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-2024/11 BRes Data tematdb/tematdb v1.1.4 20241026 figure labelling/"/>
    </mc:Choice>
  </mc:AlternateContent>
  <xr:revisionPtr revIDLastSave="383" documentId="11_CF7064FB50688FD0E0736E6CB3DDFDC1003A4AD7" xr6:coauthVersionLast="47" xr6:coauthVersionMax="47" xr10:uidLastSave="{7B8BDD2D-026F-4FED-B962-7E03B0D33559}"/>
  <bookViews>
    <workbookView xWindow="-28898" yWindow="-98" windowWidth="28996" windowHeight="15675" tabRatio="641" activeTab="1" xr2:uid="{00000000-000D-0000-FFFF-FFFF00000000}"/>
  </bookViews>
  <sheets>
    <sheet name="list" sheetId="37" r:id="rId1"/>
    <sheet name="Sheet1" sheetId="39" r:id="rId2"/>
    <sheet name="cate" sheetId="38" r:id="rId3"/>
    <sheet name="list v10.00_brjcsjp" sheetId="34" r:id="rId4"/>
    <sheet name="dist(author,group)" sheetId="35" r:id="rId5"/>
    <sheet name="list v9.2_br+jc" sheetId="33" r:id="rId6"/>
    <sheet name="list v9.1" sheetId="29" r:id="rId7"/>
    <sheet name="list v9" sheetId="2" r:id="rId8"/>
    <sheet name="high impact journals" sheetId="28" r:id="rId9"/>
    <sheet name="#00000(example)" sheetId="13" r:id="rId10"/>
    <sheet name="zt-plot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39" l="1"/>
  <c r="V3" i="39"/>
  <c r="V2" i="39"/>
  <c r="Q6" i="39"/>
  <c r="Q5" i="39"/>
  <c r="Q4" i="39"/>
  <c r="Q3" i="39"/>
  <c r="Q2" i="39"/>
  <c r="AB2" i="37"/>
  <c r="O4" i="38"/>
  <c r="O3" i="38"/>
  <c r="C425" i="38"/>
  <c r="C424" i="38"/>
  <c r="C423" i="38"/>
  <c r="C422" i="38"/>
  <c r="C421" i="38"/>
  <c r="C420" i="38"/>
  <c r="C419" i="38"/>
  <c r="C418" i="38"/>
  <c r="C417" i="38"/>
  <c r="C416" i="38"/>
  <c r="C415" i="38"/>
  <c r="C414" i="38"/>
  <c r="C413" i="38"/>
  <c r="C412" i="38"/>
  <c r="C411" i="38"/>
  <c r="C410" i="38"/>
  <c r="C409" i="38"/>
  <c r="C408" i="38"/>
  <c r="C407" i="38"/>
  <c r="C406" i="38"/>
  <c r="C405" i="38"/>
  <c r="C404" i="38"/>
  <c r="C403" i="38"/>
  <c r="C402" i="38"/>
  <c r="C401" i="38"/>
  <c r="C400" i="38"/>
  <c r="C399" i="38"/>
  <c r="C398" i="38"/>
  <c r="C397" i="38"/>
  <c r="C396" i="38"/>
  <c r="C395" i="38"/>
  <c r="C394" i="38"/>
  <c r="C393" i="38"/>
  <c r="C392" i="38"/>
  <c r="C391" i="38"/>
  <c r="C390" i="38"/>
  <c r="C389" i="38"/>
  <c r="C388" i="38"/>
  <c r="C387" i="38"/>
  <c r="C386" i="38"/>
  <c r="C385" i="38"/>
  <c r="C384" i="38"/>
  <c r="C383" i="38"/>
  <c r="C382" i="38"/>
  <c r="C381" i="38"/>
  <c r="C380" i="38"/>
  <c r="C379" i="38"/>
  <c r="C378" i="38"/>
  <c r="C377" i="38"/>
  <c r="C376" i="38"/>
  <c r="C375" i="38"/>
  <c r="C374" i="38"/>
  <c r="C373" i="38"/>
  <c r="C372" i="38"/>
  <c r="C371" i="38"/>
  <c r="C370" i="38"/>
  <c r="C369" i="38"/>
  <c r="C368" i="38"/>
  <c r="C367" i="38"/>
  <c r="C366" i="38"/>
  <c r="C365" i="38"/>
  <c r="C364" i="38"/>
  <c r="C363" i="38"/>
  <c r="C362" i="38"/>
  <c r="C361" i="38"/>
  <c r="C360" i="38"/>
  <c r="C359" i="38"/>
  <c r="C358" i="38"/>
  <c r="C357" i="38"/>
  <c r="C356" i="38"/>
  <c r="C355" i="38"/>
  <c r="C354" i="38"/>
  <c r="C353" i="38"/>
  <c r="C352" i="38"/>
  <c r="C351" i="38"/>
  <c r="C350" i="38"/>
  <c r="C349" i="38"/>
  <c r="C348" i="38"/>
  <c r="C347" i="38"/>
  <c r="C346" i="38"/>
  <c r="C345" i="38"/>
  <c r="C344" i="38"/>
  <c r="C343" i="38"/>
  <c r="C342" i="38"/>
  <c r="C341" i="38"/>
  <c r="C340" i="38"/>
  <c r="C339" i="38"/>
  <c r="C338" i="38"/>
  <c r="C337" i="38"/>
  <c r="C336" i="38"/>
  <c r="C335" i="38"/>
  <c r="C334" i="38"/>
  <c r="C333" i="38"/>
  <c r="C332" i="38"/>
  <c r="C331" i="38"/>
  <c r="C330" i="38"/>
  <c r="C329" i="38"/>
  <c r="C328" i="38"/>
  <c r="C327" i="38"/>
  <c r="C326" i="38"/>
  <c r="C325" i="38"/>
  <c r="C324" i="38"/>
  <c r="C323" i="38"/>
  <c r="C322" i="38"/>
  <c r="C321" i="38"/>
  <c r="C320" i="38"/>
  <c r="C319" i="38"/>
  <c r="C318" i="38"/>
  <c r="C317" i="38"/>
  <c r="C316" i="38"/>
  <c r="C315" i="38"/>
  <c r="C314" i="38"/>
  <c r="C313" i="38"/>
  <c r="C312" i="38"/>
  <c r="C311" i="38"/>
  <c r="C310" i="38"/>
  <c r="C309" i="38"/>
  <c r="C308" i="38"/>
  <c r="C307" i="38"/>
  <c r="C306" i="38"/>
  <c r="C305" i="38"/>
  <c r="C304" i="38"/>
  <c r="C303" i="38"/>
  <c r="C302" i="38"/>
  <c r="C301" i="38"/>
  <c r="C300" i="38"/>
  <c r="C299" i="38"/>
  <c r="C298" i="38"/>
  <c r="C297" i="38"/>
  <c r="C296" i="38"/>
  <c r="C295" i="38"/>
  <c r="C294" i="38"/>
  <c r="C293" i="38"/>
  <c r="C292" i="38"/>
  <c r="C291" i="38"/>
  <c r="C290" i="38"/>
  <c r="C289" i="38"/>
  <c r="C288" i="38"/>
  <c r="C287" i="38"/>
  <c r="C286" i="38"/>
  <c r="C285" i="38"/>
  <c r="C284" i="38"/>
  <c r="C283" i="38"/>
  <c r="C282" i="38"/>
  <c r="C281" i="38"/>
  <c r="C280" i="38"/>
  <c r="C279" i="38"/>
  <c r="C278" i="38"/>
  <c r="C277" i="38"/>
  <c r="C276" i="38"/>
  <c r="C275" i="38"/>
  <c r="C274" i="38"/>
  <c r="C273" i="38"/>
  <c r="C272" i="38"/>
  <c r="C271" i="38"/>
  <c r="C270" i="38"/>
  <c r="C269" i="38"/>
  <c r="C268" i="38"/>
  <c r="C267" i="38"/>
  <c r="C266" i="38"/>
  <c r="C265" i="38"/>
  <c r="C264" i="38"/>
  <c r="C263" i="38"/>
  <c r="C262" i="38"/>
  <c r="C261" i="38"/>
  <c r="C260" i="38"/>
  <c r="C259" i="38"/>
  <c r="C258" i="38"/>
  <c r="C257" i="38"/>
  <c r="C256" i="38"/>
  <c r="C255" i="38"/>
  <c r="C254" i="38"/>
  <c r="C253" i="38"/>
  <c r="C252" i="38"/>
  <c r="C251" i="38"/>
  <c r="C250" i="38"/>
  <c r="C249" i="38"/>
  <c r="C248" i="38"/>
  <c r="C247" i="38"/>
  <c r="C246" i="38"/>
  <c r="C245" i="38"/>
  <c r="C244" i="38"/>
  <c r="C243" i="38"/>
  <c r="C242" i="38"/>
  <c r="C241" i="38"/>
  <c r="C240" i="38"/>
  <c r="C239" i="38"/>
  <c r="C238" i="38"/>
  <c r="C237" i="38"/>
  <c r="C236" i="38"/>
  <c r="C235" i="38"/>
  <c r="C234" i="38"/>
  <c r="C233" i="38"/>
  <c r="C232" i="38"/>
  <c r="C231" i="38"/>
  <c r="C230" i="38"/>
  <c r="C229" i="38"/>
  <c r="C228" i="38"/>
  <c r="C227" i="38"/>
  <c r="C226" i="38"/>
  <c r="C225" i="38"/>
  <c r="C224" i="38"/>
  <c r="C223" i="38"/>
  <c r="C222" i="38"/>
  <c r="C221" i="38"/>
  <c r="C220" i="38"/>
  <c r="C219" i="38"/>
  <c r="C218" i="38"/>
  <c r="C217" i="38"/>
  <c r="C216" i="38"/>
  <c r="C215" i="38"/>
  <c r="C214" i="38"/>
  <c r="C213" i="38"/>
  <c r="C212" i="38"/>
  <c r="C211" i="38"/>
  <c r="C210" i="38"/>
  <c r="C209" i="38"/>
  <c r="C208" i="38"/>
  <c r="C207" i="38"/>
  <c r="C206" i="38"/>
  <c r="C205" i="38"/>
  <c r="C204" i="38"/>
  <c r="C203" i="38"/>
  <c r="C202" i="38"/>
  <c r="C201" i="38"/>
  <c r="C200" i="38"/>
  <c r="C199" i="38"/>
  <c r="C198" i="38"/>
  <c r="C197" i="38"/>
  <c r="C196" i="38"/>
  <c r="C195" i="38"/>
  <c r="C194" i="38"/>
  <c r="C193" i="38"/>
  <c r="C192" i="38"/>
  <c r="C191" i="38"/>
  <c r="C190" i="38"/>
  <c r="C189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C172" i="38"/>
  <c r="C171" i="38"/>
  <c r="C170" i="38"/>
  <c r="C169" i="38"/>
  <c r="C168" i="38"/>
  <c r="C167" i="38"/>
  <c r="C166" i="38"/>
  <c r="C165" i="38"/>
  <c r="C164" i="38"/>
  <c r="C163" i="38"/>
  <c r="C162" i="38"/>
  <c r="C161" i="38"/>
  <c r="C160" i="38"/>
  <c r="C159" i="38"/>
  <c r="C158" i="38"/>
  <c r="C157" i="38"/>
  <c r="C156" i="38"/>
  <c r="C155" i="38"/>
  <c r="C154" i="38"/>
  <c r="C153" i="38"/>
  <c r="C152" i="38"/>
  <c r="C151" i="38"/>
  <c r="C150" i="38"/>
  <c r="C149" i="38"/>
  <c r="C148" i="38"/>
  <c r="C147" i="38"/>
  <c r="C146" i="38"/>
  <c r="C145" i="38"/>
  <c r="C144" i="38"/>
  <c r="C143" i="38"/>
  <c r="C142" i="38"/>
  <c r="C141" i="38"/>
  <c r="C140" i="38"/>
  <c r="C139" i="38"/>
  <c r="C138" i="38"/>
  <c r="C137" i="38"/>
  <c r="C136" i="38"/>
  <c r="C135" i="38"/>
  <c r="C134" i="38"/>
  <c r="C133" i="38"/>
  <c r="C132" i="38"/>
  <c r="C131" i="38"/>
  <c r="C130" i="38"/>
  <c r="C129" i="38"/>
  <c r="C128" i="38"/>
  <c r="C127" i="38"/>
  <c r="C126" i="38"/>
  <c r="C125" i="38"/>
  <c r="C124" i="38"/>
  <c r="C123" i="38"/>
  <c r="C122" i="38"/>
  <c r="C121" i="38"/>
  <c r="C120" i="38"/>
  <c r="C119" i="38"/>
  <c r="C118" i="38"/>
  <c r="C117" i="38"/>
  <c r="C116" i="38"/>
  <c r="C115" i="38"/>
  <c r="C114" i="38"/>
  <c r="C113" i="38"/>
  <c r="C112" i="38"/>
  <c r="C111" i="38"/>
  <c r="C110" i="38"/>
  <c r="C109" i="38"/>
  <c r="C108" i="38"/>
  <c r="C107" i="38"/>
  <c r="C106" i="38"/>
  <c r="C105" i="38"/>
  <c r="C104" i="38"/>
  <c r="C103" i="38"/>
  <c r="C102" i="38"/>
  <c r="C101" i="38"/>
  <c r="C100" i="38"/>
  <c r="C99" i="38"/>
  <c r="C98" i="38"/>
  <c r="C97" i="38"/>
  <c r="C96" i="38"/>
  <c r="C95" i="38"/>
  <c r="C94" i="38"/>
  <c r="C93" i="38"/>
  <c r="C92" i="38"/>
  <c r="C91" i="38"/>
  <c r="C90" i="38"/>
  <c r="C89" i="38"/>
  <c r="C88" i="38"/>
  <c r="C87" i="38"/>
  <c r="C86" i="38"/>
  <c r="C85" i="38"/>
  <c r="C84" i="38"/>
  <c r="C83" i="38"/>
  <c r="C82" i="38"/>
  <c r="C81" i="38"/>
  <c r="C80" i="38"/>
  <c r="C79" i="38"/>
  <c r="C78" i="38"/>
  <c r="C77" i="38"/>
  <c r="C76" i="38"/>
  <c r="C75" i="38"/>
  <c r="C74" i="38"/>
  <c r="C73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8" i="38"/>
  <c r="C57" i="38"/>
  <c r="C56" i="38"/>
  <c r="C55" i="38"/>
  <c r="C54" i="38"/>
  <c r="C53" i="38"/>
  <c r="C52" i="38"/>
  <c r="C51" i="38"/>
  <c r="C50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C2" i="38"/>
  <c r="D425" i="38"/>
  <c r="D424" i="38"/>
  <c r="D423" i="38"/>
  <c r="D422" i="38"/>
  <c r="D421" i="38"/>
  <c r="D420" i="38"/>
  <c r="D419" i="38"/>
  <c r="D418" i="38"/>
  <c r="D417" i="38"/>
  <c r="D416" i="38"/>
  <c r="D415" i="38"/>
  <c r="D414" i="38"/>
  <c r="D413" i="38"/>
  <c r="D412" i="38"/>
  <c r="D411" i="38"/>
  <c r="D410" i="38"/>
  <c r="D409" i="38"/>
  <c r="D408" i="38"/>
  <c r="D407" i="38"/>
  <c r="D406" i="38"/>
  <c r="D405" i="38"/>
  <c r="D404" i="38"/>
  <c r="D403" i="38"/>
  <c r="D402" i="38"/>
  <c r="D401" i="38"/>
  <c r="D400" i="38"/>
  <c r="D399" i="38"/>
  <c r="D398" i="38"/>
  <c r="D397" i="38"/>
  <c r="D396" i="38"/>
  <c r="D395" i="38"/>
  <c r="D394" i="38"/>
  <c r="D393" i="38"/>
  <c r="D392" i="38"/>
  <c r="D391" i="38"/>
  <c r="D390" i="38"/>
  <c r="D389" i="38"/>
  <c r="D388" i="38"/>
  <c r="D387" i="38"/>
  <c r="D386" i="38"/>
  <c r="D385" i="38"/>
  <c r="D384" i="38"/>
  <c r="D383" i="38"/>
  <c r="D382" i="38"/>
  <c r="D381" i="38"/>
  <c r="D380" i="38"/>
  <c r="D379" i="38"/>
  <c r="D378" i="38"/>
  <c r="D377" i="38"/>
  <c r="D376" i="38"/>
  <c r="D375" i="38"/>
  <c r="D374" i="38"/>
  <c r="D373" i="38"/>
  <c r="D372" i="38"/>
  <c r="D371" i="38"/>
  <c r="D370" i="38"/>
  <c r="D369" i="38"/>
  <c r="D368" i="38"/>
  <c r="D367" i="38"/>
  <c r="D366" i="38"/>
  <c r="D365" i="38"/>
  <c r="D364" i="38"/>
  <c r="D363" i="38"/>
  <c r="D362" i="38"/>
  <c r="D361" i="38"/>
  <c r="D360" i="38"/>
  <c r="D359" i="38"/>
  <c r="D358" i="38"/>
  <c r="D357" i="38"/>
  <c r="D356" i="38"/>
  <c r="D355" i="38"/>
  <c r="D354" i="38"/>
  <c r="D353" i="38"/>
  <c r="D352" i="38"/>
  <c r="D351" i="38"/>
  <c r="D350" i="38"/>
  <c r="D349" i="38"/>
  <c r="D348" i="38"/>
  <c r="D347" i="38"/>
  <c r="D346" i="38"/>
  <c r="D345" i="38"/>
  <c r="D344" i="38"/>
  <c r="D343" i="38"/>
  <c r="D342" i="38"/>
  <c r="D341" i="38"/>
  <c r="D340" i="38"/>
  <c r="D339" i="38"/>
  <c r="D338" i="38"/>
  <c r="D337" i="38"/>
  <c r="D336" i="38"/>
  <c r="D335" i="38"/>
  <c r="D334" i="38"/>
  <c r="D333" i="38"/>
  <c r="D332" i="38"/>
  <c r="D331" i="38"/>
  <c r="D330" i="38"/>
  <c r="D329" i="38"/>
  <c r="D328" i="38"/>
  <c r="D327" i="38"/>
  <c r="D326" i="38"/>
  <c r="D325" i="38"/>
  <c r="D324" i="38"/>
  <c r="D323" i="38"/>
  <c r="D322" i="38"/>
  <c r="D321" i="38"/>
  <c r="D320" i="38"/>
  <c r="D319" i="38"/>
  <c r="D318" i="38"/>
  <c r="D317" i="38"/>
  <c r="D316" i="38"/>
  <c r="D315" i="38"/>
  <c r="D314" i="38"/>
  <c r="D313" i="38"/>
  <c r="D312" i="38"/>
  <c r="D311" i="38"/>
  <c r="D310" i="38"/>
  <c r="D309" i="38"/>
  <c r="D308" i="38"/>
  <c r="D307" i="38"/>
  <c r="D306" i="38"/>
  <c r="D305" i="38"/>
  <c r="D304" i="38"/>
  <c r="D303" i="38"/>
  <c r="D302" i="38"/>
  <c r="D301" i="38"/>
  <c r="D300" i="38"/>
  <c r="D299" i="38"/>
  <c r="D298" i="38"/>
  <c r="D297" i="38"/>
  <c r="D296" i="38"/>
  <c r="D295" i="38"/>
  <c r="D294" i="38"/>
  <c r="D293" i="38"/>
  <c r="D292" i="38"/>
  <c r="D291" i="38"/>
  <c r="D290" i="38"/>
  <c r="D289" i="38"/>
  <c r="D288" i="38"/>
  <c r="D287" i="38"/>
  <c r="D286" i="38"/>
  <c r="D285" i="38"/>
  <c r="D284" i="38"/>
  <c r="D283" i="38"/>
  <c r="D282" i="38"/>
  <c r="D281" i="38"/>
  <c r="D280" i="38"/>
  <c r="D279" i="38"/>
  <c r="D278" i="38"/>
  <c r="D277" i="38"/>
  <c r="D276" i="38"/>
  <c r="D275" i="38"/>
  <c r="D274" i="38"/>
  <c r="D273" i="38"/>
  <c r="D272" i="38"/>
  <c r="D271" i="38"/>
  <c r="D270" i="38"/>
  <c r="D269" i="38"/>
  <c r="D268" i="38"/>
  <c r="D267" i="38"/>
  <c r="D266" i="38"/>
  <c r="D265" i="38"/>
  <c r="D264" i="38"/>
  <c r="D263" i="38"/>
  <c r="D262" i="38"/>
  <c r="D261" i="38"/>
  <c r="D260" i="38"/>
  <c r="D259" i="38"/>
  <c r="D258" i="38"/>
  <c r="D257" i="38"/>
  <c r="D256" i="38"/>
  <c r="D255" i="38"/>
  <c r="D254" i="38"/>
  <c r="D253" i="38"/>
  <c r="D252" i="38"/>
  <c r="D251" i="38"/>
  <c r="D250" i="38"/>
  <c r="D249" i="38"/>
  <c r="D248" i="38"/>
  <c r="D247" i="38"/>
  <c r="D246" i="38"/>
  <c r="D245" i="38"/>
  <c r="D244" i="38"/>
  <c r="D243" i="38"/>
  <c r="D242" i="38"/>
  <c r="D241" i="38"/>
  <c r="D240" i="38"/>
  <c r="D239" i="38"/>
  <c r="D238" i="38"/>
  <c r="D237" i="38"/>
  <c r="D236" i="38"/>
  <c r="D235" i="38"/>
  <c r="D234" i="38"/>
  <c r="D233" i="38"/>
  <c r="D232" i="38"/>
  <c r="D231" i="38"/>
  <c r="D230" i="38"/>
  <c r="D229" i="38"/>
  <c r="D228" i="38"/>
  <c r="D227" i="38"/>
  <c r="D226" i="38"/>
  <c r="D225" i="38"/>
  <c r="D224" i="38"/>
  <c r="D223" i="38"/>
  <c r="D222" i="38"/>
  <c r="D221" i="38"/>
  <c r="D220" i="38"/>
  <c r="D219" i="38"/>
  <c r="D218" i="38"/>
  <c r="D217" i="38"/>
  <c r="D216" i="38"/>
  <c r="D215" i="38"/>
  <c r="D214" i="38"/>
  <c r="D213" i="38"/>
  <c r="D212" i="38"/>
  <c r="D211" i="38"/>
  <c r="D210" i="38"/>
  <c r="D209" i="38"/>
  <c r="D208" i="38"/>
  <c r="D207" i="38"/>
  <c r="D206" i="38"/>
  <c r="D205" i="38"/>
  <c r="D204" i="38"/>
  <c r="D203" i="38"/>
  <c r="D202" i="38"/>
  <c r="D201" i="38"/>
  <c r="D200" i="38"/>
  <c r="D199" i="38"/>
  <c r="D198" i="38"/>
  <c r="D197" i="38"/>
  <c r="D196" i="38"/>
  <c r="D195" i="38"/>
  <c r="D194" i="38"/>
  <c r="D193" i="38"/>
  <c r="D192" i="38"/>
  <c r="D191" i="38"/>
  <c r="D190" i="38"/>
  <c r="D189" i="38"/>
  <c r="D188" i="38"/>
  <c r="D187" i="38"/>
  <c r="D186" i="38"/>
  <c r="D185" i="38"/>
  <c r="D184" i="38"/>
  <c r="D183" i="38"/>
  <c r="D182" i="38"/>
  <c r="D181" i="38"/>
  <c r="D180" i="38"/>
  <c r="D179" i="38"/>
  <c r="D178" i="38"/>
  <c r="D177" i="38"/>
  <c r="D176" i="38"/>
  <c r="D175" i="38"/>
  <c r="D174" i="38"/>
  <c r="D173" i="38"/>
  <c r="D172" i="38"/>
  <c r="D171" i="38"/>
  <c r="D170" i="38"/>
  <c r="D169" i="38"/>
  <c r="D168" i="38"/>
  <c r="D167" i="38"/>
  <c r="D166" i="38"/>
  <c r="D165" i="38"/>
  <c r="D164" i="38"/>
  <c r="D163" i="38"/>
  <c r="D162" i="38"/>
  <c r="D161" i="38"/>
  <c r="D160" i="38"/>
  <c r="D159" i="38"/>
  <c r="D158" i="38"/>
  <c r="D157" i="38"/>
  <c r="D156" i="38"/>
  <c r="D155" i="38"/>
  <c r="D154" i="38"/>
  <c r="D153" i="38"/>
  <c r="D152" i="38"/>
  <c r="D151" i="38"/>
  <c r="D150" i="38"/>
  <c r="D149" i="38"/>
  <c r="D148" i="38"/>
  <c r="D147" i="38"/>
  <c r="D146" i="38"/>
  <c r="D145" i="38"/>
  <c r="D144" i="38"/>
  <c r="D143" i="38"/>
  <c r="D142" i="38"/>
  <c r="D141" i="38"/>
  <c r="D140" i="38"/>
  <c r="D139" i="38"/>
  <c r="D138" i="38"/>
  <c r="D137" i="38"/>
  <c r="D136" i="38"/>
  <c r="D135" i="38"/>
  <c r="D134" i="38"/>
  <c r="D133" i="38"/>
  <c r="D132" i="38"/>
  <c r="D131" i="38"/>
  <c r="D130" i="38"/>
  <c r="D129" i="38"/>
  <c r="D128" i="38"/>
  <c r="D127" i="38"/>
  <c r="D126" i="38"/>
  <c r="D125" i="38"/>
  <c r="D124" i="38"/>
  <c r="D123" i="38"/>
  <c r="D122" i="38"/>
  <c r="D121" i="38"/>
  <c r="D120" i="38"/>
  <c r="D119" i="38"/>
  <c r="D118" i="38"/>
  <c r="D117" i="38"/>
  <c r="D116" i="38"/>
  <c r="D115" i="38"/>
  <c r="D114" i="38"/>
  <c r="D113" i="38"/>
  <c r="D112" i="38"/>
  <c r="D111" i="38"/>
  <c r="D110" i="38"/>
  <c r="D109" i="38"/>
  <c r="D108" i="38"/>
  <c r="D107" i="38"/>
  <c r="D106" i="38"/>
  <c r="D105" i="38"/>
  <c r="D104" i="38"/>
  <c r="D103" i="38"/>
  <c r="D102" i="38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O2" i="38"/>
  <c r="L7" i="38"/>
  <c r="L3" i="38"/>
  <c r="L15" i="38"/>
  <c r="L18" i="38"/>
  <c r="L19" i="38"/>
  <c r="L4" i="38"/>
  <c r="L17" i="38"/>
  <c r="L10" i="38"/>
  <c r="L14" i="38"/>
  <c r="L20" i="38"/>
  <c r="L5" i="38"/>
  <c r="L13" i="38"/>
  <c r="L16" i="38"/>
  <c r="L6" i="38"/>
  <c r="L21" i="38"/>
  <c r="L2" i="38"/>
  <c r="L9" i="38"/>
  <c r="L11" i="38"/>
  <c r="L12" i="38"/>
  <c r="L8" i="38"/>
  <c r="AD2" i="37" l="1"/>
  <c r="AD3" i="37"/>
  <c r="AD4" i="37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100" i="37"/>
  <c r="AD101" i="37"/>
  <c r="AD102" i="37"/>
  <c r="AD103" i="37"/>
  <c r="AD104" i="37"/>
  <c r="AD105" i="37"/>
  <c r="AD106" i="37"/>
  <c r="AD107" i="37"/>
  <c r="AD108" i="37"/>
  <c r="AD109" i="37"/>
  <c r="AD110" i="37"/>
  <c r="AD111" i="37"/>
  <c r="AD112" i="37"/>
  <c r="AD113" i="37"/>
  <c r="AD114" i="37"/>
  <c r="AD115" i="37"/>
  <c r="AD116" i="37"/>
  <c r="AD117" i="37"/>
  <c r="AD118" i="37"/>
  <c r="AD119" i="37"/>
  <c r="AD120" i="37"/>
  <c r="AD121" i="37"/>
  <c r="AD122" i="37"/>
  <c r="AD123" i="37"/>
  <c r="AD124" i="37"/>
  <c r="AD125" i="37"/>
  <c r="AD126" i="37"/>
  <c r="AD127" i="37"/>
  <c r="AD128" i="37"/>
  <c r="AD129" i="37"/>
  <c r="AD130" i="37"/>
  <c r="AD131" i="37"/>
  <c r="AD132" i="37"/>
  <c r="AD133" i="37"/>
  <c r="AD134" i="37"/>
  <c r="AD135" i="37"/>
  <c r="AD136" i="37"/>
  <c r="AD137" i="37"/>
  <c r="AD138" i="37"/>
  <c r="AD139" i="37"/>
  <c r="AD140" i="37"/>
  <c r="AD141" i="37"/>
  <c r="AD142" i="37"/>
  <c r="AD143" i="37"/>
  <c r="AD144" i="37"/>
  <c r="AD145" i="37"/>
  <c r="AD146" i="37"/>
  <c r="AD147" i="37"/>
  <c r="AD148" i="37"/>
  <c r="AD149" i="37"/>
  <c r="AD150" i="37"/>
  <c r="AD151" i="37"/>
  <c r="AD152" i="37"/>
  <c r="AD153" i="37"/>
  <c r="AD154" i="37"/>
  <c r="AD155" i="37"/>
  <c r="AD156" i="37"/>
  <c r="AD157" i="37"/>
  <c r="AD158" i="37"/>
  <c r="AD159" i="37"/>
  <c r="AD160" i="37"/>
  <c r="AD161" i="37"/>
  <c r="AD162" i="37"/>
  <c r="AD163" i="37"/>
  <c r="AD164" i="37"/>
  <c r="AD165" i="37"/>
  <c r="AD166" i="37"/>
  <c r="AD167" i="37"/>
  <c r="AD168" i="37"/>
  <c r="AD169" i="37"/>
  <c r="AD170" i="37"/>
  <c r="AD171" i="37"/>
  <c r="AD172" i="37"/>
  <c r="AD173" i="37"/>
  <c r="AD174" i="37"/>
  <c r="AD175" i="37"/>
  <c r="AD176" i="37"/>
  <c r="AD177" i="37"/>
  <c r="AD178" i="37"/>
  <c r="AD179" i="37"/>
  <c r="AD180" i="37"/>
  <c r="AD181" i="37"/>
  <c r="AD182" i="37"/>
  <c r="AD183" i="37"/>
  <c r="AD184" i="37"/>
  <c r="AD185" i="37"/>
  <c r="AD186" i="37"/>
  <c r="AD187" i="37"/>
  <c r="AD188" i="37"/>
  <c r="AD189" i="37"/>
  <c r="AD190" i="37"/>
  <c r="AD191" i="37"/>
  <c r="AD192" i="37"/>
  <c r="AD193" i="37"/>
  <c r="AD194" i="37"/>
  <c r="AD195" i="37"/>
  <c r="AD196" i="37"/>
  <c r="AD197" i="37"/>
  <c r="AD198" i="37"/>
  <c r="AD199" i="37"/>
  <c r="AD200" i="37"/>
  <c r="AD201" i="37"/>
  <c r="AD202" i="37"/>
  <c r="AD203" i="37"/>
  <c r="AD204" i="37"/>
  <c r="AD205" i="37"/>
  <c r="AD206" i="37"/>
  <c r="AD207" i="37"/>
  <c r="AD208" i="37"/>
  <c r="AD209" i="37"/>
  <c r="AD210" i="37"/>
  <c r="AD211" i="37"/>
  <c r="AD212" i="37"/>
  <c r="AD213" i="37"/>
  <c r="AD214" i="37"/>
  <c r="AD215" i="37"/>
  <c r="AD216" i="37"/>
  <c r="AD217" i="37"/>
  <c r="AD218" i="37"/>
  <c r="AD219" i="37"/>
  <c r="AD220" i="37"/>
  <c r="AD221" i="37"/>
  <c r="AD222" i="37"/>
  <c r="AD223" i="37"/>
  <c r="AD224" i="37"/>
  <c r="AD225" i="37"/>
  <c r="AD226" i="37"/>
  <c r="AD227" i="37"/>
  <c r="AD228" i="37"/>
  <c r="AD229" i="37"/>
  <c r="AD230" i="37"/>
  <c r="AD231" i="37"/>
  <c r="AD232" i="37"/>
  <c r="AD233" i="37"/>
  <c r="AD234" i="37"/>
  <c r="AD235" i="37"/>
  <c r="AD236" i="37"/>
  <c r="AD237" i="37"/>
  <c r="AD238" i="37"/>
  <c r="AD239" i="37"/>
  <c r="AD240" i="37"/>
  <c r="AD241" i="37"/>
  <c r="AD242" i="37"/>
  <c r="AD243" i="37"/>
  <c r="AD244" i="37"/>
  <c r="AD245" i="37"/>
  <c r="AD246" i="37"/>
  <c r="AD247" i="37"/>
  <c r="AD248" i="37"/>
  <c r="AD249" i="37"/>
  <c r="AD250" i="37"/>
  <c r="AD251" i="37"/>
  <c r="AD252" i="37"/>
  <c r="AD253" i="37"/>
  <c r="AD254" i="37"/>
  <c r="AD255" i="37"/>
  <c r="AD256" i="37"/>
  <c r="AD257" i="37"/>
  <c r="AD258" i="37"/>
  <c r="AD259" i="37"/>
  <c r="AD260" i="37"/>
  <c r="AD261" i="37"/>
  <c r="AD262" i="37"/>
  <c r="AD263" i="37"/>
  <c r="AD264" i="37"/>
  <c r="AD265" i="37"/>
  <c r="AD266" i="37"/>
  <c r="AD267" i="37"/>
  <c r="AD268" i="37"/>
  <c r="AD269" i="37"/>
  <c r="AD270" i="37"/>
  <c r="AD271" i="37"/>
  <c r="AD272" i="37"/>
  <c r="AD273" i="37"/>
  <c r="AD274" i="37"/>
  <c r="AD275" i="37"/>
  <c r="AD276" i="37"/>
  <c r="AD277" i="37"/>
  <c r="AD278" i="37"/>
  <c r="AD279" i="37"/>
  <c r="AD280" i="37"/>
  <c r="AD281" i="37"/>
  <c r="AD282" i="37"/>
  <c r="AD283" i="37"/>
  <c r="AD284" i="37"/>
  <c r="AD285" i="37"/>
  <c r="AD286" i="37"/>
  <c r="AD287" i="37"/>
  <c r="AD288" i="37"/>
  <c r="AD289" i="37"/>
  <c r="AD290" i="37"/>
  <c r="AD291" i="37"/>
  <c r="AD292" i="37"/>
  <c r="AD293" i="37"/>
  <c r="AD294" i="37"/>
  <c r="AD295" i="37"/>
  <c r="AD296" i="37"/>
  <c r="AD297" i="37"/>
  <c r="AD298" i="37"/>
  <c r="AD299" i="37"/>
  <c r="AD300" i="37"/>
  <c r="AD301" i="37"/>
  <c r="AD302" i="37"/>
  <c r="AD303" i="37"/>
  <c r="AD304" i="37"/>
  <c r="AD305" i="37"/>
  <c r="AD306" i="37"/>
  <c r="AD307" i="37"/>
  <c r="AD308" i="37"/>
  <c r="AD309" i="37"/>
  <c r="AD310" i="37"/>
  <c r="AD311" i="37"/>
  <c r="AD312" i="37"/>
  <c r="AD314" i="37"/>
  <c r="AD315" i="37"/>
  <c r="AD316" i="37"/>
  <c r="AD317" i="37"/>
  <c r="AD318" i="37"/>
  <c r="AD319" i="37"/>
  <c r="AD320" i="37"/>
  <c r="AD321" i="37"/>
  <c r="AD322" i="37"/>
  <c r="AD323" i="37"/>
  <c r="AD324" i="37"/>
  <c r="AD325" i="37"/>
  <c r="AD326" i="37"/>
  <c r="AD327" i="37"/>
  <c r="AD328" i="37"/>
  <c r="AD329" i="37"/>
  <c r="AD330" i="37"/>
  <c r="AD331" i="37"/>
  <c r="AD332" i="37"/>
  <c r="AD333" i="37"/>
  <c r="AD335" i="37"/>
  <c r="AD336" i="37"/>
  <c r="AD337" i="37"/>
  <c r="AD338" i="37"/>
  <c r="AD339" i="37"/>
  <c r="AD340" i="37"/>
  <c r="AD341" i="37"/>
  <c r="AD342" i="37"/>
  <c r="AD343" i="37"/>
  <c r="AD344" i="37"/>
  <c r="AD345" i="37"/>
  <c r="AD346" i="37"/>
  <c r="AD347" i="37"/>
  <c r="AD348" i="37"/>
  <c r="AD349" i="37"/>
  <c r="AD350" i="37"/>
  <c r="AD351" i="37"/>
  <c r="AD352" i="37"/>
  <c r="AD353" i="37"/>
  <c r="AD354" i="37"/>
  <c r="AD355" i="37"/>
  <c r="AD356" i="37"/>
  <c r="AD357" i="37"/>
  <c r="AD358" i="37"/>
  <c r="AD359" i="37"/>
  <c r="AD360" i="37"/>
  <c r="AD361" i="37"/>
  <c r="AD362" i="37"/>
  <c r="AD363" i="37"/>
  <c r="AD364" i="37"/>
  <c r="AD365" i="37"/>
  <c r="AD366" i="37"/>
  <c r="AD367" i="37"/>
  <c r="AD368" i="37"/>
  <c r="AD369" i="37"/>
  <c r="AD370" i="37"/>
  <c r="AD371" i="37"/>
  <c r="AD372" i="37"/>
  <c r="AD373" i="37"/>
  <c r="AD374" i="37"/>
  <c r="AD375" i="37"/>
  <c r="AD376" i="37"/>
  <c r="AD377" i="37"/>
  <c r="AD378" i="37"/>
  <c r="AD379" i="37"/>
  <c r="AD380" i="37"/>
  <c r="AD381" i="37"/>
  <c r="AD382" i="37"/>
  <c r="AD383" i="37"/>
  <c r="AD384" i="37"/>
  <c r="AD385" i="37"/>
  <c r="AD386" i="37"/>
  <c r="AD387" i="37"/>
  <c r="AD388" i="37"/>
  <c r="AD389" i="37"/>
  <c r="AD390" i="37"/>
  <c r="AD391" i="37"/>
  <c r="AD392" i="37"/>
  <c r="AD393" i="37"/>
  <c r="AD394" i="37"/>
  <c r="AD395" i="37"/>
  <c r="AD396" i="37"/>
  <c r="AD397" i="37"/>
  <c r="AD398" i="37"/>
  <c r="AD399" i="37"/>
  <c r="AD400" i="37"/>
  <c r="AD401" i="37"/>
  <c r="AD402" i="37"/>
  <c r="AD403" i="37"/>
  <c r="AD404" i="37"/>
  <c r="AD405" i="37"/>
  <c r="AD406" i="37"/>
  <c r="AD407" i="37"/>
  <c r="AD408" i="37"/>
  <c r="AD409" i="37"/>
  <c r="AD410" i="37"/>
  <c r="AD411" i="37"/>
  <c r="AD412" i="37"/>
  <c r="AD413" i="37"/>
  <c r="AD414" i="37"/>
  <c r="AD415" i="37"/>
  <c r="AD416" i="37"/>
  <c r="AD417" i="37"/>
  <c r="AD418" i="37"/>
  <c r="AD419" i="37"/>
  <c r="AD420" i="37"/>
  <c r="AD421" i="37"/>
  <c r="AD422" i="37"/>
  <c r="AD423" i="37"/>
  <c r="AD424" i="37"/>
  <c r="AD425" i="37"/>
  <c r="AF2" i="37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43" i="37"/>
  <c r="AF44" i="37"/>
  <c r="AF45" i="37"/>
  <c r="AF46" i="37"/>
  <c r="AF47" i="37"/>
  <c r="AF48" i="37"/>
  <c r="AF49" i="37"/>
  <c r="AF50" i="37"/>
  <c r="AF51" i="37"/>
  <c r="AF52" i="37"/>
  <c r="AF53" i="37"/>
  <c r="AF54" i="37"/>
  <c r="AF55" i="37"/>
  <c r="AF56" i="37"/>
  <c r="AF57" i="37"/>
  <c r="AF58" i="37"/>
  <c r="AF59" i="37"/>
  <c r="AF60" i="37"/>
  <c r="AF61" i="37"/>
  <c r="AF62" i="37"/>
  <c r="AF63" i="37"/>
  <c r="AF64" i="37"/>
  <c r="AF65" i="37"/>
  <c r="AF66" i="37"/>
  <c r="AF67" i="37"/>
  <c r="AF68" i="37"/>
  <c r="AF69" i="37"/>
  <c r="AF70" i="37"/>
  <c r="AF71" i="37"/>
  <c r="AF72" i="37"/>
  <c r="AF73" i="37"/>
  <c r="AF74" i="37"/>
  <c r="AF75" i="37"/>
  <c r="AF76" i="37"/>
  <c r="AF77" i="37"/>
  <c r="AF78" i="37"/>
  <c r="AF79" i="37"/>
  <c r="AF80" i="37"/>
  <c r="AF81" i="37"/>
  <c r="AF82" i="37"/>
  <c r="AF83" i="37"/>
  <c r="AF84" i="37"/>
  <c r="AF85" i="37"/>
  <c r="AF86" i="37"/>
  <c r="AF87" i="37"/>
  <c r="AF88" i="37"/>
  <c r="AF89" i="37"/>
  <c r="AF90" i="37"/>
  <c r="AF91" i="37"/>
  <c r="AF92" i="37"/>
  <c r="AF93" i="37"/>
  <c r="AF94" i="37"/>
  <c r="AF95" i="37"/>
  <c r="AF96" i="37"/>
  <c r="AF97" i="37"/>
  <c r="AF98" i="37"/>
  <c r="AF99" i="37"/>
  <c r="AF100" i="37"/>
  <c r="AF101" i="37"/>
  <c r="AF102" i="37"/>
  <c r="AF103" i="37"/>
  <c r="AF104" i="37"/>
  <c r="AF105" i="37"/>
  <c r="AF106" i="37"/>
  <c r="AF107" i="37"/>
  <c r="AF108" i="37"/>
  <c r="AF109" i="37"/>
  <c r="AF110" i="37"/>
  <c r="AF111" i="37"/>
  <c r="AF112" i="37"/>
  <c r="AF113" i="37"/>
  <c r="AF114" i="37"/>
  <c r="AF115" i="37"/>
  <c r="AF116" i="37"/>
  <c r="AF117" i="37"/>
  <c r="AF118" i="37"/>
  <c r="AF119" i="37"/>
  <c r="AF120" i="37"/>
  <c r="AF121" i="37"/>
  <c r="AF122" i="37"/>
  <c r="AF123" i="37"/>
  <c r="AF124" i="37"/>
  <c r="AF125" i="37"/>
  <c r="AF126" i="37"/>
  <c r="AF127" i="37"/>
  <c r="AF128" i="37"/>
  <c r="AF129" i="37"/>
  <c r="AF130" i="37"/>
  <c r="AF131" i="37"/>
  <c r="AF132" i="37"/>
  <c r="AF133" i="37"/>
  <c r="AF134" i="37"/>
  <c r="AF135" i="37"/>
  <c r="AF136" i="37"/>
  <c r="AF137" i="37"/>
  <c r="AF138" i="37"/>
  <c r="AF139" i="37"/>
  <c r="AF140" i="37"/>
  <c r="AF141" i="37"/>
  <c r="AF142" i="37"/>
  <c r="AF143" i="37"/>
  <c r="AF144" i="37"/>
  <c r="AF145" i="37"/>
  <c r="AF146" i="37"/>
  <c r="AF147" i="37"/>
  <c r="AF148" i="37"/>
  <c r="AF149" i="37"/>
  <c r="AF150" i="37"/>
  <c r="AF151" i="37"/>
  <c r="AF152" i="37"/>
  <c r="AF153" i="37"/>
  <c r="AF154" i="37"/>
  <c r="AF155" i="37"/>
  <c r="AF156" i="37"/>
  <c r="AF157" i="37"/>
  <c r="AF158" i="37"/>
  <c r="AF159" i="37"/>
  <c r="AF160" i="37"/>
  <c r="AF161" i="37"/>
  <c r="AF162" i="37"/>
  <c r="AF163" i="37"/>
  <c r="AF164" i="37"/>
  <c r="AF165" i="37"/>
  <c r="AF166" i="37"/>
  <c r="AF167" i="37"/>
  <c r="AF168" i="37"/>
  <c r="AF169" i="37"/>
  <c r="AF170" i="37"/>
  <c r="AF171" i="37"/>
  <c r="AF172" i="37"/>
  <c r="AF173" i="37"/>
  <c r="AF174" i="37"/>
  <c r="AF175" i="37"/>
  <c r="AF176" i="37"/>
  <c r="AF177" i="37"/>
  <c r="AF178" i="37"/>
  <c r="AF179" i="37"/>
  <c r="AF180" i="37"/>
  <c r="AF181" i="37"/>
  <c r="AF182" i="37"/>
  <c r="AF183" i="37"/>
  <c r="AF184" i="37"/>
  <c r="AF185" i="37"/>
  <c r="AF186" i="37"/>
  <c r="AF187" i="37"/>
  <c r="AF188" i="37"/>
  <c r="AF189" i="37"/>
  <c r="AF190" i="37"/>
  <c r="AF191" i="37"/>
  <c r="AF192" i="37"/>
  <c r="AF193" i="37"/>
  <c r="AF194" i="37"/>
  <c r="AF195" i="37"/>
  <c r="AF196" i="37"/>
  <c r="AF197" i="37"/>
  <c r="AF198" i="37"/>
  <c r="AF199" i="37"/>
  <c r="AF200" i="37"/>
  <c r="AF201" i="37"/>
  <c r="AF202" i="37"/>
  <c r="AF203" i="37"/>
  <c r="AF204" i="37"/>
  <c r="AF205" i="37"/>
  <c r="AF206" i="37"/>
  <c r="AF207" i="37"/>
  <c r="AF208" i="37"/>
  <c r="AF209" i="37"/>
  <c r="AF210" i="37"/>
  <c r="AF211" i="37"/>
  <c r="AF212" i="37"/>
  <c r="AF213" i="37"/>
  <c r="AF214" i="37"/>
  <c r="AF215" i="37"/>
  <c r="AF216" i="37"/>
  <c r="AF217" i="37"/>
  <c r="AF218" i="37"/>
  <c r="AF219" i="37"/>
  <c r="AF220" i="37"/>
  <c r="AF221" i="37"/>
  <c r="AF222" i="37"/>
  <c r="AF223" i="37"/>
  <c r="AF224" i="37"/>
  <c r="AF225" i="37"/>
  <c r="AF226" i="37"/>
  <c r="AF227" i="37"/>
  <c r="AF228" i="37"/>
  <c r="AF229" i="37"/>
  <c r="AF230" i="37"/>
  <c r="AF231" i="37"/>
  <c r="AF232" i="37"/>
  <c r="AF233" i="37"/>
  <c r="AF234" i="37"/>
  <c r="AF235" i="37"/>
  <c r="AF236" i="37"/>
  <c r="AF237" i="37"/>
  <c r="AF238" i="37"/>
  <c r="AF239" i="37"/>
  <c r="AF240" i="37"/>
  <c r="AF241" i="37"/>
  <c r="AF242" i="37"/>
  <c r="AF243" i="37"/>
  <c r="AF244" i="37"/>
  <c r="AF245" i="37"/>
  <c r="AF246" i="37"/>
  <c r="AF247" i="37"/>
  <c r="AF248" i="37"/>
  <c r="AF249" i="37"/>
  <c r="AF250" i="37"/>
  <c r="AF251" i="37"/>
  <c r="AF252" i="37"/>
  <c r="AF253" i="37"/>
  <c r="AF254" i="37"/>
  <c r="AF255" i="37"/>
  <c r="AF256" i="37"/>
  <c r="AF257" i="37"/>
  <c r="AF258" i="37"/>
  <c r="AF259" i="37"/>
  <c r="AF260" i="37"/>
  <c r="AF261" i="37"/>
  <c r="AF262" i="37"/>
  <c r="AF263" i="37"/>
  <c r="AF264" i="37"/>
  <c r="AF265" i="37"/>
  <c r="AF266" i="37"/>
  <c r="AF267" i="37"/>
  <c r="AF268" i="37"/>
  <c r="AF269" i="37"/>
  <c r="AF270" i="37"/>
  <c r="AF271" i="37"/>
  <c r="AF272" i="37"/>
  <c r="AF273" i="37"/>
  <c r="AF274" i="37"/>
  <c r="AF275" i="37"/>
  <c r="AF276" i="37"/>
  <c r="AF277" i="37"/>
  <c r="AF278" i="37"/>
  <c r="AF279" i="37"/>
  <c r="AF280" i="37"/>
  <c r="AF281" i="37"/>
  <c r="AF282" i="37"/>
  <c r="AF283" i="37"/>
  <c r="AF284" i="37"/>
  <c r="AF285" i="37"/>
  <c r="AF286" i="37"/>
  <c r="AF287" i="37"/>
  <c r="AF288" i="37"/>
  <c r="AF289" i="37"/>
  <c r="AF290" i="37"/>
  <c r="AF291" i="37"/>
  <c r="AF292" i="37"/>
  <c r="AF293" i="37"/>
  <c r="AF294" i="37"/>
  <c r="AF295" i="37"/>
  <c r="AF296" i="37"/>
  <c r="AF297" i="37"/>
  <c r="AF298" i="37"/>
  <c r="AF299" i="37"/>
  <c r="AF300" i="37"/>
  <c r="AF301" i="37"/>
  <c r="AF302" i="37"/>
  <c r="AF303" i="37"/>
  <c r="AF304" i="37"/>
  <c r="AF305" i="37"/>
  <c r="AF306" i="37"/>
  <c r="AF307" i="37"/>
  <c r="AF308" i="37"/>
  <c r="AF309" i="37"/>
  <c r="AF310" i="37"/>
  <c r="AF311" i="37"/>
  <c r="AF312" i="37"/>
  <c r="AF314" i="37"/>
  <c r="AF315" i="37"/>
  <c r="AF316" i="37"/>
  <c r="AF317" i="37"/>
  <c r="AF318" i="37"/>
  <c r="AF319" i="37"/>
  <c r="AF320" i="37"/>
  <c r="AF321" i="37"/>
  <c r="AF322" i="37"/>
  <c r="AF323" i="37"/>
  <c r="AF324" i="37"/>
  <c r="AF325" i="37"/>
  <c r="AF326" i="37"/>
  <c r="AF327" i="37"/>
  <c r="AF328" i="37"/>
  <c r="AF329" i="37"/>
  <c r="AF330" i="37"/>
  <c r="AF331" i="37"/>
  <c r="AF332" i="37"/>
  <c r="AF333" i="37"/>
  <c r="AF335" i="37"/>
  <c r="AF336" i="37"/>
  <c r="AF337" i="37"/>
  <c r="AF338" i="37"/>
  <c r="AF339" i="37"/>
  <c r="AF340" i="37"/>
  <c r="AF341" i="37"/>
  <c r="AF342" i="37"/>
  <c r="AF343" i="37"/>
  <c r="AF344" i="37"/>
  <c r="AF345" i="37"/>
  <c r="AF346" i="37"/>
  <c r="AF347" i="37"/>
  <c r="AF348" i="37"/>
  <c r="AF349" i="37"/>
  <c r="AF350" i="37"/>
  <c r="AF351" i="37"/>
  <c r="AF352" i="37"/>
  <c r="AF353" i="37"/>
  <c r="AF354" i="37"/>
  <c r="AF355" i="37"/>
  <c r="AF356" i="37"/>
  <c r="AF357" i="37"/>
  <c r="AF358" i="37"/>
  <c r="AF359" i="37"/>
  <c r="AF360" i="37"/>
  <c r="AF361" i="37"/>
  <c r="AF362" i="37"/>
  <c r="AF363" i="37"/>
  <c r="AF364" i="37"/>
  <c r="AF365" i="37"/>
  <c r="AF366" i="37"/>
  <c r="AF367" i="37"/>
  <c r="AF368" i="37"/>
  <c r="AF369" i="37"/>
  <c r="AF370" i="37"/>
  <c r="AF371" i="37"/>
  <c r="AF372" i="37"/>
  <c r="AF373" i="37"/>
  <c r="AF374" i="37"/>
  <c r="AF375" i="37"/>
  <c r="AF376" i="37"/>
  <c r="AF377" i="37"/>
  <c r="AF378" i="37"/>
  <c r="AF379" i="37"/>
  <c r="AF380" i="37"/>
  <c r="AF381" i="37"/>
  <c r="AF382" i="37"/>
  <c r="AF383" i="37"/>
  <c r="AF384" i="37"/>
  <c r="AF385" i="37"/>
  <c r="AF386" i="37"/>
  <c r="AF387" i="37"/>
  <c r="AF388" i="37"/>
  <c r="AF389" i="37"/>
  <c r="AF390" i="37"/>
  <c r="AF391" i="37"/>
  <c r="AF392" i="37"/>
  <c r="AF393" i="37"/>
  <c r="AF394" i="37"/>
  <c r="AF395" i="37"/>
  <c r="AF396" i="37"/>
  <c r="AF397" i="37"/>
  <c r="AF398" i="37"/>
  <c r="AF399" i="37"/>
  <c r="AF400" i="37"/>
  <c r="AF401" i="37"/>
  <c r="AF402" i="37"/>
  <c r="AF403" i="37"/>
  <c r="AF404" i="37"/>
  <c r="AF405" i="37"/>
  <c r="AF406" i="37"/>
  <c r="AF407" i="37"/>
  <c r="AF408" i="37"/>
  <c r="AF409" i="37"/>
  <c r="AF410" i="37"/>
  <c r="AF411" i="37"/>
  <c r="AF412" i="37"/>
  <c r="AF413" i="37"/>
  <c r="AF414" i="37"/>
  <c r="AF415" i="37"/>
  <c r="AF416" i="37"/>
  <c r="AF417" i="37"/>
  <c r="AF418" i="37"/>
  <c r="AF419" i="37"/>
  <c r="AF420" i="37"/>
  <c r="AF421" i="37"/>
  <c r="AF422" i="37"/>
  <c r="AF423" i="37"/>
  <c r="AF424" i="37"/>
  <c r="AF425" i="37"/>
  <c r="AG182" i="37" l="1"/>
  <c r="AG425" i="37"/>
  <c r="AE425" i="37"/>
  <c r="AC425" i="37"/>
  <c r="AB425" i="37"/>
  <c r="AN424" i="37"/>
  <c r="AG424" i="37"/>
  <c r="AE424" i="37"/>
  <c r="AC424" i="37"/>
  <c r="AB424" i="37"/>
  <c r="AS423" i="37"/>
  <c r="AN423" i="37"/>
  <c r="AG423" i="37"/>
  <c r="AE423" i="37"/>
  <c r="AC423" i="37"/>
  <c r="AB423" i="37"/>
  <c r="AS422" i="37"/>
  <c r="AN422" i="37"/>
  <c r="AG422" i="37"/>
  <c r="AE422" i="37"/>
  <c r="AC422" i="37"/>
  <c r="AB422" i="37"/>
  <c r="AS421" i="37"/>
  <c r="AN421" i="37"/>
  <c r="AG421" i="37"/>
  <c r="AE421" i="37"/>
  <c r="AC421" i="37"/>
  <c r="AB421" i="37"/>
  <c r="AN420" i="37"/>
  <c r="AG420" i="37"/>
  <c r="AE420" i="37"/>
  <c r="AC420" i="37"/>
  <c r="AB420" i="37"/>
  <c r="AN419" i="37"/>
  <c r="AG419" i="37"/>
  <c r="AE419" i="37"/>
  <c r="AC419" i="37"/>
  <c r="AB419" i="37"/>
  <c r="AN418" i="37"/>
  <c r="AG418" i="37"/>
  <c r="AE418" i="37"/>
  <c r="AC418" i="37"/>
  <c r="AB418" i="37"/>
  <c r="AS417" i="37"/>
  <c r="AN417" i="37"/>
  <c r="AG417" i="37"/>
  <c r="AE417" i="37"/>
  <c r="AC417" i="37"/>
  <c r="AB417" i="37"/>
  <c r="AS416" i="37"/>
  <c r="AN416" i="37"/>
  <c r="AG416" i="37"/>
  <c r="AE416" i="37"/>
  <c r="AC416" i="37"/>
  <c r="AB416" i="37"/>
  <c r="AN415" i="37"/>
  <c r="AG415" i="37"/>
  <c r="AE415" i="37"/>
  <c r="AC415" i="37"/>
  <c r="AB415" i="37"/>
  <c r="AN414" i="37"/>
  <c r="AG414" i="37"/>
  <c r="AE414" i="37"/>
  <c r="AC414" i="37"/>
  <c r="AB414" i="37"/>
  <c r="AM413" i="37"/>
  <c r="AL413" i="37"/>
  <c r="AG413" i="37"/>
  <c r="AE413" i="37"/>
  <c r="AC413" i="37"/>
  <c r="AB413" i="37"/>
  <c r="F413" i="37"/>
  <c r="AM412" i="37"/>
  <c r="AL412" i="37"/>
  <c r="AG412" i="37"/>
  <c r="AE412" i="37"/>
  <c r="AC412" i="37"/>
  <c r="AB412" i="37"/>
  <c r="AN411" i="37"/>
  <c r="AG411" i="37"/>
  <c r="AE411" i="37"/>
  <c r="AC411" i="37"/>
  <c r="AB411" i="37"/>
  <c r="AN410" i="37"/>
  <c r="AG410" i="37"/>
  <c r="AE410" i="37"/>
  <c r="AC410" i="37"/>
  <c r="AB410" i="37"/>
  <c r="AN409" i="37"/>
  <c r="AG409" i="37"/>
  <c r="AE409" i="37"/>
  <c r="AC409" i="37"/>
  <c r="AB409" i="37"/>
  <c r="AS408" i="37"/>
  <c r="AN408" i="37"/>
  <c r="AG408" i="37"/>
  <c r="AE408" i="37"/>
  <c r="AC408" i="37"/>
  <c r="AB408" i="37"/>
  <c r="AN407" i="37"/>
  <c r="AG407" i="37"/>
  <c r="AE407" i="37"/>
  <c r="AC407" i="37"/>
  <c r="AB407" i="37"/>
  <c r="AN406" i="37"/>
  <c r="AG406" i="37"/>
  <c r="AE406" i="37"/>
  <c r="AC406" i="37"/>
  <c r="AB406" i="37"/>
  <c r="AN405" i="37"/>
  <c r="AG405" i="37"/>
  <c r="AE405" i="37"/>
  <c r="AC405" i="37"/>
  <c r="AB405" i="37"/>
  <c r="AN404" i="37"/>
  <c r="AG404" i="37"/>
  <c r="AE404" i="37"/>
  <c r="AC404" i="37"/>
  <c r="AB404" i="37"/>
  <c r="AS403" i="37"/>
  <c r="AN403" i="37"/>
  <c r="AG403" i="37"/>
  <c r="AE403" i="37"/>
  <c r="AC403" i="37"/>
  <c r="AB403" i="37"/>
  <c r="AS402" i="37"/>
  <c r="AN402" i="37"/>
  <c r="AG402" i="37"/>
  <c r="AE402" i="37"/>
  <c r="AC402" i="37"/>
  <c r="AB402" i="37"/>
  <c r="AN401" i="37"/>
  <c r="AG401" i="37"/>
  <c r="AE401" i="37"/>
  <c r="AC401" i="37"/>
  <c r="AB401" i="37"/>
  <c r="AN400" i="37"/>
  <c r="AG400" i="37"/>
  <c r="AE400" i="37"/>
  <c r="AC400" i="37"/>
  <c r="AB400" i="37"/>
  <c r="AN399" i="37"/>
  <c r="AG399" i="37"/>
  <c r="AE399" i="37"/>
  <c r="AC399" i="37"/>
  <c r="AB399" i="37"/>
  <c r="AN398" i="37"/>
  <c r="AG398" i="37"/>
  <c r="AE398" i="37"/>
  <c r="AC398" i="37"/>
  <c r="AB398" i="37"/>
  <c r="AN397" i="37"/>
  <c r="AG397" i="37"/>
  <c r="AE397" i="37"/>
  <c r="AC397" i="37"/>
  <c r="AB397" i="37"/>
  <c r="AS396" i="37"/>
  <c r="AN396" i="37"/>
  <c r="AG396" i="37"/>
  <c r="AE396" i="37"/>
  <c r="AC396" i="37"/>
  <c r="AB396" i="37"/>
  <c r="AN395" i="37"/>
  <c r="AG395" i="37"/>
  <c r="AE395" i="37"/>
  <c r="AC395" i="37"/>
  <c r="AB395" i="37"/>
  <c r="AN394" i="37"/>
  <c r="AG394" i="37"/>
  <c r="AE394" i="37"/>
  <c r="AC394" i="37"/>
  <c r="AB394" i="37"/>
  <c r="AN393" i="37"/>
  <c r="AG393" i="37"/>
  <c r="AE393" i="37"/>
  <c r="AC393" i="37"/>
  <c r="AB393" i="37"/>
  <c r="AN392" i="37"/>
  <c r="AG392" i="37"/>
  <c r="AE392" i="37"/>
  <c r="AC392" i="37"/>
  <c r="AB392" i="37"/>
  <c r="AN391" i="37"/>
  <c r="AG391" i="37"/>
  <c r="AE391" i="37"/>
  <c r="AC391" i="37"/>
  <c r="AB391" i="37"/>
  <c r="AN390" i="37"/>
  <c r="AG390" i="37"/>
  <c r="AE390" i="37"/>
  <c r="AC390" i="37"/>
  <c r="AB390" i="37"/>
  <c r="AN389" i="37"/>
  <c r="AG389" i="37"/>
  <c r="AE389" i="37"/>
  <c r="AC389" i="37"/>
  <c r="AB389" i="37"/>
  <c r="AN388" i="37"/>
  <c r="AG388" i="37"/>
  <c r="AE388" i="37"/>
  <c r="AC388" i="37"/>
  <c r="AB388" i="37"/>
  <c r="AN387" i="37"/>
  <c r="AG387" i="37"/>
  <c r="AE387" i="37"/>
  <c r="AC387" i="37"/>
  <c r="AB387" i="37"/>
  <c r="AM386" i="37"/>
  <c r="AL386" i="37"/>
  <c r="AG386" i="37"/>
  <c r="AE386" i="37"/>
  <c r="AC386" i="37"/>
  <c r="AB386" i="37"/>
  <c r="F386" i="37"/>
  <c r="AN385" i="37"/>
  <c r="AG385" i="37"/>
  <c r="AE385" i="37"/>
  <c r="AC385" i="37"/>
  <c r="AB385" i="37"/>
  <c r="AN384" i="37"/>
  <c r="AG384" i="37"/>
  <c r="AE384" i="37"/>
  <c r="AC384" i="37"/>
  <c r="AB384" i="37"/>
  <c r="AN383" i="37"/>
  <c r="AG383" i="37"/>
  <c r="AE383" i="37"/>
  <c r="AC383" i="37"/>
  <c r="AB383" i="37"/>
  <c r="AN382" i="37"/>
  <c r="AG382" i="37"/>
  <c r="AE382" i="37"/>
  <c r="AC382" i="37"/>
  <c r="AB382" i="37"/>
  <c r="AS381" i="37"/>
  <c r="AN381" i="37"/>
  <c r="AG381" i="37"/>
  <c r="AE381" i="37"/>
  <c r="AC381" i="37"/>
  <c r="AB381" i="37"/>
  <c r="AR380" i="37"/>
  <c r="AS380" i="37" s="1"/>
  <c r="AN380" i="37"/>
  <c r="AG380" i="37"/>
  <c r="AE380" i="37"/>
  <c r="AC380" i="37"/>
  <c r="AB380" i="37"/>
  <c r="AN379" i="37"/>
  <c r="AG379" i="37"/>
  <c r="AE379" i="37"/>
  <c r="AC379" i="37"/>
  <c r="AB379" i="37"/>
  <c r="AR378" i="37"/>
  <c r="AQ378" i="37"/>
  <c r="AN378" i="37"/>
  <c r="AG378" i="37"/>
  <c r="AE378" i="37"/>
  <c r="AC378" i="37"/>
  <c r="AB378" i="37"/>
  <c r="AS377" i="37"/>
  <c r="AN377" i="37"/>
  <c r="AG377" i="37"/>
  <c r="AE377" i="37"/>
  <c r="AC377" i="37"/>
  <c r="AB377" i="37"/>
  <c r="AN376" i="37"/>
  <c r="AG376" i="37"/>
  <c r="AE376" i="37"/>
  <c r="AC376" i="37"/>
  <c r="AB376" i="37"/>
  <c r="AN375" i="37"/>
  <c r="AG375" i="37"/>
  <c r="AE375" i="37"/>
  <c r="AC375" i="37"/>
  <c r="AB375" i="37"/>
  <c r="AS374" i="37"/>
  <c r="AN374" i="37"/>
  <c r="AG374" i="37"/>
  <c r="AE374" i="37"/>
  <c r="AC374" i="37"/>
  <c r="AB374" i="37"/>
  <c r="AS373" i="37"/>
  <c r="AN373" i="37"/>
  <c r="AG373" i="37"/>
  <c r="AE373" i="37"/>
  <c r="AC373" i="37"/>
  <c r="AB373" i="37"/>
  <c r="AN372" i="37"/>
  <c r="AG372" i="37"/>
  <c r="AE372" i="37"/>
  <c r="AC372" i="37"/>
  <c r="AB372" i="37"/>
  <c r="AN371" i="37"/>
  <c r="AG371" i="37"/>
  <c r="AE371" i="37"/>
  <c r="AC371" i="37"/>
  <c r="AB371" i="37"/>
  <c r="AS370" i="37"/>
  <c r="AN370" i="37"/>
  <c r="AG370" i="37"/>
  <c r="AE370" i="37"/>
  <c r="AC370" i="37"/>
  <c r="AB370" i="37"/>
  <c r="AN369" i="37"/>
  <c r="AG369" i="37"/>
  <c r="AE369" i="37"/>
  <c r="AC369" i="37"/>
  <c r="AB369" i="37"/>
  <c r="AN368" i="37"/>
  <c r="AG368" i="37"/>
  <c r="AE368" i="37"/>
  <c r="AC368" i="37"/>
  <c r="AB368" i="37"/>
  <c r="AS367" i="37"/>
  <c r="AN367" i="37"/>
  <c r="AG367" i="37"/>
  <c r="AE367" i="37"/>
  <c r="AC367" i="37"/>
  <c r="AB367" i="37"/>
  <c r="AN366" i="37"/>
  <c r="AG366" i="37"/>
  <c r="AE366" i="37"/>
  <c r="AC366" i="37"/>
  <c r="AB366" i="37"/>
  <c r="AS365" i="37"/>
  <c r="AN365" i="37"/>
  <c r="AG365" i="37"/>
  <c r="AE365" i="37"/>
  <c r="AC365" i="37"/>
  <c r="AB365" i="37"/>
  <c r="AN364" i="37"/>
  <c r="AG364" i="37"/>
  <c r="AE364" i="37"/>
  <c r="AC364" i="37"/>
  <c r="AB364" i="37"/>
  <c r="AN363" i="37"/>
  <c r="AG363" i="37"/>
  <c r="AE363" i="37"/>
  <c r="AC363" i="37"/>
  <c r="AB363" i="37"/>
  <c r="AN362" i="37"/>
  <c r="AG362" i="37"/>
  <c r="AE362" i="37"/>
  <c r="AC362" i="37"/>
  <c r="AB362" i="37"/>
  <c r="AS361" i="37"/>
  <c r="AN361" i="37"/>
  <c r="AG361" i="37"/>
  <c r="AE361" i="37"/>
  <c r="AC361" i="37"/>
  <c r="AB361" i="37"/>
  <c r="AS360" i="37"/>
  <c r="AN360" i="37"/>
  <c r="AG360" i="37"/>
  <c r="AE360" i="37"/>
  <c r="AC360" i="37"/>
  <c r="AB360" i="37"/>
  <c r="AS359" i="37"/>
  <c r="AN359" i="37"/>
  <c r="AG359" i="37"/>
  <c r="AE359" i="37"/>
  <c r="AC359" i="37"/>
  <c r="AB359" i="37"/>
  <c r="AS358" i="37"/>
  <c r="AN358" i="37"/>
  <c r="AG358" i="37"/>
  <c r="AE358" i="37"/>
  <c r="AC358" i="37"/>
  <c r="AB358" i="37"/>
  <c r="AN357" i="37"/>
  <c r="AG357" i="37"/>
  <c r="AE357" i="37"/>
  <c r="AC357" i="37"/>
  <c r="AB357" i="37"/>
  <c r="AN356" i="37"/>
  <c r="AG356" i="37"/>
  <c r="AE356" i="37"/>
  <c r="AC356" i="37"/>
  <c r="AB356" i="37"/>
  <c r="AN355" i="37"/>
  <c r="AG355" i="37"/>
  <c r="AE355" i="37"/>
  <c r="AC355" i="37"/>
  <c r="AB355" i="37"/>
  <c r="AS354" i="37"/>
  <c r="AN354" i="37"/>
  <c r="AG354" i="37"/>
  <c r="AE354" i="37"/>
  <c r="AC354" i="37"/>
  <c r="AB354" i="37"/>
  <c r="AW353" i="37"/>
  <c r="AN353" i="37"/>
  <c r="AG353" i="37"/>
  <c r="AE353" i="37"/>
  <c r="AC353" i="37"/>
  <c r="AB353" i="37"/>
  <c r="D353" i="37"/>
  <c r="AS352" i="37"/>
  <c r="AN352" i="37"/>
  <c r="AG352" i="37"/>
  <c r="AE352" i="37"/>
  <c r="AC352" i="37"/>
  <c r="AB352" i="37"/>
  <c r="AG351" i="37"/>
  <c r="AE351" i="37"/>
  <c r="AC351" i="37"/>
  <c r="AB351" i="37"/>
  <c r="AG350" i="37"/>
  <c r="AE350" i="37"/>
  <c r="AC350" i="37"/>
  <c r="AB350" i="37"/>
  <c r="AG349" i="37"/>
  <c r="AE349" i="37"/>
  <c r="AC349" i="37"/>
  <c r="AB349" i="37"/>
  <c r="AG348" i="37"/>
  <c r="AE348" i="37"/>
  <c r="AC348" i="37"/>
  <c r="AB348" i="37"/>
  <c r="AG347" i="37"/>
  <c r="AE347" i="37"/>
  <c r="AC347" i="37"/>
  <c r="AB347" i="37"/>
  <c r="AG346" i="37"/>
  <c r="AE346" i="37"/>
  <c r="AC346" i="37"/>
  <c r="AB346" i="37"/>
  <c r="AG345" i="37"/>
  <c r="AE345" i="37"/>
  <c r="AC345" i="37"/>
  <c r="AB345" i="37"/>
  <c r="AG344" i="37"/>
  <c r="AE344" i="37"/>
  <c r="AC344" i="37"/>
  <c r="AB344" i="37"/>
  <c r="AG343" i="37"/>
  <c r="AE343" i="37"/>
  <c r="AC343" i="37"/>
  <c r="AB343" i="37"/>
  <c r="AG342" i="37"/>
  <c r="AE342" i="37"/>
  <c r="AC342" i="37"/>
  <c r="AB342" i="37"/>
  <c r="AG341" i="37"/>
  <c r="AE341" i="37"/>
  <c r="AC341" i="37"/>
  <c r="AB341" i="37"/>
  <c r="AG340" i="37"/>
  <c r="AE340" i="37"/>
  <c r="AC340" i="37"/>
  <c r="AB340" i="37"/>
  <c r="AG339" i="37"/>
  <c r="AE339" i="37"/>
  <c r="AC339" i="37"/>
  <c r="AB339" i="37"/>
  <c r="AG338" i="37"/>
  <c r="AE338" i="37"/>
  <c r="AC338" i="37"/>
  <c r="AB338" i="37"/>
  <c r="AG337" i="37"/>
  <c r="AE337" i="37"/>
  <c r="AC337" i="37"/>
  <c r="AB337" i="37"/>
  <c r="AG336" i="37"/>
  <c r="AE336" i="37"/>
  <c r="AC336" i="37"/>
  <c r="AB336" i="37"/>
  <c r="AG335" i="37"/>
  <c r="AE335" i="37"/>
  <c r="AC335" i="37"/>
  <c r="AB335" i="37"/>
  <c r="AG333" i="37"/>
  <c r="AE333" i="37"/>
  <c r="AC333" i="37"/>
  <c r="AB333" i="37"/>
  <c r="AG332" i="37"/>
  <c r="AE332" i="37"/>
  <c r="AC332" i="37"/>
  <c r="AB332" i="37"/>
  <c r="AG331" i="37"/>
  <c r="AE331" i="37"/>
  <c r="AC331" i="37"/>
  <c r="AB331" i="37"/>
  <c r="AG330" i="37"/>
  <c r="AE330" i="37"/>
  <c r="AC330" i="37"/>
  <c r="AB330" i="37"/>
  <c r="AG329" i="37"/>
  <c r="AE329" i="37"/>
  <c r="AC329" i="37"/>
  <c r="AB329" i="37"/>
  <c r="AG328" i="37"/>
  <c r="AE328" i="37"/>
  <c r="AC328" i="37"/>
  <c r="AB328" i="37"/>
  <c r="AG327" i="37"/>
  <c r="AE327" i="37"/>
  <c r="AC327" i="37"/>
  <c r="AB327" i="37"/>
  <c r="AG326" i="37"/>
  <c r="AE326" i="37"/>
  <c r="AC326" i="37"/>
  <c r="AB326" i="37"/>
  <c r="AG325" i="37"/>
  <c r="AE325" i="37"/>
  <c r="AC325" i="37"/>
  <c r="AB325" i="37"/>
  <c r="AG324" i="37"/>
  <c r="AE324" i="37"/>
  <c r="AC324" i="37"/>
  <c r="AB324" i="37"/>
  <c r="AG323" i="37"/>
  <c r="AE323" i="37"/>
  <c r="AC323" i="37"/>
  <c r="AB323" i="37"/>
  <c r="AG322" i="37"/>
  <c r="AE322" i="37"/>
  <c r="AC322" i="37"/>
  <c r="AB322" i="37"/>
  <c r="AG321" i="37"/>
  <c r="AE321" i="37"/>
  <c r="AC321" i="37"/>
  <c r="AB321" i="37"/>
  <c r="AG320" i="37"/>
  <c r="AE320" i="37"/>
  <c r="AC320" i="37"/>
  <c r="AB320" i="37"/>
  <c r="AG319" i="37"/>
  <c r="AE319" i="37"/>
  <c r="AC319" i="37"/>
  <c r="AB319" i="37"/>
  <c r="AG318" i="37"/>
  <c r="AE318" i="37"/>
  <c r="AC318" i="37"/>
  <c r="AB318" i="37"/>
  <c r="AG317" i="37"/>
  <c r="AE317" i="37"/>
  <c r="AC317" i="37"/>
  <c r="AB317" i="37"/>
  <c r="AG316" i="37"/>
  <c r="AE316" i="37"/>
  <c r="AC316" i="37"/>
  <c r="AB316" i="37"/>
  <c r="AG315" i="37"/>
  <c r="AE315" i="37"/>
  <c r="AC315" i="37"/>
  <c r="AB315" i="37"/>
  <c r="AG314" i="37"/>
  <c r="AE314" i="37"/>
  <c r="AC314" i="37"/>
  <c r="AB314" i="37"/>
  <c r="AG312" i="37"/>
  <c r="AE312" i="37"/>
  <c r="AC312" i="37"/>
  <c r="AB312" i="37"/>
  <c r="AG311" i="37"/>
  <c r="AE311" i="37"/>
  <c r="AC311" i="37"/>
  <c r="AB311" i="37"/>
  <c r="AG310" i="37"/>
  <c r="AE310" i="37"/>
  <c r="AC310" i="37"/>
  <c r="AB310" i="37"/>
  <c r="AG309" i="37"/>
  <c r="AE309" i="37"/>
  <c r="AC309" i="37"/>
  <c r="AB309" i="37"/>
  <c r="AG308" i="37"/>
  <c r="AE308" i="37"/>
  <c r="AC308" i="37"/>
  <c r="AB308" i="37"/>
  <c r="AG307" i="37"/>
  <c r="AE307" i="37"/>
  <c r="AC307" i="37"/>
  <c r="AB307" i="37"/>
  <c r="AG306" i="37"/>
  <c r="AE306" i="37"/>
  <c r="AC306" i="37"/>
  <c r="AB306" i="37"/>
  <c r="AG305" i="37"/>
  <c r="AE305" i="37"/>
  <c r="AC305" i="37"/>
  <c r="AB305" i="37"/>
  <c r="AG304" i="37"/>
  <c r="AE304" i="37"/>
  <c r="AC304" i="37"/>
  <c r="AB304" i="37"/>
  <c r="AG303" i="37"/>
  <c r="AE303" i="37"/>
  <c r="AC303" i="37"/>
  <c r="AB303" i="37"/>
  <c r="AG302" i="37"/>
  <c r="AE302" i="37"/>
  <c r="AC302" i="37"/>
  <c r="AB302" i="37"/>
  <c r="AG301" i="37"/>
  <c r="AE301" i="37"/>
  <c r="AC301" i="37"/>
  <c r="AB301" i="37"/>
  <c r="AG300" i="37"/>
  <c r="AE300" i="37"/>
  <c r="AC300" i="37"/>
  <c r="AB300" i="37"/>
  <c r="AG299" i="37"/>
  <c r="AE299" i="37"/>
  <c r="AC299" i="37"/>
  <c r="AB299" i="37"/>
  <c r="AG298" i="37"/>
  <c r="AE298" i="37"/>
  <c r="AC298" i="37"/>
  <c r="AB298" i="37"/>
  <c r="AG297" i="37"/>
  <c r="AE297" i="37"/>
  <c r="AC297" i="37"/>
  <c r="AB297" i="37"/>
  <c r="AG296" i="37"/>
  <c r="AE296" i="37"/>
  <c r="AC296" i="37"/>
  <c r="AB296" i="37"/>
  <c r="AG295" i="37"/>
  <c r="AE295" i="37"/>
  <c r="AC295" i="37"/>
  <c r="AB295" i="37"/>
  <c r="AG294" i="37"/>
  <c r="AE294" i="37"/>
  <c r="AC294" i="37"/>
  <c r="AB294" i="37"/>
  <c r="AG293" i="37"/>
  <c r="AE293" i="37"/>
  <c r="AC293" i="37"/>
  <c r="AB293" i="37"/>
  <c r="AG292" i="37"/>
  <c r="AE292" i="37"/>
  <c r="AC292" i="37"/>
  <c r="AB292" i="37"/>
  <c r="AG291" i="37"/>
  <c r="AE291" i="37"/>
  <c r="AC291" i="37"/>
  <c r="AB291" i="37"/>
  <c r="AG290" i="37"/>
  <c r="AE290" i="37"/>
  <c r="AC290" i="37"/>
  <c r="AB290" i="37"/>
  <c r="AG289" i="37"/>
  <c r="AE289" i="37"/>
  <c r="AC289" i="37"/>
  <c r="AB289" i="37"/>
  <c r="AG288" i="37"/>
  <c r="AE288" i="37"/>
  <c r="AC288" i="37"/>
  <c r="AB288" i="37"/>
  <c r="AG287" i="37"/>
  <c r="AE287" i="37"/>
  <c r="AC287" i="37"/>
  <c r="AB287" i="37"/>
  <c r="AG286" i="37"/>
  <c r="AE286" i="37"/>
  <c r="AC286" i="37"/>
  <c r="AB286" i="37"/>
  <c r="AG285" i="37"/>
  <c r="AE285" i="37"/>
  <c r="AC285" i="37"/>
  <c r="AB285" i="37"/>
  <c r="AG284" i="37"/>
  <c r="AE284" i="37"/>
  <c r="AC284" i="37"/>
  <c r="AB284" i="37"/>
  <c r="AG283" i="37"/>
  <c r="AE283" i="37"/>
  <c r="AC283" i="37"/>
  <c r="AB283" i="37"/>
  <c r="AG282" i="37"/>
  <c r="AE282" i="37"/>
  <c r="AC282" i="37"/>
  <c r="AB282" i="37"/>
  <c r="AG281" i="37"/>
  <c r="AE281" i="37"/>
  <c r="AC281" i="37"/>
  <c r="AB281" i="37"/>
  <c r="AG280" i="37"/>
  <c r="AE280" i="37"/>
  <c r="AC280" i="37"/>
  <c r="AB280" i="37"/>
  <c r="AG279" i="37"/>
  <c r="AE279" i="37"/>
  <c r="AC279" i="37"/>
  <c r="AB279" i="37"/>
  <c r="AG278" i="37"/>
  <c r="AE278" i="37"/>
  <c r="AC278" i="37"/>
  <c r="AB278" i="37"/>
  <c r="AG277" i="37"/>
  <c r="AE277" i="37"/>
  <c r="AC277" i="37"/>
  <c r="AB277" i="37"/>
  <c r="AG276" i="37"/>
  <c r="AE276" i="37"/>
  <c r="AC276" i="37"/>
  <c r="AB276" i="37"/>
  <c r="AG275" i="37"/>
  <c r="AE275" i="37"/>
  <c r="AC275" i="37"/>
  <c r="AB275" i="37"/>
  <c r="AG274" i="37"/>
  <c r="AE274" i="37"/>
  <c r="AC274" i="37"/>
  <c r="AB274" i="37"/>
  <c r="AG273" i="37"/>
  <c r="AE273" i="37"/>
  <c r="AC273" i="37"/>
  <c r="AB273" i="37"/>
  <c r="AG272" i="37"/>
  <c r="AE272" i="37"/>
  <c r="AC272" i="37"/>
  <c r="AB272" i="37"/>
  <c r="AG271" i="37"/>
  <c r="AE271" i="37"/>
  <c r="AC271" i="37"/>
  <c r="AB271" i="37"/>
  <c r="AG270" i="37"/>
  <c r="AE270" i="37"/>
  <c r="AC270" i="37"/>
  <c r="AB270" i="37"/>
  <c r="AG269" i="37"/>
  <c r="AE269" i="37"/>
  <c r="AC269" i="37"/>
  <c r="AB269" i="37"/>
  <c r="AG268" i="37"/>
  <c r="AE268" i="37"/>
  <c r="AC268" i="37"/>
  <c r="AB268" i="37"/>
  <c r="AG267" i="37"/>
  <c r="AE267" i="37"/>
  <c r="AC267" i="37"/>
  <c r="AB267" i="37"/>
  <c r="AG266" i="37"/>
  <c r="AE266" i="37"/>
  <c r="AC266" i="37"/>
  <c r="AB266" i="37"/>
  <c r="AG265" i="37"/>
  <c r="AE265" i="37"/>
  <c r="AC265" i="37"/>
  <c r="AB265" i="37"/>
  <c r="AG264" i="37"/>
  <c r="AE264" i="37"/>
  <c r="AC264" i="37"/>
  <c r="AB264" i="37"/>
  <c r="AG263" i="37"/>
  <c r="AE263" i="37"/>
  <c r="AC263" i="37"/>
  <c r="AB263" i="37"/>
  <c r="AG262" i="37"/>
  <c r="AE262" i="37"/>
  <c r="AC262" i="37"/>
  <c r="AB262" i="37"/>
  <c r="AG261" i="37"/>
  <c r="AE261" i="37"/>
  <c r="AC261" i="37"/>
  <c r="AB261" i="37"/>
  <c r="AG260" i="37"/>
  <c r="AE260" i="37"/>
  <c r="AC260" i="37"/>
  <c r="AB260" i="37"/>
  <c r="AG259" i="37"/>
  <c r="AE259" i="37"/>
  <c r="AC259" i="37"/>
  <c r="AB259" i="37"/>
  <c r="AG258" i="37"/>
  <c r="AE258" i="37"/>
  <c r="AC258" i="37"/>
  <c r="AB258" i="37"/>
  <c r="AG257" i="37"/>
  <c r="AE257" i="37"/>
  <c r="AC257" i="37"/>
  <c r="AB257" i="37"/>
  <c r="AG256" i="37"/>
  <c r="AE256" i="37"/>
  <c r="AC256" i="37"/>
  <c r="AB256" i="37"/>
  <c r="AG255" i="37"/>
  <c r="AE255" i="37"/>
  <c r="AC255" i="37"/>
  <c r="AB255" i="37"/>
  <c r="AG254" i="37"/>
  <c r="AE254" i="37"/>
  <c r="AC254" i="37"/>
  <c r="AB254" i="37"/>
  <c r="AG253" i="37"/>
  <c r="AE253" i="37"/>
  <c r="AC253" i="37"/>
  <c r="AB253" i="37"/>
  <c r="AG252" i="37"/>
  <c r="AE252" i="37"/>
  <c r="AC252" i="37"/>
  <c r="AB252" i="37"/>
  <c r="AG251" i="37"/>
  <c r="AE251" i="37"/>
  <c r="AC251" i="37"/>
  <c r="AB251" i="37"/>
  <c r="AG250" i="37"/>
  <c r="AE250" i="37"/>
  <c r="AC250" i="37"/>
  <c r="AB250" i="37"/>
  <c r="AG249" i="37"/>
  <c r="AE249" i="37"/>
  <c r="AC249" i="37"/>
  <c r="AB249" i="37"/>
  <c r="AG248" i="37"/>
  <c r="AE248" i="37"/>
  <c r="AC248" i="37"/>
  <c r="AB248" i="37"/>
  <c r="AG247" i="37"/>
  <c r="AE247" i="37"/>
  <c r="AC247" i="37"/>
  <c r="AB247" i="37"/>
  <c r="AG246" i="37"/>
  <c r="AE246" i="37"/>
  <c r="AC246" i="37"/>
  <c r="AB246" i="37"/>
  <c r="AG245" i="37"/>
  <c r="AE245" i="37"/>
  <c r="AC245" i="37"/>
  <c r="AB245" i="37"/>
  <c r="AG244" i="37"/>
  <c r="AE244" i="37"/>
  <c r="AC244" i="37"/>
  <c r="AB244" i="37"/>
  <c r="AG243" i="37"/>
  <c r="AE243" i="37"/>
  <c r="AC243" i="37"/>
  <c r="AB243" i="37"/>
  <c r="AG242" i="37"/>
  <c r="AE242" i="37"/>
  <c r="AC242" i="37"/>
  <c r="AB242" i="37"/>
  <c r="AG241" i="37"/>
  <c r="AE241" i="37"/>
  <c r="AC241" i="37"/>
  <c r="AB241" i="37"/>
  <c r="AG240" i="37"/>
  <c r="AE240" i="37"/>
  <c r="AC240" i="37"/>
  <c r="AB240" i="37"/>
  <c r="AG239" i="37"/>
  <c r="AE239" i="37"/>
  <c r="AC239" i="37"/>
  <c r="AB239" i="37"/>
  <c r="AG238" i="37"/>
  <c r="AE238" i="37"/>
  <c r="AC238" i="37"/>
  <c r="AB238" i="37"/>
  <c r="AG237" i="37"/>
  <c r="AE237" i="37"/>
  <c r="AC237" i="37"/>
  <c r="AB237" i="37"/>
  <c r="AG236" i="37"/>
  <c r="AE236" i="37"/>
  <c r="AC236" i="37"/>
  <c r="AB236" i="37"/>
  <c r="AG235" i="37"/>
  <c r="AE235" i="37"/>
  <c r="AC235" i="37"/>
  <c r="AB235" i="37"/>
  <c r="AG234" i="37"/>
  <c r="AE234" i="37"/>
  <c r="AC234" i="37"/>
  <c r="AB234" i="37"/>
  <c r="AG233" i="37"/>
  <c r="AE233" i="37"/>
  <c r="AC233" i="37"/>
  <c r="AB233" i="37"/>
  <c r="AG232" i="37"/>
  <c r="AE232" i="37"/>
  <c r="AC232" i="37"/>
  <c r="AB232" i="37"/>
  <c r="AG231" i="37"/>
  <c r="AE231" i="37"/>
  <c r="AC231" i="37"/>
  <c r="AB231" i="37"/>
  <c r="AG230" i="37"/>
  <c r="AE230" i="37"/>
  <c r="AC230" i="37"/>
  <c r="AB230" i="37"/>
  <c r="AG229" i="37"/>
  <c r="AE229" i="37"/>
  <c r="AC229" i="37"/>
  <c r="AB229" i="37"/>
  <c r="AG228" i="37"/>
  <c r="AE228" i="37"/>
  <c r="AC228" i="37"/>
  <c r="AB228" i="37"/>
  <c r="AG227" i="37"/>
  <c r="AE227" i="37"/>
  <c r="AC227" i="37"/>
  <c r="AB227" i="37"/>
  <c r="AG226" i="37"/>
  <c r="AE226" i="37"/>
  <c r="AC226" i="37"/>
  <c r="AB226" i="37"/>
  <c r="AG225" i="37"/>
  <c r="AE225" i="37"/>
  <c r="AC225" i="37"/>
  <c r="AB225" i="37"/>
  <c r="AG224" i="37"/>
  <c r="AE224" i="37"/>
  <c r="AC224" i="37"/>
  <c r="AB224" i="37"/>
  <c r="AG223" i="37"/>
  <c r="AE223" i="37"/>
  <c r="AC223" i="37"/>
  <c r="AB223" i="37"/>
  <c r="AG222" i="37"/>
  <c r="AE222" i="37"/>
  <c r="AC222" i="37"/>
  <c r="AB222" i="37"/>
  <c r="AG221" i="37"/>
  <c r="AE221" i="37"/>
  <c r="AC221" i="37"/>
  <c r="AB221" i="37"/>
  <c r="AG220" i="37"/>
  <c r="AE220" i="37"/>
  <c r="AC220" i="37"/>
  <c r="AB220" i="37"/>
  <c r="AG219" i="37"/>
  <c r="AE219" i="37"/>
  <c r="AC219" i="37"/>
  <c r="AB219" i="37"/>
  <c r="AG218" i="37"/>
  <c r="AE218" i="37"/>
  <c r="AC218" i="37"/>
  <c r="AB218" i="37"/>
  <c r="AG217" i="37"/>
  <c r="AE217" i="37"/>
  <c r="AC217" i="37"/>
  <c r="AB217" i="37"/>
  <c r="AG216" i="37"/>
  <c r="AE216" i="37"/>
  <c r="AC216" i="37"/>
  <c r="AB216" i="37"/>
  <c r="AG215" i="37"/>
  <c r="AE215" i="37"/>
  <c r="AC215" i="37"/>
  <c r="AB215" i="37"/>
  <c r="AG214" i="37"/>
  <c r="AE214" i="37"/>
  <c r="AC214" i="37"/>
  <c r="AB214" i="37"/>
  <c r="AG213" i="37"/>
  <c r="AE213" i="37"/>
  <c r="AC213" i="37"/>
  <c r="AB213" i="37"/>
  <c r="AG212" i="37"/>
  <c r="AE212" i="37"/>
  <c r="AC212" i="37"/>
  <c r="AB212" i="37"/>
  <c r="AG211" i="37"/>
  <c r="AE211" i="37"/>
  <c r="AC211" i="37"/>
  <c r="AB211" i="37"/>
  <c r="AG210" i="37"/>
  <c r="AE210" i="37"/>
  <c r="AC210" i="37"/>
  <c r="AB210" i="37"/>
  <c r="AG209" i="37"/>
  <c r="AE209" i="37"/>
  <c r="AC209" i="37"/>
  <c r="AB209" i="37"/>
  <c r="AG208" i="37"/>
  <c r="AE208" i="37"/>
  <c r="AC208" i="37"/>
  <c r="AB208" i="37"/>
  <c r="AG207" i="37"/>
  <c r="AE207" i="37"/>
  <c r="AC207" i="37"/>
  <c r="AB207" i="37"/>
  <c r="AG206" i="37"/>
  <c r="AE206" i="37"/>
  <c r="AC206" i="37"/>
  <c r="AB206" i="37"/>
  <c r="AG205" i="37"/>
  <c r="AE205" i="37"/>
  <c r="AC205" i="37"/>
  <c r="AB205" i="37"/>
  <c r="AG204" i="37"/>
  <c r="AE204" i="37"/>
  <c r="AC204" i="37"/>
  <c r="AB204" i="37"/>
  <c r="AG203" i="37"/>
  <c r="AE203" i="37"/>
  <c r="AC203" i="37"/>
  <c r="AB203" i="37"/>
  <c r="AG202" i="37"/>
  <c r="AE202" i="37"/>
  <c r="AC202" i="37"/>
  <c r="AB202" i="37"/>
  <c r="AG201" i="37"/>
  <c r="AE201" i="37"/>
  <c r="AC201" i="37"/>
  <c r="AB201" i="37"/>
  <c r="AG200" i="37"/>
  <c r="AE200" i="37"/>
  <c r="AC200" i="37"/>
  <c r="AB200" i="37"/>
  <c r="AG199" i="37"/>
  <c r="AE199" i="37"/>
  <c r="AC199" i="37"/>
  <c r="AB199" i="37"/>
  <c r="AG198" i="37"/>
  <c r="AE198" i="37"/>
  <c r="AC198" i="37"/>
  <c r="AB198" i="37"/>
  <c r="AG197" i="37"/>
  <c r="AE197" i="37"/>
  <c r="AC197" i="37"/>
  <c r="AB197" i="37"/>
  <c r="AG196" i="37"/>
  <c r="AE196" i="37"/>
  <c r="AC196" i="37"/>
  <c r="AB196" i="37"/>
  <c r="AG195" i="37"/>
  <c r="AE195" i="37"/>
  <c r="AC195" i="37"/>
  <c r="AB195" i="37"/>
  <c r="AG194" i="37"/>
  <c r="AE194" i="37"/>
  <c r="AC194" i="37"/>
  <c r="AB194" i="37"/>
  <c r="AG193" i="37"/>
  <c r="AE193" i="37"/>
  <c r="AC193" i="37"/>
  <c r="AB193" i="37"/>
  <c r="AG192" i="37"/>
  <c r="AE192" i="37"/>
  <c r="AC192" i="37"/>
  <c r="AB192" i="37"/>
  <c r="AG191" i="37"/>
  <c r="AE191" i="37"/>
  <c r="AC191" i="37"/>
  <c r="AB191" i="37"/>
  <c r="AG190" i="37"/>
  <c r="AE190" i="37"/>
  <c r="AC190" i="37"/>
  <c r="AB190" i="37"/>
  <c r="AG189" i="37"/>
  <c r="AE189" i="37"/>
  <c r="AC189" i="37"/>
  <c r="AB189" i="37"/>
  <c r="AG188" i="37"/>
  <c r="AE188" i="37"/>
  <c r="AC188" i="37"/>
  <c r="AB188" i="37"/>
  <c r="AG187" i="37"/>
  <c r="AE187" i="37"/>
  <c r="AC187" i="37"/>
  <c r="AB187" i="37"/>
  <c r="AG186" i="37"/>
  <c r="AE186" i="37"/>
  <c r="AC186" i="37"/>
  <c r="AB186" i="37"/>
  <c r="AG185" i="37"/>
  <c r="AE185" i="37"/>
  <c r="AC185" i="37"/>
  <c r="AB185" i="37"/>
  <c r="AG184" i="37"/>
  <c r="AE184" i="37"/>
  <c r="AC184" i="37"/>
  <c r="AB184" i="37"/>
  <c r="AG183" i="37"/>
  <c r="AE183" i="37"/>
  <c r="AC183" i="37"/>
  <c r="AB183" i="37"/>
  <c r="AE182" i="37"/>
  <c r="AC182" i="37"/>
  <c r="AB182" i="37"/>
  <c r="AG181" i="37"/>
  <c r="AE181" i="37"/>
  <c r="AC181" i="37"/>
  <c r="AB181" i="37"/>
  <c r="AG180" i="37"/>
  <c r="AE180" i="37"/>
  <c r="AC180" i="37"/>
  <c r="AB180" i="37"/>
  <c r="AG179" i="37"/>
  <c r="AE179" i="37"/>
  <c r="AC179" i="37"/>
  <c r="AB179" i="37"/>
  <c r="AG178" i="37"/>
  <c r="AE178" i="37"/>
  <c r="AC178" i="37"/>
  <c r="AB178" i="37"/>
  <c r="AG177" i="37"/>
  <c r="AE177" i="37"/>
  <c r="AC177" i="37"/>
  <c r="AB177" i="37"/>
  <c r="AG176" i="37"/>
  <c r="AE176" i="37"/>
  <c r="AC176" i="37"/>
  <c r="AB176" i="37"/>
  <c r="AG175" i="37"/>
  <c r="AE175" i="37"/>
  <c r="AC175" i="37"/>
  <c r="AB175" i="37"/>
  <c r="AG174" i="37"/>
  <c r="AE174" i="37"/>
  <c r="AC174" i="37"/>
  <c r="AB174" i="37"/>
  <c r="AG173" i="37"/>
  <c r="AE173" i="37"/>
  <c r="AC173" i="37"/>
  <c r="AB173" i="37"/>
  <c r="AG172" i="37"/>
  <c r="AE172" i="37"/>
  <c r="AC172" i="37"/>
  <c r="AB172" i="37"/>
  <c r="AG171" i="37"/>
  <c r="AE171" i="37"/>
  <c r="AC171" i="37"/>
  <c r="AB171" i="37"/>
  <c r="AG170" i="37"/>
  <c r="AE170" i="37"/>
  <c r="AC170" i="37"/>
  <c r="AB170" i="37"/>
  <c r="AG169" i="37"/>
  <c r="AE169" i="37"/>
  <c r="AC169" i="37"/>
  <c r="AB169" i="37"/>
  <c r="AG168" i="37"/>
  <c r="AE168" i="37"/>
  <c r="AC168" i="37"/>
  <c r="AB168" i="37"/>
  <c r="AG167" i="37"/>
  <c r="AE167" i="37"/>
  <c r="AC167" i="37"/>
  <c r="AB167" i="37"/>
  <c r="AG166" i="37"/>
  <c r="AE166" i="37"/>
  <c r="AC166" i="37"/>
  <c r="AB166" i="37"/>
  <c r="AG165" i="37"/>
  <c r="AE165" i="37"/>
  <c r="AC165" i="37"/>
  <c r="AB165" i="37"/>
  <c r="AG164" i="37"/>
  <c r="AE164" i="37"/>
  <c r="AC164" i="37"/>
  <c r="AB164" i="37"/>
  <c r="AG163" i="37"/>
  <c r="AE163" i="37"/>
  <c r="AC163" i="37"/>
  <c r="AB163" i="37"/>
  <c r="AG162" i="37"/>
  <c r="AE162" i="37"/>
  <c r="AC162" i="37"/>
  <c r="AB162" i="37"/>
  <c r="AG161" i="37"/>
  <c r="AE161" i="37"/>
  <c r="AC161" i="37"/>
  <c r="AB161" i="37"/>
  <c r="AG160" i="37"/>
  <c r="AE160" i="37"/>
  <c r="AC160" i="37"/>
  <c r="AB160" i="37"/>
  <c r="AG159" i="37"/>
  <c r="AE159" i="37"/>
  <c r="AC159" i="37"/>
  <c r="AB159" i="37"/>
  <c r="AG158" i="37"/>
  <c r="AE158" i="37"/>
  <c r="AC158" i="37"/>
  <c r="AB158" i="37"/>
  <c r="AG157" i="37"/>
  <c r="AE157" i="37"/>
  <c r="AC157" i="37"/>
  <c r="AB157" i="37"/>
  <c r="AG156" i="37"/>
  <c r="AE156" i="37"/>
  <c r="AC156" i="37"/>
  <c r="AB156" i="37"/>
  <c r="AG155" i="37"/>
  <c r="AE155" i="37"/>
  <c r="AC155" i="37"/>
  <c r="AB155" i="37"/>
  <c r="AG154" i="37"/>
  <c r="AE154" i="37"/>
  <c r="AC154" i="37"/>
  <c r="AB154" i="37"/>
  <c r="AG153" i="37"/>
  <c r="AE153" i="37"/>
  <c r="AC153" i="37"/>
  <c r="AB153" i="37"/>
  <c r="AG152" i="37"/>
  <c r="AE152" i="37"/>
  <c r="AC152" i="37"/>
  <c r="AB152" i="37"/>
  <c r="AG151" i="37"/>
  <c r="AE151" i="37"/>
  <c r="AC151" i="37"/>
  <c r="AB151" i="37"/>
  <c r="AG150" i="37"/>
  <c r="AE150" i="37"/>
  <c r="AC150" i="37"/>
  <c r="AB150" i="37"/>
  <c r="AG149" i="37"/>
  <c r="AE149" i="37"/>
  <c r="AC149" i="37"/>
  <c r="AB149" i="37"/>
  <c r="AG148" i="37"/>
  <c r="AE148" i="37"/>
  <c r="AC148" i="37"/>
  <c r="AB148" i="37"/>
  <c r="AG147" i="37"/>
  <c r="AE147" i="37"/>
  <c r="AC147" i="37"/>
  <c r="AB147" i="37"/>
  <c r="AG146" i="37"/>
  <c r="AE146" i="37"/>
  <c r="AC146" i="37"/>
  <c r="AB146" i="37"/>
  <c r="AG145" i="37"/>
  <c r="AE145" i="37"/>
  <c r="AC145" i="37"/>
  <c r="AB145" i="37"/>
  <c r="AG144" i="37"/>
  <c r="AE144" i="37"/>
  <c r="AC144" i="37"/>
  <c r="AB144" i="37"/>
  <c r="AG143" i="37"/>
  <c r="AE143" i="37"/>
  <c r="AC143" i="37"/>
  <c r="AB143" i="37"/>
  <c r="AG142" i="37"/>
  <c r="AE142" i="37"/>
  <c r="AC142" i="37"/>
  <c r="AB142" i="37"/>
  <c r="AG141" i="37"/>
  <c r="AE141" i="37"/>
  <c r="AC141" i="37"/>
  <c r="AB141" i="37"/>
  <c r="AG140" i="37"/>
  <c r="AE140" i="37"/>
  <c r="AC140" i="37"/>
  <c r="AB140" i="37"/>
  <c r="AG139" i="37"/>
  <c r="AE139" i="37"/>
  <c r="AC139" i="37"/>
  <c r="AB139" i="37"/>
  <c r="AG138" i="37"/>
  <c r="AE138" i="37"/>
  <c r="AC138" i="37"/>
  <c r="AB138" i="37"/>
  <c r="AG137" i="37"/>
  <c r="AE137" i="37"/>
  <c r="AC137" i="37"/>
  <c r="AB137" i="37"/>
  <c r="AG136" i="37"/>
  <c r="AE136" i="37"/>
  <c r="AC136" i="37"/>
  <c r="AB136" i="37"/>
  <c r="AG135" i="37"/>
  <c r="AE135" i="37"/>
  <c r="AC135" i="37"/>
  <c r="AB135" i="37"/>
  <c r="AG134" i="37"/>
  <c r="AE134" i="37"/>
  <c r="AC134" i="37"/>
  <c r="AB134" i="37"/>
  <c r="AG133" i="37"/>
  <c r="AE133" i="37"/>
  <c r="AC133" i="37"/>
  <c r="AB133" i="37"/>
  <c r="AG132" i="37"/>
  <c r="AE132" i="37"/>
  <c r="AC132" i="37"/>
  <c r="AB132" i="37"/>
  <c r="AG131" i="37"/>
  <c r="AE131" i="37"/>
  <c r="AC131" i="37"/>
  <c r="AB131" i="37"/>
  <c r="AG130" i="37"/>
  <c r="AE130" i="37"/>
  <c r="AC130" i="37"/>
  <c r="AB130" i="37"/>
  <c r="AG129" i="37"/>
  <c r="AE129" i="37"/>
  <c r="AC129" i="37"/>
  <c r="AB129" i="37"/>
  <c r="AG128" i="37"/>
  <c r="AE128" i="37"/>
  <c r="AC128" i="37"/>
  <c r="AB128" i="37"/>
  <c r="AG127" i="37"/>
  <c r="AE127" i="37"/>
  <c r="AC127" i="37"/>
  <c r="AB127" i="37"/>
  <c r="AG126" i="37"/>
  <c r="AE126" i="37"/>
  <c r="AC126" i="37"/>
  <c r="AB126" i="37"/>
  <c r="AG125" i="37"/>
  <c r="AE125" i="37"/>
  <c r="AC125" i="37"/>
  <c r="AB125" i="37"/>
  <c r="AG124" i="37"/>
  <c r="AE124" i="37"/>
  <c r="AC124" i="37"/>
  <c r="AB124" i="37"/>
  <c r="AG123" i="37"/>
  <c r="AE123" i="37"/>
  <c r="AC123" i="37"/>
  <c r="AB123" i="37"/>
  <c r="AG122" i="37"/>
  <c r="AE122" i="37"/>
  <c r="AC122" i="37"/>
  <c r="AB122" i="37"/>
  <c r="AG121" i="37"/>
  <c r="AE121" i="37"/>
  <c r="AC121" i="37"/>
  <c r="AB121" i="37"/>
  <c r="AG120" i="37"/>
  <c r="AE120" i="37"/>
  <c r="AC120" i="37"/>
  <c r="AB120" i="37"/>
  <c r="AG119" i="37"/>
  <c r="AE119" i="37"/>
  <c r="AC119" i="37"/>
  <c r="AB119" i="37"/>
  <c r="AG118" i="37"/>
  <c r="AE118" i="37"/>
  <c r="AC118" i="37"/>
  <c r="AB118" i="37"/>
  <c r="AG117" i="37"/>
  <c r="AE117" i="37"/>
  <c r="AC117" i="37"/>
  <c r="AB117" i="37"/>
  <c r="AG116" i="37"/>
  <c r="AE116" i="37"/>
  <c r="AC116" i="37"/>
  <c r="AB116" i="37"/>
  <c r="AG115" i="37"/>
  <c r="AE115" i="37"/>
  <c r="AC115" i="37"/>
  <c r="AB115" i="37"/>
  <c r="AG114" i="37"/>
  <c r="AE114" i="37"/>
  <c r="AC114" i="37"/>
  <c r="AB114" i="37"/>
  <c r="AG113" i="37"/>
  <c r="AE113" i="37"/>
  <c r="AC113" i="37"/>
  <c r="AB113" i="37"/>
  <c r="AG112" i="37"/>
  <c r="AE112" i="37"/>
  <c r="AC112" i="37"/>
  <c r="AB112" i="37"/>
  <c r="AG111" i="37"/>
  <c r="AE111" i="37"/>
  <c r="AC111" i="37"/>
  <c r="AB111" i="37"/>
  <c r="AG110" i="37"/>
  <c r="AE110" i="37"/>
  <c r="AC110" i="37"/>
  <c r="AB110" i="37"/>
  <c r="AG109" i="37"/>
  <c r="AE109" i="37"/>
  <c r="AC109" i="37"/>
  <c r="AB109" i="37"/>
  <c r="AG108" i="37"/>
  <c r="AE108" i="37"/>
  <c r="AC108" i="37"/>
  <c r="AB108" i="37"/>
  <c r="AG107" i="37"/>
  <c r="AE107" i="37"/>
  <c r="AC107" i="37"/>
  <c r="AB107" i="37"/>
  <c r="AG106" i="37"/>
  <c r="AE106" i="37"/>
  <c r="AC106" i="37"/>
  <c r="AB106" i="37"/>
  <c r="AG105" i="37"/>
  <c r="AE105" i="37"/>
  <c r="AC105" i="37"/>
  <c r="AB105" i="37"/>
  <c r="AG104" i="37"/>
  <c r="AE104" i="37"/>
  <c r="AC104" i="37"/>
  <c r="AB104" i="37"/>
  <c r="AG103" i="37"/>
  <c r="AE103" i="37"/>
  <c r="AC103" i="37"/>
  <c r="AB103" i="37"/>
  <c r="AG102" i="37"/>
  <c r="AE102" i="37"/>
  <c r="AC102" i="37"/>
  <c r="AB102" i="37"/>
  <c r="AG101" i="37"/>
  <c r="AE101" i="37"/>
  <c r="AC101" i="37"/>
  <c r="AB101" i="37"/>
  <c r="AG100" i="37"/>
  <c r="AE100" i="37"/>
  <c r="AC100" i="37"/>
  <c r="AB100" i="37"/>
  <c r="AG99" i="37"/>
  <c r="AE99" i="37"/>
  <c r="AC99" i="37"/>
  <c r="AB99" i="37"/>
  <c r="AG98" i="37"/>
  <c r="AE98" i="37"/>
  <c r="AC98" i="37"/>
  <c r="AB98" i="37"/>
  <c r="AG97" i="37"/>
  <c r="AE97" i="37"/>
  <c r="AC97" i="37"/>
  <c r="AB97" i="37"/>
  <c r="AG96" i="37"/>
  <c r="AE96" i="37"/>
  <c r="AC96" i="37"/>
  <c r="AB96" i="37"/>
  <c r="AG95" i="37"/>
  <c r="AE95" i="37"/>
  <c r="AC95" i="37"/>
  <c r="AB95" i="37"/>
  <c r="AG94" i="37"/>
  <c r="AE94" i="37"/>
  <c r="AC94" i="37"/>
  <c r="AB94" i="37"/>
  <c r="AG93" i="37"/>
  <c r="AE93" i="37"/>
  <c r="AC93" i="37"/>
  <c r="AB93" i="37"/>
  <c r="AG92" i="37"/>
  <c r="AE92" i="37"/>
  <c r="AC92" i="37"/>
  <c r="AB92" i="37"/>
  <c r="AG91" i="37"/>
  <c r="AE91" i="37"/>
  <c r="AC91" i="37"/>
  <c r="AB91" i="37"/>
  <c r="AG90" i="37"/>
  <c r="AE90" i="37"/>
  <c r="AC90" i="37"/>
  <c r="AB90" i="37"/>
  <c r="AG89" i="37"/>
  <c r="AE89" i="37"/>
  <c r="AC89" i="37"/>
  <c r="AB89" i="37"/>
  <c r="AG88" i="37"/>
  <c r="AE88" i="37"/>
  <c r="AC88" i="37"/>
  <c r="AB88" i="37"/>
  <c r="AG87" i="37"/>
  <c r="AE87" i="37"/>
  <c r="AC87" i="37"/>
  <c r="AB87" i="37"/>
  <c r="AG86" i="37"/>
  <c r="AE86" i="37"/>
  <c r="AC86" i="37"/>
  <c r="AB86" i="37"/>
  <c r="AG85" i="37"/>
  <c r="AE85" i="37"/>
  <c r="AC85" i="37"/>
  <c r="AB85" i="37"/>
  <c r="AG84" i="37"/>
  <c r="AE84" i="37"/>
  <c r="AC84" i="37"/>
  <c r="AB84" i="37"/>
  <c r="AG83" i="37"/>
  <c r="AE83" i="37"/>
  <c r="AC83" i="37"/>
  <c r="AB83" i="37"/>
  <c r="AG82" i="37"/>
  <c r="AE82" i="37"/>
  <c r="AC82" i="37"/>
  <c r="AB82" i="37"/>
  <c r="AG81" i="37"/>
  <c r="AE81" i="37"/>
  <c r="AC81" i="37"/>
  <c r="AB81" i="37"/>
  <c r="AG80" i="37"/>
  <c r="AE80" i="37"/>
  <c r="AC80" i="37"/>
  <c r="AB80" i="37"/>
  <c r="AG79" i="37"/>
  <c r="AE79" i="37"/>
  <c r="AC79" i="37"/>
  <c r="AB79" i="37"/>
  <c r="AG78" i="37"/>
  <c r="AE78" i="37"/>
  <c r="AC78" i="37"/>
  <c r="AB78" i="37"/>
  <c r="AG77" i="37"/>
  <c r="AE77" i="37"/>
  <c r="AC77" i="37"/>
  <c r="AB77" i="37"/>
  <c r="AG76" i="37"/>
  <c r="AE76" i="37"/>
  <c r="AC76" i="37"/>
  <c r="AB76" i="37"/>
  <c r="AG75" i="37"/>
  <c r="AE75" i="37"/>
  <c r="AC75" i="37"/>
  <c r="AB75" i="37"/>
  <c r="AG74" i="37"/>
  <c r="AE74" i="37"/>
  <c r="AC74" i="37"/>
  <c r="AB74" i="37"/>
  <c r="AG73" i="37"/>
  <c r="AE73" i="37"/>
  <c r="AC73" i="37"/>
  <c r="AB73" i="37"/>
  <c r="AG72" i="37"/>
  <c r="AE72" i="37"/>
  <c r="AC72" i="37"/>
  <c r="AB72" i="37"/>
  <c r="AG71" i="37"/>
  <c r="AE71" i="37"/>
  <c r="AC71" i="37"/>
  <c r="AB71" i="37"/>
  <c r="AG70" i="37"/>
  <c r="AE70" i="37"/>
  <c r="AC70" i="37"/>
  <c r="AB70" i="37"/>
  <c r="AG69" i="37"/>
  <c r="AE69" i="37"/>
  <c r="AC69" i="37"/>
  <c r="AB69" i="37"/>
  <c r="AG68" i="37"/>
  <c r="AE68" i="37"/>
  <c r="AC68" i="37"/>
  <c r="AB68" i="37"/>
  <c r="AG67" i="37"/>
  <c r="AE67" i="37"/>
  <c r="AC67" i="37"/>
  <c r="AB67" i="37"/>
  <c r="AG66" i="37"/>
  <c r="AE66" i="37"/>
  <c r="AC66" i="37"/>
  <c r="AB66" i="37"/>
  <c r="AG65" i="37"/>
  <c r="AE65" i="37"/>
  <c r="AC65" i="37"/>
  <c r="AB65" i="37"/>
  <c r="AG64" i="37"/>
  <c r="AE64" i="37"/>
  <c r="AC64" i="37"/>
  <c r="AB64" i="37"/>
  <c r="AG63" i="37"/>
  <c r="AE63" i="37"/>
  <c r="AC63" i="37"/>
  <c r="AB63" i="37"/>
  <c r="AG62" i="37"/>
  <c r="AE62" i="37"/>
  <c r="AC62" i="37"/>
  <c r="AB62" i="37"/>
  <c r="AG61" i="37"/>
  <c r="AE61" i="37"/>
  <c r="AC61" i="37"/>
  <c r="AB61" i="37"/>
  <c r="AG60" i="37"/>
  <c r="AE60" i="37"/>
  <c r="AC60" i="37"/>
  <c r="AB60" i="37"/>
  <c r="AG59" i="37"/>
  <c r="AE59" i="37"/>
  <c r="AC59" i="37"/>
  <c r="AB59" i="37"/>
  <c r="AG58" i="37"/>
  <c r="AE58" i="37"/>
  <c r="AC58" i="37"/>
  <c r="AB58" i="37"/>
  <c r="AG57" i="37"/>
  <c r="AE57" i="37"/>
  <c r="AC57" i="37"/>
  <c r="AB57" i="37"/>
  <c r="AG56" i="37"/>
  <c r="AE56" i="37"/>
  <c r="AC56" i="37"/>
  <c r="AB56" i="37"/>
  <c r="AG55" i="37"/>
  <c r="AE55" i="37"/>
  <c r="AC55" i="37"/>
  <c r="AB55" i="37"/>
  <c r="AG54" i="37"/>
  <c r="AE54" i="37"/>
  <c r="AC54" i="37"/>
  <c r="AB54" i="37"/>
  <c r="AG53" i="37"/>
  <c r="AE53" i="37"/>
  <c r="AC53" i="37"/>
  <c r="AB53" i="37"/>
  <c r="AG52" i="37"/>
  <c r="AE52" i="37"/>
  <c r="AC52" i="37"/>
  <c r="AB52" i="37"/>
  <c r="AG51" i="37"/>
  <c r="AE51" i="37"/>
  <c r="AC51" i="37"/>
  <c r="AB51" i="37"/>
  <c r="AG50" i="37"/>
  <c r="AE50" i="37"/>
  <c r="AC50" i="37"/>
  <c r="AB50" i="37"/>
  <c r="AG49" i="37"/>
  <c r="AE49" i="37"/>
  <c r="AC49" i="37"/>
  <c r="AB49" i="37"/>
  <c r="AG48" i="37"/>
  <c r="AE48" i="37"/>
  <c r="AC48" i="37"/>
  <c r="AB48" i="37"/>
  <c r="AG47" i="37"/>
  <c r="AE47" i="37"/>
  <c r="AC47" i="37"/>
  <c r="AB47" i="37"/>
  <c r="AG46" i="37"/>
  <c r="AE46" i="37"/>
  <c r="AC46" i="37"/>
  <c r="AB46" i="37"/>
  <c r="AG45" i="37"/>
  <c r="AE45" i="37"/>
  <c r="AC45" i="37"/>
  <c r="AB45" i="37"/>
  <c r="AG44" i="37"/>
  <c r="AE44" i="37"/>
  <c r="AC44" i="37"/>
  <c r="AB44" i="37"/>
  <c r="AG43" i="37"/>
  <c r="AE43" i="37"/>
  <c r="AC43" i="37"/>
  <c r="AB43" i="37"/>
  <c r="AG42" i="37"/>
  <c r="AE42" i="37"/>
  <c r="AC42" i="37"/>
  <c r="AB42" i="37"/>
  <c r="AG41" i="37"/>
  <c r="AE41" i="37"/>
  <c r="AC41" i="37"/>
  <c r="AB41" i="37"/>
  <c r="AG40" i="37"/>
  <c r="AE40" i="37"/>
  <c r="AC40" i="37"/>
  <c r="AB40" i="37"/>
  <c r="AG39" i="37"/>
  <c r="AE39" i="37"/>
  <c r="AC39" i="37"/>
  <c r="AB39" i="37"/>
  <c r="AG38" i="37"/>
  <c r="AE38" i="37"/>
  <c r="AC38" i="37"/>
  <c r="AB38" i="37"/>
  <c r="AG37" i="37"/>
  <c r="AE37" i="37"/>
  <c r="AC37" i="37"/>
  <c r="AB37" i="37"/>
  <c r="AG36" i="37"/>
  <c r="AE36" i="37"/>
  <c r="AC36" i="37"/>
  <c r="AB36" i="37"/>
  <c r="AG35" i="37"/>
  <c r="AE35" i="37"/>
  <c r="AC35" i="37"/>
  <c r="AB35" i="37"/>
  <c r="AG34" i="37"/>
  <c r="AE34" i="37"/>
  <c r="AC34" i="37"/>
  <c r="AB34" i="37"/>
  <c r="AG33" i="37"/>
  <c r="AE33" i="37"/>
  <c r="AC33" i="37"/>
  <c r="AB33" i="37"/>
  <c r="AG32" i="37"/>
  <c r="AE32" i="37"/>
  <c r="AC32" i="37"/>
  <c r="AB32" i="37"/>
  <c r="AG31" i="37"/>
  <c r="AE31" i="37"/>
  <c r="AC31" i="37"/>
  <c r="AB31" i="37"/>
  <c r="AG30" i="37"/>
  <c r="AE30" i="37"/>
  <c r="AC30" i="37"/>
  <c r="AB30" i="37"/>
  <c r="AG29" i="37"/>
  <c r="AE29" i="37"/>
  <c r="AC29" i="37"/>
  <c r="AB29" i="37"/>
  <c r="AG28" i="37"/>
  <c r="AE28" i="37"/>
  <c r="AC28" i="37"/>
  <c r="AB28" i="37"/>
  <c r="AG27" i="37"/>
  <c r="AE27" i="37"/>
  <c r="AC27" i="37"/>
  <c r="AB27" i="37"/>
  <c r="AG26" i="37"/>
  <c r="AE26" i="37"/>
  <c r="AC26" i="37"/>
  <c r="AB26" i="37"/>
  <c r="AG25" i="37"/>
  <c r="AE25" i="37"/>
  <c r="AC25" i="37"/>
  <c r="AB25" i="37"/>
  <c r="AG24" i="37"/>
  <c r="AE24" i="37"/>
  <c r="AC24" i="37"/>
  <c r="AB24" i="37"/>
  <c r="AG23" i="37"/>
  <c r="AE23" i="37"/>
  <c r="AC23" i="37"/>
  <c r="AB23" i="37"/>
  <c r="AG22" i="37"/>
  <c r="AE22" i="37"/>
  <c r="AC22" i="37"/>
  <c r="AB22" i="37"/>
  <c r="AG21" i="37"/>
  <c r="AE21" i="37"/>
  <c r="AC21" i="37"/>
  <c r="AB21" i="37"/>
  <c r="AG20" i="37"/>
  <c r="AE20" i="37"/>
  <c r="AC20" i="37"/>
  <c r="AB20" i="37"/>
  <c r="AG19" i="37"/>
  <c r="AE19" i="37"/>
  <c r="AC19" i="37"/>
  <c r="AB19" i="37"/>
  <c r="AG18" i="37"/>
  <c r="AE18" i="37"/>
  <c r="AC18" i="37"/>
  <c r="AB18" i="37"/>
  <c r="AG17" i="37"/>
  <c r="AE17" i="37"/>
  <c r="AC17" i="37"/>
  <c r="AB17" i="37"/>
  <c r="AG16" i="37"/>
  <c r="AE16" i="37"/>
  <c r="AC16" i="37"/>
  <c r="AB16" i="37"/>
  <c r="AG15" i="37"/>
  <c r="AE15" i="37"/>
  <c r="AC15" i="37"/>
  <c r="AB15" i="37"/>
  <c r="AG14" i="37"/>
  <c r="AE14" i="37"/>
  <c r="AC14" i="37"/>
  <c r="AB14" i="37"/>
  <c r="AG13" i="37"/>
  <c r="AE13" i="37"/>
  <c r="AC13" i="37"/>
  <c r="AB13" i="37"/>
  <c r="AG12" i="37"/>
  <c r="AE12" i="37"/>
  <c r="AC12" i="37"/>
  <c r="AB12" i="37"/>
  <c r="AG11" i="37"/>
  <c r="AE11" i="37"/>
  <c r="AC11" i="37"/>
  <c r="AB11" i="37"/>
  <c r="AG10" i="37"/>
  <c r="AE10" i="37"/>
  <c r="AC10" i="37"/>
  <c r="AB10" i="37"/>
  <c r="AG9" i="37"/>
  <c r="AE9" i="37"/>
  <c r="AC9" i="37"/>
  <c r="AB9" i="37"/>
  <c r="AG8" i="37"/>
  <c r="AE8" i="37"/>
  <c r="AC8" i="37"/>
  <c r="AB8" i="37"/>
  <c r="AG7" i="37"/>
  <c r="AE7" i="37"/>
  <c r="AC7" i="37"/>
  <c r="AB7" i="37"/>
  <c r="AG6" i="37"/>
  <c r="AE6" i="37"/>
  <c r="AC6" i="37"/>
  <c r="AB6" i="37"/>
  <c r="AG5" i="37"/>
  <c r="AE5" i="37"/>
  <c r="AC5" i="37"/>
  <c r="AB5" i="37"/>
  <c r="AG4" i="37"/>
  <c r="AE4" i="37"/>
  <c r="AC4" i="37"/>
  <c r="AB4" i="37"/>
  <c r="AG3" i="37"/>
  <c r="AE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C2" i="37"/>
  <c r="AH129" i="37" l="1"/>
  <c r="AI129" i="37" s="1"/>
  <c r="AH133" i="37"/>
  <c r="AI133" i="37" s="1"/>
  <c r="AH137" i="37"/>
  <c r="AI137" i="37" s="1"/>
  <c r="AH242" i="37"/>
  <c r="AI242" i="37" s="1"/>
  <c r="AH319" i="37"/>
  <c r="AI319" i="37" s="1"/>
  <c r="AN386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8" i="37"/>
  <c r="AI318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3" i="37"/>
  <c r="AI373" i="37" s="1"/>
  <c r="AH158" i="37"/>
  <c r="AI158" i="37" s="1"/>
  <c r="AH191" i="37"/>
  <c r="AI191" i="37" s="1"/>
  <c r="AH227" i="37"/>
  <c r="AI227" i="37" s="1"/>
  <c r="AH243" i="37"/>
  <c r="AI243" i="37" s="1"/>
  <c r="AH336" i="37"/>
  <c r="AI336" i="37" s="1"/>
  <c r="AH344" i="37"/>
  <c r="AI344" i="37" s="1"/>
  <c r="AH350" i="37"/>
  <c r="AI350" i="37" s="1"/>
  <c r="AH413" i="37"/>
  <c r="AI413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2" i="37"/>
  <c r="AI352" i="37" s="1"/>
  <c r="AH369" i="37"/>
  <c r="AI369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5" i="37"/>
  <c r="AI335" i="37" s="1"/>
  <c r="AH349" i="37"/>
  <c r="AI349" i="37" s="1"/>
  <c r="AH351" i="37"/>
  <c r="AI351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9" i="37"/>
  <c r="AI339" i="37" s="1"/>
  <c r="AH423" i="37"/>
  <c r="AI423" i="37" s="1"/>
  <c r="AH19" i="37"/>
  <c r="AI19" i="37" s="1"/>
  <c r="AH33" i="37"/>
  <c r="AI33" i="37" s="1"/>
  <c r="AH35" i="37"/>
  <c r="AI35" i="37" s="1"/>
  <c r="AH167" i="37"/>
  <c r="AI167" i="37" s="1"/>
  <c r="AH327" i="37"/>
  <c r="AI327" i="37" s="1"/>
  <c r="AH377" i="37"/>
  <c r="AI377" i="37" s="1"/>
  <c r="AH404" i="37"/>
  <c r="AI404" i="37" s="1"/>
  <c r="AN412" i="37"/>
  <c r="AH416" i="37"/>
  <c r="AI416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9" i="37"/>
  <c r="AI329" i="37" s="1"/>
  <c r="AH378" i="37"/>
  <c r="AI378" i="37" s="1"/>
  <c r="AN413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6" i="37"/>
  <c r="AI316" i="37" s="1"/>
  <c r="AH347" i="37"/>
  <c r="AI347" i="37" s="1"/>
  <c r="AH360" i="37"/>
  <c r="AI360" i="37" s="1"/>
  <c r="AH371" i="37"/>
  <c r="AI371" i="37" s="1"/>
  <c r="AH405" i="37"/>
  <c r="AI405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8" i="37"/>
  <c r="AI328" i="37" s="1"/>
  <c r="AH338" i="37"/>
  <c r="AI338" i="37" s="1"/>
  <c r="AH368" i="37"/>
  <c r="AI368" i="37" s="1"/>
  <c r="AH372" i="37"/>
  <c r="AI372" i="37" s="1"/>
  <c r="AH391" i="37"/>
  <c r="AI391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3" i="37"/>
  <c r="AI333" i="37" s="1"/>
  <c r="AH346" i="37"/>
  <c r="AI346" i="37" s="1"/>
  <c r="AH355" i="37"/>
  <c r="AI355" i="37" s="1"/>
  <c r="AH367" i="37"/>
  <c r="AI367" i="37" s="1"/>
  <c r="AH392" i="37"/>
  <c r="AI392" i="37" s="1"/>
  <c r="AH400" i="37"/>
  <c r="AI400" i="37" s="1"/>
  <c r="AH412" i="37"/>
  <c r="AI412" i="37" s="1"/>
  <c r="AH422" i="37"/>
  <c r="AI422" i="37" s="1"/>
  <c r="AH425" i="37"/>
  <c r="AI425" i="37" s="1"/>
  <c r="AH160" i="37"/>
  <c r="AI160" i="37" s="1"/>
  <c r="AH201" i="37"/>
  <c r="AI201" i="37" s="1"/>
  <c r="AH205" i="37"/>
  <c r="AI205" i="37" s="1"/>
  <c r="AH326" i="37"/>
  <c r="AI326" i="37" s="1"/>
  <c r="AH356" i="37"/>
  <c r="AI356" i="37" s="1"/>
  <c r="AH370" i="37"/>
  <c r="AI370" i="37" s="1"/>
  <c r="AH393" i="37"/>
  <c r="AI393" i="37" s="1"/>
  <c r="AH401" i="37"/>
  <c r="AI401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4" i="37"/>
  <c r="AI324" i="37" s="1"/>
  <c r="AH331" i="37"/>
  <c r="AI331" i="37" s="1"/>
  <c r="AH337" i="37"/>
  <c r="AI337" i="37" s="1"/>
  <c r="AH343" i="37"/>
  <c r="AI343" i="37" s="1"/>
  <c r="AH353" i="37"/>
  <c r="AI353" i="37" s="1"/>
  <c r="AH364" i="37"/>
  <c r="AI364" i="37" s="1"/>
  <c r="AH381" i="37"/>
  <c r="AI381" i="37" s="1"/>
  <c r="AH389" i="37"/>
  <c r="AI389" i="37" s="1"/>
  <c r="AH398" i="37"/>
  <c r="AI398" i="37" s="1"/>
  <c r="AH420" i="37"/>
  <c r="AI420" i="37" s="1"/>
  <c r="AH424" i="37"/>
  <c r="AI424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2" i="37"/>
  <c r="AI332" i="37" s="1"/>
  <c r="AH345" i="37"/>
  <c r="AI345" i="37" s="1"/>
  <c r="AH366" i="37"/>
  <c r="AI366" i="37" s="1"/>
  <c r="AH399" i="37"/>
  <c r="AI399" i="37" s="1"/>
  <c r="AH407" i="37"/>
  <c r="AI407" i="37" s="1"/>
  <c r="AH411" i="37"/>
  <c r="AI411" i="37" s="1"/>
  <c r="AH414" i="37"/>
  <c r="AI414" i="37" s="1"/>
  <c r="AH417" i="37"/>
  <c r="AI417" i="37" s="1"/>
  <c r="AH419" i="37"/>
  <c r="AI419" i="37" s="1"/>
  <c r="AH421" i="37"/>
  <c r="AI421" i="37" s="1"/>
  <c r="AH22" i="37"/>
  <c r="AI22" i="37" s="1"/>
  <c r="AH31" i="37"/>
  <c r="AI31" i="37" s="1"/>
  <c r="AH36" i="37"/>
  <c r="AI36" i="37" s="1"/>
  <c r="AH330" i="37"/>
  <c r="AI330" i="37" s="1"/>
  <c r="AH340" i="37"/>
  <c r="AI340" i="37" s="1"/>
  <c r="AH362" i="37"/>
  <c r="AI362" i="37" s="1"/>
  <c r="AH363" i="37"/>
  <c r="AI363" i="37" s="1"/>
  <c r="AH387" i="37"/>
  <c r="AI387" i="37" s="1"/>
  <c r="AH388" i="37"/>
  <c r="AI388" i="37" s="1"/>
  <c r="AH415" i="37"/>
  <c r="AI415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1" i="37"/>
  <c r="AI321" i="37" s="1"/>
  <c r="AH341" i="37"/>
  <c r="AI341" i="37" s="1"/>
  <c r="AH348" i="37"/>
  <c r="AI348" i="37" s="1"/>
  <c r="AH361" i="37"/>
  <c r="AI361" i="37" s="1"/>
  <c r="AH374" i="37"/>
  <c r="AI374" i="37" s="1"/>
  <c r="AH386" i="37"/>
  <c r="AI386" i="37" s="1"/>
  <c r="AH394" i="37"/>
  <c r="AI394" i="37" s="1"/>
  <c r="AH406" i="37"/>
  <c r="AI406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2" i="37"/>
  <c r="AI322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5" i="37"/>
  <c r="AI315" i="37" s="1"/>
  <c r="AH237" i="37"/>
  <c r="AI237" i="37" s="1"/>
  <c r="AH253" i="37"/>
  <c r="AI253" i="37" s="1"/>
  <c r="AH285" i="37"/>
  <c r="AI285" i="37" s="1"/>
  <c r="AH293" i="37"/>
  <c r="AI293" i="37" s="1"/>
  <c r="AH383" i="37"/>
  <c r="AI383" i="37" s="1"/>
  <c r="AH266" i="37"/>
  <c r="AI266" i="37" s="1"/>
  <c r="AH270" i="37"/>
  <c r="AI270" i="37" s="1"/>
  <c r="AH291" i="37"/>
  <c r="AI291" i="37" s="1"/>
  <c r="AH306" i="37"/>
  <c r="AI306" i="37" s="1"/>
  <c r="AH317" i="37"/>
  <c r="AI317" i="37" s="1"/>
  <c r="AH342" i="37"/>
  <c r="AI342" i="37" s="1"/>
  <c r="AH265" i="37"/>
  <c r="AI265" i="37" s="1"/>
  <c r="AH269" i="37"/>
  <c r="AI269" i="37" s="1"/>
  <c r="AH320" i="37"/>
  <c r="AI320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4" i="37"/>
  <c r="AI314" i="37" s="1"/>
  <c r="AH396" i="37"/>
  <c r="AI396" i="37" s="1"/>
  <c r="AH264" i="37"/>
  <c r="AI264" i="37" s="1"/>
  <c r="AH268" i="37"/>
  <c r="AI268" i="37" s="1"/>
  <c r="AH298" i="37"/>
  <c r="AI298" i="37" s="1"/>
  <c r="AH323" i="37"/>
  <c r="AI323" i="37" s="1"/>
  <c r="AH325" i="37"/>
  <c r="AI325" i="37" s="1"/>
  <c r="AH376" i="37"/>
  <c r="AI376" i="37" s="1"/>
  <c r="AH375" i="37"/>
  <c r="AI375" i="37" s="1"/>
  <c r="AS378" i="37"/>
  <c r="AH380" i="37"/>
  <c r="AI380" i="37" s="1"/>
  <c r="AH354" i="37"/>
  <c r="AI354" i="37" s="1"/>
  <c r="AH358" i="37"/>
  <c r="AI358" i="37" s="1"/>
  <c r="AH379" i="37"/>
  <c r="AI379" i="37" s="1"/>
  <c r="AH385" i="37"/>
  <c r="AI385" i="37" s="1"/>
  <c r="AH357" i="37"/>
  <c r="AI357" i="37" s="1"/>
  <c r="AH359" i="37"/>
  <c r="AI359" i="37" s="1"/>
  <c r="AH382" i="37"/>
  <c r="AI382" i="37" s="1"/>
  <c r="AH384" i="37"/>
  <c r="AI384" i="37" s="1"/>
  <c r="AH395" i="37"/>
  <c r="AI395" i="37" s="1"/>
  <c r="AH402" i="37"/>
  <c r="AI402" i="37" s="1"/>
  <c r="AH408" i="37"/>
  <c r="AI408" i="37" s="1"/>
  <c r="AH410" i="37"/>
  <c r="AI410" i="37" s="1"/>
  <c r="AH418" i="37"/>
  <c r="AI418" i="37" s="1"/>
  <c r="AH365" i="37"/>
  <c r="AI365" i="37" s="1"/>
  <c r="AH390" i="37"/>
  <c r="AI390" i="37" s="1"/>
  <c r="AH397" i="37"/>
  <c r="AI397" i="37" s="1"/>
  <c r="AH403" i="37"/>
  <c r="AI403" i="37" s="1"/>
  <c r="AH409" i="37"/>
  <c r="AI409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A315" i="34"/>
  <c r="AF314" i="34"/>
  <c r="AE314" i="34"/>
  <c r="AD314" i="34"/>
  <c r="AC314" i="34"/>
  <c r="AB314" i="34"/>
  <c r="AA314" i="34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F305" i="34"/>
  <c r="AE305" i="34"/>
  <c r="AD305" i="34"/>
  <c r="AC305" i="34"/>
  <c r="AB305" i="34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F132" i="34"/>
  <c r="AE132" i="34"/>
  <c r="AD132" i="34"/>
  <c r="AC132" i="34"/>
  <c r="AB132" i="34"/>
  <c r="AG132" i="34" s="1"/>
  <c r="AH132" i="34" s="1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AG306" i="34" l="1"/>
  <c r="AH306" i="34" s="1"/>
  <c r="AG314" i="34"/>
  <c r="AH314" i="34" s="1"/>
  <c r="AG318" i="34"/>
  <c r="AH318" i="34" s="1"/>
  <c r="AG373" i="34"/>
  <c r="AH373" i="34" s="1"/>
  <c r="AG406" i="34"/>
  <c r="AH406" i="34" s="1"/>
  <c r="AG348" i="34"/>
  <c r="AH348" i="34" s="1"/>
  <c r="AG9" i="34"/>
  <c r="AH9" i="34" s="1"/>
  <c r="AG129" i="34"/>
  <c r="AH129" i="34" s="1"/>
  <c r="AG294" i="34"/>
  <c r="AH294" i="34" s="1"/>
  <c r="AG305" i="34"/>
  <c r="AH305" i="34" s="1"/>
  <c r="AG346" i="34"/>
  <c r="AH346" i="34" s="1"/>
  <c r="AR378" i="34"/>
  <c r="AG323" i="34"/>
  <c r="AH323" i="34" s="1"/>
  <c r="AG331" i="34"/>
  <c r="AH331" i="34" s="1"/>
  <c r="AG338" i="34"/>
  <c r="AH338" i="34" s="1"/>
  <c r="AG315" i="34"/>
  <c r="AH315" i="34" s="1"/>
  <c r="AG139" i="34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F351" i="33"/>
  <c r="AE351" i="33"/>
  <c r="AD351" i="33"/>
  <c r="AC351" i="33"/>
  <c r="AB351" i="33"/>
  <c r="AA351" i="33"/>
  <c r="AF350" i="33"/>
  <c r="AE350" i="33"/>
  <c r="AD350" i="33"/>
  <c r="AC350" i="33"/>
  <c r="AB350" i="33"/>
  <c r="AA350" i="33"/>
  <c r="AF349" i="33"/>
  <c r="AE349" i="33"/>
  <c r="AD349" i="33"/>
  <c r="AC349" i="33"/>
  <c r="AB349" i="33"/>
  <c r="AA349" i="33"/>
  <c r="AF348" i="33"/>
  <c r="AE348" i="33"/>
  <c r="AD348" i="33"/>
  <c r="AC348" i="33"/>
  <c r="AB348" i="33"/>
  <c r="AA348" i="33"/>
  <c r="AF347" i="33"/>
  <c r="AE347" i="33"/>
  <c r="AD347" i="33"/>
  <c r="AC347" i="33"/>
  <c r="AB347" i="33"/>
  <c r="AA347" i="33"/>
  <c r="AF346" i="33"/>
  <c r="AE346" i="33"/>
  <c r="AD346" i="33"/>
  <c r="AC346" i="33"/>
  <c r="AB346" i="33"/>
  <c r="AA346" i="33"/>
  <c r="AF345" i="33"/>
  <c r="AE345" i="33"/>
  <c r="AD345" i="33"/>
  <c r="AC345" i="33"/>
  <c r="AB345" i="33"/>
  <c r="AA345" i="33"/>
  <c r="AG345" i="33" s="1"/>
  <c r="AH345" i="33" s="1"/>
  <c r="AF344" i="33"/>
  <c r="AE344" i="33"/>
  <c r="AD344" i="33"/>
  <c r="AC344" i="33"/>
  <c r="AB344" i="33"/>
  <c r="AA344" i="33"/>
  <c r="AF343" i="33"/>
  <c r="AE343" i="33"/>
  <c r="AD343" i="33"/>
  <c r="AC343" i="33"/>
  <c r="AB343" i="33"/>
  <c r="AA343" i="33"/>
  <c r="AF342" i="33"/>
  <c r="AE342" i="33"/>
  <c r="AD342" i="33"/>
  <c r="AC342" i="33"/>
  <c r="AB342" i="33"/>
  <c r="AA342" i="33"/>
  <c r="AF341" i="33"/>
  <c r="AE341" i="33"/>
  <c r="AD341" i="33"/>
  <c r="AC341" i="33"/>
  <c r="AB341" i="33"/>
  <c r="AA341" i="33"/>
  <c r="AF340" i="33"/>
  <c r="AE340" i="33"/>
  <c r="AD340" i="33"/>
  <c r="AC340" i="33"/>
  <c r="AB340" i="33"/>
  <c r="AA340" i="33"/>
  <c r="AF339" i="33"/>
  <c r="AE339" i="33"/>
  <c r="AD339" i="33"/>
  <c r="AC339" i="33"/>
  <c r="AB339" i="33"/>
  <c r="AA339" i="33"/>
  <c r="AF338" i="33"/>
  <c r="AE338" i="33"/>
  <c r="AD338" i="33"/>
  <c r="AC338" i="33"/>
  <c r="AB338" i="33"/>
  <c r="AA338" i="33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F335" i="33"/>
  <c r="AE335" i="33"/>
  <c r="AD335" i="33"/>
  <c r="AC335" i="33"/>
  <c r="AB335" i="33"/>
  <c r="AA335" i="33"/>
  <c r="AF334" i="33"/>
  <c r="AE334" i="33"/>
  <c r="AD334" i="33"/>
  <c r="AC334" i="33"/>
  <c r="AB334" i="33"/>
  <c r="AA334" i="33"/>
  <c r="AF333" i="33"/>
  <c r="AE333" i="33"/>
  <c r="AD333" i="33"/>
  <c r="AC333" i="33"/>
  <c r="AB333" i="33"/>
  <c r="AA333" i="33"/>
  <c r="AF332" i="33"/>
  <c r="AE332" i="33"/>
  <c r="AD332" i="33"/>
  <c r="AC332" i="33"/>
  <c r="AB332" i="33"/>
  <c r="AA332" i="33"/>
  <c r="AF331" i="33"/>
  <c r="AE331" i="33"/>
  <c r="AD331" i="33"/>
  <c r="AC331" i="33"/>
  <c r="AB331" i="33"/>
  <c r="AA331" i="33"/>
  <c r="AF330" i="33"/>
  <c r="AE330" i="33"/>
  <c r="AD330" i="33"/>
  <c r="AC330" i="33"/>
  <c r="AB330" i="33"/>
  <c r="AA330" i="33"/>
  <c r="AF329" i="33"/>
  <c r="AE329" i="33"/>
  <c r="AD329" i="33"/>
  <c r="AC329" i="33"/>
  <c r="AB329" i="33"/>
  <c r="AA329" i="33"/>
  <c r="AF328" i="33"/>
  <c r="AE328" i="33"/>
  <c r="AD328" i="33"/>
  <c r="AC328" i="33"/>
  <c r="AB328" i="33"/>
  <c r="AA328" i="33"/>
  <c r="AF327" i="33"/>
  <c r="AE327" i="33"/>
  <c r="AD327" i="33"/>
  <c r="AC327" i="33"/>
  <c r="AB327" i="33"/>
  <c r="AA327" i="33"/>
  <c r="AG327" i="33" s="1"/>
  <c r="AH327" i="33" s="1"/>
  <c r="AF326" i="33"/>
  <c r="AE326" i="33"/>
  <c r="AD326" i="33"/>
  <c r="AC326" i="33"/>
  <c r="AB326" i="33"/>
  <c r="AA326" i="33"/>
  <c r="AF325" i="33"/>
  <c r="AE325" i="33"/>
  <c r="AD325" i="33"/>
  <c r="AC325" i="33"/>
  <c r="AB325" i="33"/>
  <c r="AA325" i="33"/>
  <c r="AF324" i="33"/>
  <c r="AE324" i="33"/>
  <c r="AD324" i="33"/>
  <c r="AC324" i="33"/>
  <c r="AB324" i="33"/>
  <c r="AA324" i="33"/>
  <c r="AF323" i="33"/>
  <c r="AE323" i="33"/>
  <c r="AD323" i="33"/>
  <c r="AC323" i="33"/>
  <c r="AB323" i="33"/>
  <c r="AA323" i="33"/>
  <c r="AF322" i="33"/>
  <c r="AE322" i="33"/>
  <c r="AD322" i="33"/>
  <c r="AC322" i="33"/>
  <c r="AB322" i="33"/>
  <c r="AA322" i="33"/>
  <c r="AF321" i="33"/>
  <c r="AE321" i="33"/>
  <c r="AD321" i="33"/>
  <c r="AC321" i="33"/>
  <c r="AB321" i="33"/>
  <c r="AA321" i="33"/>
  <c r="AF320" i="33"/>
  <c r="AE320" i="33"/>
  <c r="AD320" i="33"/>
  <c r="AC320" i="33"/>
  <c r="AB320" i="33"/>
  <c r="AA320" i="33"/>
  <c r="AF319" i="33"/>
  <c r="AE319" i="33"/>
  <c r="AD319" i="33"/>
  <c r="AC319" i="33"/>
  <c r="AB319" i="33"/>
  <c r="AA319" i="33"/>
  <c r="AF318" i="33"/>
  <c r="AE318" i="33"/>
  <c r="AD318" i="33"/>
  <c r="AC318" i="33"/>
  <c r="AB318" i="33"/>
  <c r="AA318" i="33"/>
  <c r="AF317" i="33"/>
  <c r="AE317" i="33"/>
  <c r="AD317" i="33"/>
  <c r="AC317" i="33"/>
  <c r="AB317" i="33"/>
  <c r="AA317" i="33"/>
  <c r="AF316" i="33"/>
  <c r="AE316" i="33"/>
  <c r="AD316" i="33"/>
  <c r="AC316" i="33"/>
  <c r="AB316" i="33"/>
  <c r="AA316" i="33"/>
  <c r="AF315" i="33"/>
  <c r="AE315" i="33"/>
  <c r="AD315" i="33"/>
  <c r="AC315" i="33"/>
  <c r="AB315" i="33"/>
  <c r="AA315" i="33"/>
  <c r="AF314" i="33"/>
  <c r="AE314" i="33"/>
  <c r="AD314" i="33"/>
  <c r="AC314" i="33"/>
  <c r="AB314" i="33"/>
  <c r="AA314" i="33"/>
  <c r="AF313" i="33"/>
  <c r="AE313" i="33"/>
  <c r="AD313" i="33"/>
  <c r="AC313" i="33"/>
  <c r="AB313" i="33"/>
  <c r="AA313" i="33"/>
  <c r="AF312" i="33"/>
  <c r="AE312" i="33"/>
  <c r="AD312" i="33"/>
  <c r="AC312" i="33"/>
  <c r="AB312" i="33"/>
  <c r="AA312" i="33"/>
  <c r="AF311" i="33"/>
  <c r="AE311" i="33"/>
  <c r="AD311" i="33"/>
  <c r="AC311" i="33"/>
  <c r="AB311" i="33"/>
  <c r="AA311" i="33"/>
  <c r="AF310" i="33"/>
  <c r="AE310" i="33"/>
  <c r="AD310" i="33"/>
  <c r="AC310" i="33"/>
  <c r="AB310" i="33"/>
  <c r="AA310" i="33"/>
  <c r="AF309" i="33"/>
  <c r="AE309" i="33"/>
  <c r="AD309" i="33"/>
  <c r="AC309" i="33"/>
  <c r="AB309" i="33"/>
  <c r="AA309" i="33"/>
  <c r="AF308" i="33"/>
  <c r="AE308" i="33"/>
  <c r="AD308" i="33"/>
  <c r="AC308" i="33"/>
  <c r="AB308" i="33"/>
  <c r="AA308" i="33"/>
  <c r="AF307" i="33"/>
  <c r="AE307" i="33"/>
  <c r="AD307" i="33"/>
  <c r="AC307" i="33"/>
  <c r="AB307" i="33"/>
  <c r="AA307" i="33"/>
  <c r="AF306" i="33"/>
  <c r="AE306" i="33"/>
  <c r="AD306" i="33"/>
  <c r="AC306" i="33"/>
  <c r="AB306" i="33"/>
  <c r="AA306" i="33"/>
  <c r="AF305" i="33"/>
  <c r="AE305" i="33"/>
  <c r="AD305" i="33"/>
  <c r="AC305" i="33"/>
  <c r="AB305" i="33"/>
  <c r="AA305" i="33"/>
  <c r="AF304" i="33"/>
  <c r="AE304" i="33"/>
  <c r="AD304" i="33"/>
  <c r="AC304" i="33"/>
  <c r="AB304" i="33"/>
  <c r="AA304" i="33"/>
  <c r="AF303" i="33"/>
  <c r="AE303" i="33"/>
  <c r="AD303" i="33"/>
  <c r="AC303" i="33"/>
  <c r="AB303" i="33"/>
  <c r="AA303" i="33"/>
  <c r="AF302" i="33"/>
  <c r="AE302" i="33"/>
  <c r="AD302" i="33"/>
  <c r="AC302" i="33"/>
  <c r="AB302" i="33"/>
  <c r="AA302" i="33"/>
  <c r="AF301" i="33"/>
  <c r="AE301" i="33"/>
  <c r="AD301" i="33"/>
  <c r="AC301" i="33"/>
  <c r="AB301" i="33"/>
  <c r="AA301" i="33"/>
  <c r="AF300" i="33"/>
  <c r="AE300" i="33"/>
  <c r="AD300" i="33"/>
  <c r="AC300" i="33"/>
  <c r="AB300" i="33"/>
  <c r="AA300" i="33"/>
  <c r="AF299" i="33"/>
  <c r="AE299" i="33"/>
  <c r="AD299" i="33"/>
  <c r="AC299" i="33"/>
  <c r="AB299" i="33"/>
  <c r="AA299" i="33"/>
  <c r="AF298" i="33"/>
  <c r="AE298" i="33"/>
  <c r="AD298" i="33"/>
  <c r="AC298" i="33"/>
  <c r="AB298" i="33"/>
  <c r="AA298" i="33"/>
  <c r="AF297" i="33"/>
  <c r="AE297" i="33"/>
  <c r="AD297" i="33"/>
  <c r="AC297" i="33"/>
  <c r="AB297" i="33"/>
  <c r="AA297" i="33"/>
  <c r="AF296" i="33"/>
  <c r="AE296" i="33"/>
  <c r="AD296" i="33"/>
  <c r="AC296" i="33"/>
  <c r="AB296" i="33"/>
  <c r="AA296" i="33"/>
  <c r="AF295" i="33"/>
  <c r="AE295" i="33"/>
  <c r="AD295" i="33"/>
  <c r="AC295" i="33"/>
  <c r="AB295" i="33"/>
  <c r="AA295" i="33"/>
  <c r="AF294" i="33"/>
  <c r="AE294" i="33"/>
  <c r="AD294" i="33"/>
  <c r="AC294" i="33"/>
  <c r="AB294" i="33"/>
  <c r="AA294" i="33"/>
  <c r="AF293" i="33"/>
  <c r="AE293" i="33"/>
  <c r="AD293" i="33"/>
  <c r="AC293" i="33"/>
  <c r="AB293" i="33"/>
  <c r="AA293" i="33"/>
  <c r="AF292" i="33"/>
  <c r="AE292" i="33"/>
  <c r="AD292" i="33"/>
  <c r="AC292" i="33"/>
  <c r="AB292" i="33"/>
  <c r="AA292" i="33"/>
  <c r="AF291" i="33"/>
  <c r="AE291" i="33"/>
  <c r="AD291" i="33"/>
  <c r="AC291" i="33"/>
  <c r="AB291" i="33"/>
  <c r="AA291" i="33"/>
  <c r="AF290" i="33"/>
  <c r="AE290" i="33"/>
  <c r="AD290" i="33"/>
  <c r="AC290" i="33"/>
  <c r="AB290" i="33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F283" i="33"/>
  <c r="AE283" i="33"/>
  <c r="AD283" i="33"/>
  <c r="AC283" i="33"/>
  <c r="AB283" i="33"/>
  <c r="AA283" i="33"/>
  <c r="AF282" i="33"/>
  <c r="AE282" i="33"/>
  <c r="AD282" i="33"/>
  <c r="AC282" i="33"/>
  <c r="AB282" i="33"/>
  <c r="AA282" i="33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F275" i="33"/>
  <c r="AE275" i="33"/>
  <c r="AD275" i="33"/>
  <c r="AC275" i="33"/>
  <c r="AB275" i="33"/>
  <c r="AA275" i="33"/>
  <c r="AF274" i="33"/>
  <c r="AE274" i="33"/>
  <c r="AD274" i="33"/>
  <c r="AC274" i="33"/>
  <c r="AB274" i="33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F267" i="33"/>
  <c r="AE267" i="33"/>
  <c r="AG267" i="33" s="1"/>
  <c r="AH267" i="33" s="1"/>
  <c r="AD267" i="33"/>
  <c r="AC267" i="33"/>
  <c r="AB267" i="33"/>
  <c r="AA267" i="33"/>
  <c r="AF266" i="33"/>
  <c r="AE266" i="33"/>
  <c r="AD266" i="33"/>
  <c r="AC266" i="33"/>
  <c r="AB266" i="33"/>
  <c r="AA266" i="33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F258" i="33"/>
  <c r="AE258" i="33"/>
  <c r="AD258" i="33"/>
  <c r="AC258" i="33"/>
  <c r="AB258" i="33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D252" i="33"/>
  <c r="AC252" i="33"/>
  <c r="AB252" i="33"/>
  <c r="AA252" i="33"/>
  <c r="AF251" i="33"/>
  <c r="AE251" i="33"/>
  <c r="AD251" i="33"/>
  <c r="AC251" i="33"/>
  <c r="AB251" i="33"/>
  <c r="AA251" i="33"/>
  <c r="AF250" i="33"/>
  <c r="AE250" i="33"/>
  <c r="AD250" i="33"/>
  <c r="AC250" i="33"/>
  <c r="AB250" i="33"/>
  <c r="AA250" i="33"/>
  <c r="AF249" i="33"/>
  <c r="AE249" i="33"/>
  <c r="AD249" i="33"/>
  <c r="AC249" i="33"/>
  <c r="AB249" i="33"/>
  <c r="AA249" i="33"/>
  <c r="AF248" i="33"/>
  <c r="AE248" i="33"/>
  <c r="AD248" i="33"/>
  <c r="AC248" i="33"/>
  <c r="AB248" i="33"/>
  <c r="AA248" i="33"/>
  <c r="AF247" i="33"/>
  <c r="AE247" i="33"/>
  <c r="AD247" i="33"/>
  <c r="AC247" i="33"/>
  <c r="AB247" i="33"/>
  <c r="AA247" i="33"/>
  <c r="AF246" i="33"/>
  <c r="AE246" i="33"/>
  <c r="AD246" i="33"/>
  <c r="AC246" i="33"/>
  <c r="AB246" i="33"/>
  <c r="AA246" i="33"/>
  <c r="AF245" i="33"/>
  <c r="AE245" i="33"/>
  <c r="AD245" i="33"/>
  <c r="AC245" i="33"/>
  <c r="AB245" i="33"/>
  <c r="AA245" i="33"/>
  <c r="AF244" i="33"/>
  <c r="AE244" i="33"/>
  <c r="AD244" i="33"/>
  <c r="AC244" i="33"/>
  <c r="AB244" i="33"/>
  <c r="AA244" i="33"/>
  <c r="AF243" i="33"/>
  <c r="AG243" i="33" s="1"/>
  <c r="AH243" i="33" s="1"/>
  <c r="AE243" i="33"/>
  <c r="AD243" i="33"/>
  <c r="AC243" i="33"/>
  <c r="AB243" i="33"/>
  <c r="AA243" i="33"/>
  <c r="AF242" i="33"/>
  <c r="AE242" i="33"/>
  <c r="AD242" i="33"/>
  <c r="AC242" i="33"/>
  <c r="AB242" i="33"/>
  <c r="AA242" i="33"/>
  <c r="AF241" i="33"/>
  <c r="AE241" i="33"/>
  <c r="AD241" i="33"/>
  <c r="AC241" i="33"/>
  <c r="AB241" i="33"/>
  <c r="AA241" i="33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F238" i="33"/>
  <c r="AE238" i="33"/>
  <c r="AD238" i="33"/>
  <c r="AC238" i="33"/>
  <c r="AB238" i="33"/>
  <c r="AA238" i="33"/>
  <c r="AF237" i="33"/>
  <c r="AE237" i="33"/>
  <c r="AD237" i="33"/>
  <c r="AC237" i="33"/>
  <c r="AB237" i="33"/>
  <c r="AA237" i="33"/>
  <c r="AF236" i="33"/>
  <c r="AE236" i="33"/>
  <c r="AD236" i="33"/>
  <c r="AC236" i="33"/>
  <c r="AB236" i="33"/>
  <c r="AA236" i="33"/>
  <c r="AF235" i="33"/>
  <c r="AE235" i="33"/>
  <c r="AD235" i="33"/>
  <c r="AC235" i="33"/>
  <c r="AB235" i="33"/>
  <c r="AA235" i="33"/>
  <c r="AF234" i="33"/>
  <c r="AE234" i="33"/>
  <c r="AD234" i="33"/>
  <c r="AC234" i="33"/>
  <c r="AB234" i="33"/>
  <c r="AA234" i="33"/>
  <c r="AF233" i="33"/>
  <c r="AE233" i="33"/>
  <c r="AD233" i="33"/>
  <c r="AC233" i="33"/>
  <c r="AB233" i="33"/>
  <c r="AA233" i="33"/>
  <c r="AF232" i="33"/>
  <c r="AE232" i="33"/>
  <c r="AD232" i="33"/>
  <c r="AC232" i="33"/>
  <c r="AB232" i="33"/>
  <c r="AA232" i="33"/>
  <c r="AF231" i="33"/>
  <c r="AE231" i="33"/>
  <c r="AD231" i="33"/>
  <c r="AC231" i="33"/>
  <c r="AB231" i="33"/>
  <c r="AA231" i="33"/>
  <c r="AF230" i="33"/>
  <c r="AE230" i="33"/>
  <c r="AD230" i="33"/>
  <c r="AC230" i="33"/>
  <c r="AB230" i="33"/>
  <c r="AA230" i="33"/>
  <c r="AF229" i="33"/>
  <c r="AE229" i="33"/>
  <c r="AD229" i="33"/>
  <c r="AC229" i="33"/>
  <c r="AB229" i="33"/>
  <c r="AA229" i="33"/>
  <c r="AF228" i="33"/>
  <c r="AE228" i="33"/>
  <c r="AD228" i="33"/>
  <c r="AC228" i="33"/>
  <c r="AB228" i="33"/>
  <c r="AA228" i="33"/>
  <c r="AF227" i="33"/>
  <c r="AE227" i="33"/>
  <c r="AD227" i="33"/>
  <c r="AC227" i="33"/>
  <c r="AB227" i="33"/>
  <c r="AA227" i="33"/>
  <c r="AF226" i="33"/>
  <c r="AE226" i="33"/>
  <c r="AD226" i="33"/>
  <c r="AC226" i="33"/>
  <c r="AB226" i="33"/>
  <c r="AA226" i="33"/>
  <c r="AF225" i="33"/>
  <c r="AE225" i="33"/>
  <c r="AD225" i="33"/>
  <c r="AC225" i="33"/>
  <c r="AB225" i="33"/>
  <c r="AA225" i="33"/>
  <c r="AF224" i="33"/>
  <c r="AE224" i="33"/>
  <c r="AD224" i="33"/>
  <c r="AC224" i="33"/>
  <c r="AB224" i="33"/>
  <c r="AA224" i="33"/>
  <c r="AF223" i="33"/>
  <c r="AE223" i="33"/>
  <c r="AD223" i="33"/>
  <c r="AC223" i="33"/>
  <c r="AB223" i="33"/>
  <c r="AA223" i="33"/>
  <c r="AF222" i="33"/>
  <c r="AE222" i="33"/>
  <c r="AD222" i="33"/>
  <c r="AC222" i="33"/>
  <c r="AB222" i="33"/>
  <c r="AA222" i="33"/>
  <c r="AF221" i="33"/>
  <c r="AE221" i="33"/>
  <c r="AD221" i="33"/>
  <c r="AC221" i="33"/>
  <c r="AB221" i="33"/>
  <c r="AA221" i="33"/>
  <c r="AF220" i="33"/>
  <c r="AE220" i="33"/>
  <c r="AD220" i="33"/>
  <c r="AC220" i="33"/>
  <c r="AB220" i="33"/>
  <c r="AA220" i="33"/>
  <c r="AF219" i="33"/>
  <c r="AE219" i="33"/>
  <c r="AD219" i="33"/>
  <c r="AC219" i="33"/>
  <c r="AB219" i="33"/>
  <c r="AA219" i="33"/>
  <c r="AF218" i="33"/>
  <c r="AE218" i="33"/>
  <c r="AD218" i="33"/>
  <c r="AC218" i="33"/>
  <c r="AB218" i="33"/>
  <c r="AA218" i="33"/>
  <c r="AF217" i="33"/>
  <c r="AE217" i="33"/>
  <c r="AD217" i="33"/>
  <c r="AC217" i="33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F213" i="33"/>
  <c r="AE213" i="33"/>
  <c r="AD213" i="33"/>
  <c r="AC213" i="33"/>
  <c r="AB213" i="33"/>
  <c r="AA213" i="33"/>
  <c r="AF212" i="33"/>
  <c r="AE212" i="33"/>
  <c r="AD212" i="33"/>
  <c r="AC212" i="33"/>
  <c r="AB212" i="33"/>
  <c r="AA212" i="33"/>
  <c r="AF211" i="33"/>
  <c r="AE211" i="33"/>
  <c r="AD211" i="33"/>
  <c r="AC211" i="33"/>
  <c r="AB211" i="33"/>
  <c r="AA211" i="33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B207" i="33"/>
  <c r="AA207" i="33"/>
  <c r="AF206" i="33"/>
  <c r="AE206" i="33"/>
  <c r="AD206" i="33"/>
  <c r="AC206" i="33"/>
  <c r="AB206" i="33"/>
  <c r="AA206" i="33"/>
  <c r="AF205" i="33"/>
  <c r="AE205" i="33"/>
  <c r="AD205" i="33"/>
  <c r="AC205" i="33"/>
  <c r="AB205" i="33"/>
  <c r="AA205" i="33"/>
  <c r="AF204" i="33"/>
  <c r="AE204" i="33"/>
  <c r="AD204" i="33"/>
  <c r="AC204" i="33"/>
  <c r="AB204" i="33"/>
  <c r="AA204" i="33"/>
  <c r="AF203" i="33"/>
  <c r="AE203" i="33"/>
  <c r="AD203" i="33"/>
  <c r="AC203" i="33"/>
  <c r="AB203" i="33"/>
  <c r="AA203" i="33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F190" i="33"/>
  <c r="AE190" i="33"/>
  <c r="AD190" i="33"/>
  <c r="AC190" i="33"/>
  <c r="AB190" i="33"/>
  <c r="AA190" i="33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F150" i="33"/>
  <c r="AE150" i="33"/>
  <c r="AD150" i="33"/>
  <c r="AC150" i="33"/>
  <c r="AB150" i="33"/>
  <c r="AA150" i="33"/>
  <c r="AF149" i="33"/>
  <c r="AE149" i="33"/>
  <c r="AD149" i="33"/>
  <c r="AC149" i="33"/>
  <c r="AB149" i="33"/>
  <c r="AA149" i="33"/>
  <c r="AF148" i="33"/>
  <c r="AE148" i="33"/>
  <c r="AD148" i="33"/>
  <c r="AC148" i="33"/>
  <c r="AB148" i="33"/>
  <c r="AA148" i="33"/>
  <c r="AF147" i="33"/>
  <c r="AE147" i="33"/>
  <c r="AD147" i="33"/>
  <c r="AC147" i="33"/>
  <c r="AB147" i="33"/>
  <c r="AA147" i="33"/>
  <c r="AF146" i="33"/>
  <c r="AE146" i="33"/>
  <c r="AD146" i="33"/>
  <c r="AC146" i="33"/>
  <c r="AB146" i="33"/>
  <c r="AA146" i="33"/>
  <c r="AF145" i="33"/>
  <c r="AE145" i="33"/>
  <c r="AD145" i="33"/>
  <c r="AC145" i="33"/>
  <c r="AB145" i="33"/>
  <c r="AA145" i="33"/>
  <c r="AF144" i="33"/>
  <c r="AE144" i="33"/>
  <c r="AD144" i="33"/>
  <c r="AC144" i="33"/>
  <c r="AB144" i="33"/>
  <c r="AA144" i="33"/>
  <c r="AF143" i="33"/>
  <c r="AE143" i="33"/>
  <c r="AD143" i="33"/>
  <c r="AC143" i="33"/>
  <c r="AB143" i="33"/>
  <c r="AA143" i="33"/>
  <c r="AF142" i="33"/>
  <c r="AE142" i="33"/>
  <c r="AD142" i="33"/>
  <c r="AC142" i="33"/>
  <c r="AB142" i="33"/>
  <c r="AA142" i="33"/>
  <c r="AF141" i="33"/>
  <c r="AE141" i="33"/>
  <c r="AD141" i="33"/>
  <c r="AC141" i="33"/>
  <c r="AB141" i="33"/>
  <c r="AA141" i="33"/>
  <c r="AF140" i="33"/>
  <c r="AE140" i="33"/>
  <c r="AD140" i="33"/>
  <c r="AC140" i="33"/>
  <c r="AB140" i="33"/>
  <c r="AA140" i="33"/>
  <c r="AF139" i="33"/>
  <c r="AE139" i="33"/>
  <c r="AD139" i="33"/>
  <c r="AC139" i="33"/>
  <c r="AB139" i="33"/>
  <c r="AA139" i="33"/>
  <c r="AF138" i="33"/>
  <c r="AE138" i="33"/>
  <c r="AD138" i="33"/>
  <c r="AC138" i="33"/>
  <c r="AB138" i="33"/>
  <c r="AA138" i="33"/>
  <c r="AF137" i="33"/>
  <c r="AE137" i="33"/>
  <c r="AD137" i="33"/>
  <c r="AC137" i="33"/>
  <c r="AB137" i="33"/>
  <c r="AA137" i="33"/>
  <c r="AF136" i="33"/>
  <c r="AE136" i="33"/>
  <c r="AD136" i="33"/>
  <c r="AC136" i="33"/>
  <c r="AB136" i="33"/>
  <c r="AA136" i="33"/>
  <c r="AF135" i="33"/>
  <c r="AE135" i="33"/>
  <c r="AD135" i="33"/>
  <c r="AC135" i="33"/>
  <c r="AB135" i="33"/>
  <c r="AA135" i="33"/>
  <c r="AF134" i="33"/>
  <c r="AE134" i="33"/>
  <c r="AD134" i="33"/>
  <c r="AC134" i="33"/>
  <c r="AB134" i="33"/>
  <c r="AA134" i="33"/>
  <c r="AF133" i="33"/>
  <c r="AE133" i="33"/>
  <c r="AD133" i="33"/>
  <c r="AC133" i="33"/>
  <c r="AB133" i="33"/>
  <c r="AA133" i="33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F129" i="33"/>
  <c r="AE129" i="33"/>
  <c r="AD129" i="33"/>
  <c r="AC129" i="33"/>
  <c r="AB129" i="33"/>
  <c r="AA129" i="33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F126" i="33"/>
  <c r="AE126" i="33"/>
  <c r="AD126" i="33"/>
  <c r="AC126" i="33"/>
  <c r="AB126" i="33"/>
  <c r="AA126" i="33"/>
  <c r="AF125" i="33"/>
  <c r="AE125" i="33"/>
  <c r="AD125" i="33"/>
  <c r="AC125" i="33"/>
  <c r="AB125" i="33"/>
  <c r="AA125" i="33"/>
  <c r="AF124" i="33"/>
  <c r="AE124" i="33"/>
  <c r="AD124" i="33"/>
  <c r="AC124" i="33"/>
  <c r="AB124" i="33"/>
  <c r="AA124" i="33"/>
  <c r="AG124" i="33" s="1"/>
  <c r="AH124" i="33" s="1"/>
  <c r="AF123" i="33"/>
  <c r="AE123" i="33"/>
  <c r="AD123" i="33"/>
  <c r="AC123" i="33"/>
  <c r="AB123" i="33"/>
  <c r="AA123" i="33"/>
  <c r="AF122" i="33"/>
  <c r="AE122" i="33"/>
  <c r="AD122" i="33"/>
  <c r="AC122" i="33"/>
  <c r="AB122" i="33"/>
  <c r="AA122" i="33"/>
  <c r="AF121" i="33"/>
  <c r="AE121" i="33"/>
  <c r="AD121" i="33"/>
  <c r="AC121" i="33"/>
  <c r="AB121" i="33"/>
  <c r="AA121" i="33"/>
  <c r="AF120" i="33"/>
  <c r="AE120" i="33"/>
  <c r="AD120" i="33"/>
  <c r="AC120" i="33"/>
  <c r="AB120" i="33"/>
  <c r="AA120" i="33"/>
  <c r="AF119" i="33"/>
  <c r="AE119" i="33"/>
  <c r="AD119" i="33"/>
  <c r="AC119" i="33"/>
  <c r="AB119" i="33"/>
  <c r="AA119" i="33"/>
  <c r="AF118" i="33"/>
  <c r="AE118" i="33"/>
  <c r="AD118" i="33"/>
  <c r="AC118" i="33"/>
  <c r="AB118" i="33"/>
  <c r="AA118" i="33"/>
  <c r="AF117" i="33"/>
  <c r="AE117" i="33"/>
  <c r="AD117" i="33"/>
  <c r="AC117" i="33"/>
  <c r="AB117" i="33"/>
  <c r="AA117" i="33"/>
  <c r="AF116" i="33"/>
  <c r="AE116" i="33"/>
  <c r="AD116" i="33"/>
  <c r="AC116" i="33"/>
  <c r="AB116" i="33"/>
  <c r="AA116" i="33"/>
  <c r="AF115" i="33"/>
  <c r="AE115" i="33"/>
  <c r="AD115" i="33"/>
  <c r="AC115" i="33"/>
  <c r="AB115" i="33"/>
  <c r="AA115" i="33"/>
  <c r="AF114" i="33"/>
  <c r="AE114" i="33"/>
  <c r="AD114" i="33"/>
  <c r="AC114" i="33"/>
  <c r="AB114" i="33"/>
  <c r="AA114" i="33"/>
  <c r="AF113" i="33"/>
  <c r="AE113" i="33"/>
  <c r="AD113" i="33"/>
  <c r="AC113" i="33"/>
  <c r="AB113" i="33"/>
  <c r="AA113" i="33"/>
  <c r="AF112" i="33"/>
  <c r="AE112" i="33"/>
  <c r="AD112" i="33"/>
  <c r="AC112" i="33"/>
  <c r="AB112" i="33"/>
  <c r="AA112" i="33"/>
  <c r="AF111" i="33"/>
  <c r="AE111" i="33"/>
  <c r="AD111" i="33"/>
  <c r="AC111" i="33"/>
  <c r="AB111" i="33"/>
  <c r="AA111" i="33"/>
  <c r="AF110" i="33"/>
  <c r="AE110" i="33"/>
  <c r="AD110" i="33"/>
  <c r="AC110" i="33"/>
  <c r="AB110" i="33"/>
  <c r="AA110" i="33"/>
  <c r="AF109" i="33"/>
  <c r="AE109" i="33"/>
  <c r="AD109" i="33"/>
  <c r="AC109" i="33"/>
  <c r="AB109" i="33"/>
  <c r="AA109" i="33"/>
  <c r="AF108" i="33"/>
  <c r="AE108" i="33"/>
  <c r="AD108" i="33"/>
  <c r="AC108" i="33"/>
  <c r="AB108" i="33"/>
  <c r="AA108" i="33"/>
  <c r="AF107" i="33"/>
  <c r="AE107" i="33"/>
  <c r="AD107" i="33"/>
  <c r="AC107" i="33"/>
  <c r="AB107" i="33"/>
  <c r="AA107" i="33"/>
  <c r="AF106" i="33"/>
  <c r="AE106" i="33"/>
  <c r="AD106" i="33"/>
  <c r="AC106" i="33"/>
  <c r="AB106" i="33"/>
  <c r="AA106" i="33"/>
  <c r="AF105" i="33"/>
  <c r="AE105" i="33"/>
  <c r="AD105" i="33"/>
  <c r="AC105" i="33"/>
  <c r="AB105" i="33"/>
  <c r="AA105" i="33"/>
  <c r="AF104" i="33"/>
  <c r="AE104" i="33"/>
  <c r="AD104" i="33"/>
  <c r="AC104" i="33"/>
  <c r="AB104" i="33"/>
  <c r="AA104" i="33"/>
  <c r="AF103" i="33"/>
  <c r="AE103" i="33"/>
  <c r="AD103" i="33"/>
  <c r="AC103" i="33"/>
  <c r="AB103" i="33"/>
  <c r="AA103" i="33"/>
  <c r="AF102" i="33"/>
  <c r="AE102" i="33"/>
  <c r="AD102" i="33"/>
  <c r="AC102" i="33"/>
  <c r="AB102" i="33"/>
  <c r="AA102" i="33"/>
  <c r="AF101" i="33"/>
  <c r="AE101" i="33"/>
  <c r="AD101" i="33"/>
  <c r="AC101" i="33"/>
  <c r="AB101" i="33"/>
  <c r="AA101" i="33"/>
  <c r="AF100" i="33"/>
  <c r="AE100" i="33"/>
  <c r="AD100" i="33"/>
  <c r="AC100" i="33"/>
  <c r="AB100" i="33"/>
  <c r="AA100" i="33"/>
  <c r="AF99" i="33"/>
  <c r="AE99" i="33"/>
  <c r="AD99" i="33"/>
  <c r="AC99" i="33"/>
  <c r="AB99" i="33"/>
  <c r="AA99" i="33"/>
  <c r="AF98" i="33"/>
  <c r="AE98" i="33"/>
  <c r="AD98" i="33"/>
  <c r="AC98" i="33"/>
  <c r="AB98" i="33"/>
  <c r="AA98" i="33"/>
  <c r="AF97" i="33"/>
  <c r="AE97" i="33"/>
  <c r="AD97" i="33"/>
  <c r="AC97" i="33"/>
  <c r="AB97" i="33"/>
  <c r="AA97" i="33"/>
  <c r="AF96" i="33"/>
  <c r="AE96" i="33"/>
  <c r="AD96" i="33"/>
  <c r="AC96" i="33"/>
  <c r="AB96" i="33"/>
  <c r="AA96" i="33"/>
  <c r="AF95" i="33"/>
  <c r="AE95" i="33"/>
  <c r="AD95" i="33"/>
  <c r="AC95" i="33"/>
  <c r="AB95" i="33"/>
  <c r="AA95" i="33"/>
  <c r="AF94" i="33"/>
  <c r="AE94" i="33"/>
  <c r="AD94" i="33"/>
  <c r="AC94" i="33"/>
  <c r="AB94" i="33"/>
  <c r="AA94" i="33"/>
  <c r="AF93" i="33"/>
  <c r="AE93" i="33"/>
  <c r="AD93" i="33"/>
  <c r="AC93" i="33"/>
  <c r="AB93" i="33"/>
  <c r="AA93" i="33"/>
  <c r="AF92" i="33"/>
  <c r="AE92" i="33"/>
  <c r="AD92" i="33"/>
  <c r="AC92" i="33"/>
  <c r="AB92" i="33"/>
  <c r="AA92" i="33"/>
  <c r="AF91" i="33"/>
  <c r="AE91" i="33"/>
  <c r="AD91" i="33"/>
  <c r="AC91" i="33"/>
  <c r="AB91" i="33"/>
  <c r="AA91" i="33"/>
  <c r="AF90" i="33"/>
  <c r="AE90" i="33"/>
  <c r="AD90" i="33"/>
  <c r="AC90" i="33"/>
  <c r="AB90" i="33"/>
  <c r="AA90" i="33"/>
  <c r="AF89" i="33"/>
  <c r="AE89" i="33"/>
  <c r="AD89" i="33"/>
  <c r="AC89" i="33"/>
  <c r="AB89" i="33"/>
  <c r="AA89" i="33"/>
  <c r="AF88" i="33"/>
  <c r="AE88" i="33"/>
  <c r="AD88" i="33"/>
  <c r="AC88" i="33"/>
  <c r="AB88" i="33"/>
  <c r="AA88" i="33"/>
  <c r="AF87" i="33"/>
  <c r="AE87" i="33"/>
  <c r="AD87" i="33"/>
  <c r="AC87" i="33"/>
  <c r="AB87" i="33"/>
  <c r="AA87" i="33"/>
  <c r="AF86" i="33"/>
  <c r="AE86" i="33"/>
  <c r="AD86" i="33"/>
  <c r="AC86" i="33"/>
  <c r="AB86" i="33"/>
  <c r="AA86" i="33"/>
  <c r="AF85" i="33"/>
  <c r="AE85" i="33"/>
  <c r="AD85" i="33"/>
  <c r="AC85" i="33"/>
  <c r="AB85" i="33"/>
  <c r="AA85" i="33"/>
  <c r="AF84" i="33"/>
  <c r="AE84" i="33"/>
  <c r="AD84" i="33"/>
  <c r="AC84" i="33"/>
  <c r="AB84" i="33"/>
  <c r="AA84" i="33"/>
  <c r="AF83" i="33"/>
  <c r="AE83" i="33"/>
  <c r="AD83" i="33"/>
  <c r="AC83" i="33"/>
  <c r="AB83" i="33"/>
  <c r="AA83" i="33"/>
  <c r="AF82" i="33"/>
  <c r="AE82" i="33"/>
  <c r="AD82" i="33"/>
  <c r="AC82" i="33"/>
  <c r="AB82" i="33"/>
  <c r="AA82" i="33"/>
  <c r="AF81" i="33"/>
  <c r="AE81" i="33"/>
  <c r="AD81" i="33"/>
  <c r="AC81" i="33"/>
  <c r="AB81" i="33"/>
  <c r="AA81" i="33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F78" i="33"/>
  <c r="AE78" i="33"/>
  <c r="AD78" i="33"/>
  <c r="AC78" i="33"/>
  <c r="AB78" i="33"/>
  <c r="AA78" i="33"/>
  <c r="AF77" i="33"/>
  <c r="AE77" i="33"/>
  <c r="AD77" i="33"/>
  <c r="AC77" i="33"/>
  <c r="AB77" i="33"/>
  <c r="AA77" i="33"/>
  <c r="AF76" i="33"/>
  <c r="AE76" i="33"/>
  <c r="AD76" i="33"/>
  <c r="AC76" i="33"/>
  <c r="AB76" i="33"/>
  <c r="AA76" i="33"/>
  <c r="AG76" i="33" s="1"/>
  <c r="AH76" i="33" s="1"/>
  <c r="AF75" i="33"/>
  <c r="AE75" i="33"/>
  <c r="AD75" i="33"/>
  <c r="AC75" i="33"/>
  <c r="AB75" i="33"/>
  <c r="AA75" i="33"/>
  <c r="AF74" i="33"/>
  <c r="AE74" i="33"/>
  <c r="AD74" i="33"/>
  <c r="AC74" i="33"/>
  <c r="AB74" i="33"/>
  <c r="AA74" i="33"/>
  <c r="AF73" i="33"/>
  <c r="AE73" i="33"/>
  <c r="AD73" i="33"/>
  <c r="AC73" i="33"/>
  <c r="AB73" i="33"/>
  <c r="AA73" i="33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F70" i="33"/>
  <c r="AE70" i="33"/>
  <c r="AD70" i="33"/>
  <c r="AC70" i="33"/>
  <c r="AB70" i="33"/>
  <c r="AA70" i="33"/>
  <c r="AF69" i="33"/>
  <c r="AE69" i="33"/>
  <c r="AD69" i="33"/>
  <c r="AC69" i="33"/>
  <c r="AB69" i="33"/>
  <c r="AA69" i="33"/>
  <c r="AF68" i="33"/>
  <c r="AE68" i="33"/>
  <c r="AD68" i="33"/>
  <c r="AC68" i="33"/>
  <c r="AB68" i="33"/>
  <c r="AA68" i="33"/>
  <c r="AG68" i="33" s="1"/>
  <c r="AH68" i="33" s="1"/>
  <c r="AF67" i="33"/>
  <c r="AE67" i="33"/>
  <c r="AD67" i="33"/>
  <c r="AC67" i="33"/>
  <c r="AB67" i="33"/>
  <c r="AA67" i="33"/>
  <c r="AG67" i="33" s="1"/>
  <c r="AH67" i="33" s="1"/>
  <c r="AF66" i="33"/>
  <c r="AE66" i="33"/>
  <c r="AD66" i="33"/>
  <c r="AC66" i="33"/>
  <c r="AB66" i="33"/>
  <c r="AA66" i="33"/>
  <c r="AF65" i="33"/>
  <c r="AE65" i="33"/>
  <c r="AD65" i="33"/>
  <c r="AC65" i="33"/>
  <c r="AB65" i="33"/>
  <c r="AA65" i="33"/>
  <c r="AF64" i="33"/>
  <c r="AE64" i="33"/>
  <c r="AD64" i="33"/>
  <c r="AC64" i="33"/>
  <c r="AB64" i="33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A62" i="33"/>
  <c r="AF61" i="33"/>
  <c r="AE61" i="33"/>
  <c r="AD61" i="33"/>
  <c r="AC61" i="33"/>
  <c r="AB61" i="33"/>
  <c r="AA61" i="33"/>
  <c r="AF60" i="33"/>
  <c r="AE60" i="33"/>
  <c r="AD60" i="33"/>
  <c r="AC60" i="33"/>
  <c r="AB60" i="33"/>
  <c r="AA60" i="33"/>
  <c r="AF59" i="33"/>
  <c r="AE59" i="33"/>
  <c r="AD59" i="33"/>
  <c r="AC59" i="33"/>
  <c r="AB59" i="33"/>
  <c r="AA59" i="33"/>
  <c r="AG59" i="33" s="1"/>
  <c r="AH59" i="33" s="1"/>
  <c r="AF58" i="33"/>
  <c r="AE58" i="33"/>
  <c r="AD58" i="33"/>
  <c r="AC58" i="33"/>
  <c r="AB58" i="33"/>
  <c r="AA58" i="33"/>
  <c r="AF57" i="33"/>
  <c r="AE57" i="33"/>
  <c r="AD57" i="33"/>
  <c r="AC57" i="33"/>
  <c r="AB57" i="33"/>
  <c r="AA57" i="33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A54" i="33"/>
  <c r="AF53" i="33"/>
  <c r="AE53" i="33"/>
  <c r="AD53" i="33"/>
  <c r="AC53" i="33"/>
  <c r="AB53" i="33"/>
  <c r="AA53" i="33"/>
  <c r="AF52" i="33"/>
  <c r="AE52" i="33"/>
  <c r="AD52" i="33"/>
  <c r="AC52" i="33"/>
  <c r="AB52" i="33"/>
  <c r="AA52" i="33"/>
  <c r="AF51" i="33"/>
  <c r="AE51" i="33"/>
  <c r="AD51" i="33"/>
  <c r="AC51" i="33"/>
  <c r="AB51" i="33"/>
  <c r="AA51" i="33"/>
  <c r="AG51" i="33" s="1"/>
  <c r="AH51" i="33" s="1"/>
  <c r="AF50" i="33"/>
  <c r="AE50" i="33"/>
  <c r="AD50" i="33"/>
  <c r="AC50" i="33"/>
  <c r="AB50" i="33"/>
  <c r="AA50" i="33"/>
  <c r="AF49" i="33"/>
  <c r="AE49" i="33"/>
  <c r="AD49" i="33"/>
  <c r="AC49" i="33"/>
  <c r="AB49" i="33"/>
  <c r="AA49" i="33"/>
  <c r="AF48" i="33"/>
  <c r="AE48" i="33"/>
  <c r="AD48" i="33"/>
  <c r="AC48" i="33"/>
  <c r="AB48" i="33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F45" i="33"/>
  <c r="AE45" i="33"/>
  <c r="AD45" i="33"/>
  <c r="AC45" i="33"/>
  <c r="AB45" i="33"/>
  <c r="AA45" i="33"/>
  <c r="AF44" i="33"/>
  <c r="AE44" i="33"/>
  <c r="AD44" i="33"/>
  <c r="AC44" i="33"/>
  <c r="AB44" i="33"/>
  <c r="AA44" i="33"/>
  <c r="AF43" i="33"/>
  <c r="AE43" i="33"/>
  <c r="AD43" i="33"/>
  <c r="AC43" i="33"/>
  <c r="AB43" i="33"/>
  <c r="AA43" i="33"/>
  <c r="AG43" i="33" s="1"/>
  <c r="AH43" i="33" s="1"/>
  <c r="AF42" i="33"/>
  <c r="AE42" i="33"/>
  <c r="AD42" i="33"/>
  <c r="AC42" i="33"/>
  <c r="AB42" i="33"/>
  <c r="AA42" i="33"/>
  <c r="AF41" i="33"/>
  <c r="AE41" i="33"/>
  <c r="AD41" i="33"/>
  <c r="AC41" i="33"/>
  <c r="AB41" i="33"/>
  <c r="AA41" i="33"/>
  <c r="AF40" i="33"/>
  <c r="AE40" i="33"/>
  <c r="AD40" i="33"/>
  <c r="AC40" i="33"/>
  <c r="AB40" i="33"/>
  <c r="AA40" i="33"/>
  <c r="AF39" i="33"/>
  <c r="AE39" i="33"/>
  <c r="AD39" i="33"/>
  <c r="AC39" i="33"/>
  <c r="AB39" i="33"/>
  <c r="AA39" i="33"/>
  <c r="AF38" i="33"/>
  <c r="AE38" i="33"/>
  <c r="AD38" i="33"/>
  <c r="AC38" i="33"/>
  <c r="AB38" i="33"/>
  <c r="AA38" i="33"/>
  <c r="AF37" i="33"/>
  <c r="AE37" i="33"/>
  <c r="AD37" i="33"/>
  <c r="AC37" i="33"/>
  <c r="AB37" i="33"/>
  <c r="AA37" i="33"/>
  <c r="AF36" i="33"/>
  <c r="AE36" i="33"/>
  <c r="AD36" i="33"/>
  <c r="AC36" i="33"/>
  <c r="AB36" i="33"/>
  <c r="AA36" i="33"/>
  <c r="AF35" i="33"/>
  <c r="AE35" i="33"/>
  <c r="AD35" i="33"/>
  <c r="AC35" i="33"/>
  <c r="AB35" i="33"/>
  <c r="AA35" i="33"/>
  <c r="AG35" i="33" s="1"/>
  <c r="AH35" i="33" s="1"/>
  <c r="AF34" i="33"/>
  <c r="AE34" i="33"/>
  <c r="AD34" i="33"/>
  <c r="AC34" i="33"/>
  <c r="AB34" i="33"/>
  <c r="AA34" i="33"/>
  <c r="AF33" i="33"/>
  <c r="AE33" i="33"/>
  <c r="AD33" i="33"/>
  <c r="AC33" i="33"/>
  <c r="AB33" i="33"/>
  <c r="AA33" i="33"/>
  <c r="AF32" i="33"/>
  <c r="AE32" i="33"/>
  <c r="AD32" i="33"/>
  <c r="AC32" i="33"/>
  <c r="AB32" i="33"/>
  <c r="AA32" i="33"/>
  <c r="AF31" i="33"/>
  <c r="AE31" i="33"/>
  <c r="AD31" i="33"/>
  <c r="AC31" i="33"/>
  <c r="AB31" i="33"/>
  <c r="AA31" i="33"/>
  <c r="AF30" i="33"/>
  <c r="AE30" i="33"/>
  <c r="AD30" i="33"/>
  <c r="AC30" i="33"/>
  <c r="AB30" i="33"/>
  <c r="AA30" i="33"/>
  <c r="AF29" i="33"/>
  <c r="AE29" i="33"/>
  <c r="AD29" i="33"/>
  <c r="AC29" i="33"/>
  <c r="AB29" i="33"/>
  <c r="AA29" i="33"/>
  <c r="AF28" i="33"/>
  <c r="AE28" i="33"/>
  <c r="AD28" i="33"/>
  <c r="AC28" i="33"/>
  <c r="AB28" i="33"/>
  <c r="AA28" i="33"/>
  <c r="AF27" i="33"/>
  <c r="AE27" i="33"/>
  <c r="AD27" i="33"/>
  <c r="AC27" i="33"/>
  <c r="AB27" i="33"/>
  <c r="AA27" i="33"/>
  <c r="AF26" i="33"/>
  <c r="AE26" i="33"/>
  <c r="AD26" i="33"/>
  <c r="AC26" i="33"/>
  <c r="AB26" i="33"/>
  <c r="AA26" i="33"/>
  <c r="AF25" i="33"/>
  <c r="AE25" i="33"/>
  <c r="AD25" i="33"/>
  <c r="AC25" i="33"/>
  <c r="AB25" i="33"/>
  <c r="AA25" i="33"/>
  <c r="AF24" i="33"/>
  <c r="AE24" i="33"/>
  <c r="AD24" i="33"/>
  <c r="AC24" i="33"/>
  <c r="AB24" i="33"/>
  <c r="AA24" i="33"/>
  <c r="AF23" i="33"/>
  <c r="AE23" i="33"/>
  <c r="AD23" i="33"/>
  <c r="AC23" i="33"/>
  <c r="AB23" i="33"/>
  <c r="AA23" i="33"/>
  <c r="AF22" i="33"/>
  <c r="AE22" i="33"/>
  <c r="AD22" i="33"/>
  <c r="AC22" i="33"/>
  <c r="AB22" i="33"/>
  <c r="AA22" i="33"/>
  <c r="AF21" i="33"/>
  <c r="AE21" i="33"/>
  <c r="AD21" i="33"/>
  <c r="AC21" i="33"/>
  <c r="AB21" i="33"/>
  <c r="AA21" i="33"/>
  <c r="AF20" i="33"/>
  <c r="AE20" i="33"/>
  <c r="AD20" i="33"/>
  <c r="AC20" i="33"/>
  <c r="AB20" i="33"/>
  <c r="AA20" i="33"/>
  <c r="AF19" i="33"/>
  <c r="AE19" i="33"/>
  <c r="AD19" i="33"/>
  <c r="AC19" i="33"/>
  <c r="AB19" i="33"/>
  <c r="AA19" i="33"/>
  <c r="AF18" i="33"/>
  <c r="AE18" i="33"/>
  <c r="AD18" i="33"/>
  <c r="AC18" i="33"/>
  <c r="AB18" i="33"/>
  <c r="AA18" i="33"/>
  <c r="AF17" i="33"/>
  <c r="AE17" i="33"/>
  <c r="AD17" i="33"/>
  <c r="AC17" i="33"/>
  <c r="AB17" i="33"/>
  <c r="AA17" i="33"/>
  <c r="AF16" i="33"/>
  <c r="AE16" i="33"/>
  <c r="AD16" i="33"/>
  <c r="AC16" i="33"/>
  <c r="AB16" i="33"/>
  <c r="AA16" i="33"/>
  <c r="AF15" i="33"/>
  <c r="AE15" i="33"/>
  <c r="AD15" i="33"/>
  <c r="AC15" i="33"/>
  <c r="AB15" i="33"/>
  <c r="AA15" i="33"/>
  <c r="AF14" i="33"/>
  <c r="AE14" i="33"/>
  <c r="AD14" i="33"/>
  <c r="AC14" i="33"/>
  <c r="AB14" i="33"/>
  <c r="AA14" i="33"/>
  <c r="AF13" i="33"/>
  <c r="AE13" i="33"/>
  <c r="AD13" i="33"/>
  <c r="AC13" i="33"/>
  <c r="AB13" i="33"/>
  <c r="AA13" i="33"/>
  <c r="AF12" i="33"/>
  <c r="AE12" i="33"/>
  <c r="AD12" i="33"/>
  <c r="AC12" i="33"/>
  <c r="AB12" i="33"/>
  <c r="AA12" i="33"/>
  <c r="AF11" i="33"/>
  <c r="AE11" i="33"/>
  <c r="AD11" i="33"/>
  <c r="AC11" i="33"/>
  <c r="AB11" i="33"/>
  <c r="AA11" i="33"/>
  <c r="AG11" i="33" s="1"/>
  <c r="AH11" i="33" s="1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75" i="33" l="1"/>
  <c r="AH75" i="33" s="1"/>
  <c r="AG91" i="33"/>
  <c r="AH91" i="33" s="1"/>
  <c r="AG99" i="33"/>
  <c r="AH99" i="33" s="1"/>
  <c r="AG107" i="33"/>
  <c r="AH107" i="33" s="1"/>
  <c r="AG115" i="33"/>
  <c r="AH115" i="33" s="1"/>
  <c r="AG248" i="33"/>
  <c r="AH248" i="33" s="1"/>
  <c r="AG320" i="33"/>
  <c r="AH320" i="33" s="1"/>
  <c r="AG324" i="33"/>
  <c r="AH324" i="33" s="1"/>
  <c r="AG333" i="33"/>
  <c r="AH333" i="33" s="1"/>
  <c r="AG19" i="33"/>
  <c r="AH19" i="33" s="1"/>
  <c r="AG27" i="33"/>
  <c r="AH27" i="33" s="1"/>
  <c r="AG83" i="33"/>
  <c r="AH83" i="33" s="1"/>
  <c r="AG111" i="33"/>
  <c r="AH111" i="33" s="1"/>
  <c r="AG123" i="33"/>
  <c r="AH123" i="33" s="1"/>
  <c r="AG30" i="33"/>
  <c r="AH30" i="33" s="1"/>
  <c r="AG34" i="33"/>
  <c r="AH34" i="33" s="1"/>
  <c r="AG38" i="33"/>
  <c r="AH38" i="33" s="1"/>
  <c r="AG46" i="33"/>
  <c r="AH46" i="33" s="1"/>
  <c r="AG50" i="33"/>
  <c r="AH50" i="33" s="1"/>
  <c r="AG147" i="33"/>
  <c r="AH147" i="33" s="1"/>
  <c r="AG203" i="33"/>
  <c r="AH203" i="33" s="1"/>
  <c r="AG219" i="33"/>
  <c r="AH219" i="33" s="1"/>
  <c r="AG223" i="33"/>
  <c r="AH223" i="33" s="1"/>
  <c r="AG227" i="33"/>
  <c r="AH227" i="33" s="1"/>
  <c r="AG231" i="33"/>
  <c r="AH231" i="33" s="1"/>
  <c r="AG235" i="33"/>
  <c r="AH235" i="33" s="1"/>
  <c r="AG239" i="33"/>
  <c r="AH239" i="33" s="1"/>
  <c r="AG349" i="33"/>
  <c r="AH349" i="33" s="1"/>
  <c r="AG98" i="33"/>
  <c r="AH98" i="33" s="1"/>
  <c r="AG295" i="33"/>
  <c r="AH295" i="33" s="1"/>
  <c r="AG307" i="33"/>
  <c r="AH307" i="33" s="1"/>
  <c r="AG311" i="33"/>
  <c r="AH311" i="33" s="1"/>
  <c r="AG319" i="33"/>
  <c r="AH319" i="33" s="1"/>
  <c r="AG13" i="33"/>
  <c r="AH13" i="33" s="1"/>
  <c r="AG17" i="33"/>
  <c r="AH17" i="33" s="1"/>
  <c r="AG21" i="33"/>
  <c r="AH21" i="33" s="1"/>
  <c r="AG25" i="33"/>
  <c r="AH25" i="33" s="1"/>
  <c r="AG29" i="33"/>
  <c r="AH29" i="33" s="1"/>
  <c r="AG86" i="33"/>
  <c r="AH86" i="33" s="1"/>
  <c r="AG139" i="33"/>
  <c r="AH139" i="33" s="1"/>
  <c r="AG190" i="33"/>
  <c r="AH190" i="33" s="1"/>
  <c r="AG214" i="33"/>
  <c r="AH214" i="33" s="1"/>
  <c r="AG226" i="33"/>
  <c r="AH226" i="33" s="1"/>
  <c r="AG303" i="33"/>
  <c r="AH303" i="33" s="1"/>
  <c r="AG335" i="33"/>
  <c r="AH335" i="33" s="1"/>
  <c r="AG22" i="33"/>
  <c r="AH22" i="33" s="1"/>
  <c r="AG106" i="33"/>
  <c r="AH106" i="33" s="1"/>
  <c r="AG77" i="33"/>
  <c r="AH77" i="33" s="1"/>
  <c r="AG81" i="33"/>
  <c r="AH81" i="33" s="1"/>
  <c r="AG85" i="33"/>
  <c r="AH85" i="33" s="1"/>
  <c r="AG93" i="33"/>
  <c r="AH93" i="33" s="1"/>
  <c r="AG97" i="33"/>
  <c r="AH97" i="33" s="1"/>
  <c r="AG150" i="33"/>
  <c r="AH150" i="33" s="1"/>
  <c r="AG294" i="33"/>
  <c r="AH294" i="33" s="1"/>
  <c r="AG302" i="33"/>
  <c r="AH302" i="33" s="1"/>
  <c r="AG251" i="33"/>
  <c r="AH251" i="33" s="1"/>
  <c r="AG12" i="33"/>
  <c r="AH12" i="33" s="1"/>
  <c r="AG60" i="33"/>
  <c r="AH60" i="33" s="1"/>
  <c r="AG141" i="33"/>
  <c r="AH141" i="33" s="1"/>
  <c r="AG145" i="33"/>
  <c r="AH145" i="33" s="1"/>
  <c r="AG274" i="33"/>
  <c r="AH274" i="33" s="1"/>
  <c r="AG283" i="33"/>
  <c r="AH283" i="33" s="1"/>
  <c r="AG42" i="33"/>
  <c r="AH42" i="33" s="1"/>
  <c r="AG64" i="33"/>
  <c r="AH64" i="33" s="1"/>
  <c r="AG89" i="33"/>
  <c r="AH89" i="33" s="1"/>
  <c r="AG94" i="33"/>
  <c r="AH94" i="33" s="1"/>
  <c r="AG119" i="33"/>
  <c r="AH119" i="33" s="1"/>
  <c r="AG132" i="33"/>
  <c r="AH132" i="33" s="1"/>
  <c r="AG136" i="33"/>
  <c r="AH136" i="33" s="1"/>
  <c r="AG149" i="33"/>
  <c r="AH149" i="33" s="1"/>
  <c r="AG204" i="33"/>
  <c r="AH204" i="33" s="1"/>
  <c r="AG207" i="33"/>
  <c r="AH207" i="33" s="1"/>
  <c r="AG290" i="33"/>
  <c r="AH290" i="33" s="1"/>
  <c r="AG315" i="33"/>
  <c r="AH315" i="33" s="1"/>
  <c r="AG328" i="33"/>
  <c r="AH328" i="33" s="1"/>
  <c r="AG332" i="33"/>
  <c r="AH332" i="33" s="1"/>
  <c r="AG342" i="33"/>
  <c r="AH342" i="33" s="1"/>
  <c r="AG381" i="33"/>
  <c r="AH381" i="33" s="1"/>
  <c r="AG416" i="33"/>
  <c r="AH416" i="33" s="1"/>
  <c r="AG16" i="33"/>
  <c r="AH16" i="33" s="1"/>
  <c r="AG33" i="33"/>
  <c r="AH33" i="33" s="1"/>
  <c r="AG102" i="33"/>
  <c r="AH102" i="33" s="1"/>
  <c r="AG114" i="33"/>
  <c r="AH114" i="33" s="1"/>
  <c r="AG127" i="33"/>
  <c r="AH127" i="33" s="1"/>
  <c r="AG140" i="33"/>
  <c r="AH140" i="33" s="1"/>
  <c r="AG144" i="33"/>
  <c r="AH144" i="33" s="1"/>
  <c r="AG195" i="33"/>
  <c r="AH195" i="33" s="1"/>
  <c r="AG206" i="33"/>
  <c r="AH206" i="33" s="1"/>
  <c r="AG220" i="33"/>
  <c r="AH220" i="33" s="1"/>
  <c r="AG298" i="33"/>
  <c r="AH298" i="33" s="1"/>
  <c r="AG323" i="33"/>
  <c r="AH323" i="33" s="1"/>
  <c r="AG336" i="33"/>
  <c r="AH336" i="33" s="1"/>
  <c r="AG340" i="33"/>
  <c r="AH340" i="33" s="1"/>
  <c r="AG341" i="33"/>
  <c r="AH341" i="33" s="1"/>
  <c r="AG344" i="33"/>
  <c r="AH344" i="33" s="1"/>
  <c r="AG350" i="33"/>
  <c r="AH350" i="33" s="1"/>
  <c r="AG378" i="33"/>
  <c r="AH378" i="33" s="1"/>
  <c r="AG400" i="33"/>
  <c r="AH400" i="33" s="1"/>
  <c r="AG3" i="33"/>
  <c r="AH3" i="33" s="1"/>
  <c r="AG20" i="33"/>
  <c r="AH20" i="33" s="1"/>
  <c r="AG24" i="33"/>
  <c r="AH24" i="33" s="1"/>
  <c r="AG37" i="33"/>
  <c r="AH37" i="33" s="1"/>
  <c r="AG41" i="33"/>
  <c r="AH41" i="33" s="1"/>
  <c r="AG58" i="33"/>
  <c r="AH58" i="33" s="1"/>
  <c r="AG71" i="33"/>
  <c r="AH71" i="33" s="1"/>
  <c r="AG84" i="33"/>
  <c r="AH84" i="33" s="1"/>
  <c r="AG88" i="33"/>
  <c r="AH88" i="33" s="1"/>
  <c r="AG101" i="33"/>
  <c r="AH101" i="33" s="1"/>
  <c r="AG105" i="33"/>
  <c r="AH105" i="33" s="1"/>
  <c r="AG110" i="33"/>
  <c r="AH110" i="33" s="1"/>
  <c r="AG122" i="33"/>
  <c r="AH122" i="33" s="1"/>
  <c r="AG135" i="33"/>
  <c r="AH135" i="33" s="1"/>
  <c r="AG148" i="33"/>
  <c r="AH148" i="33" s="1"/>
  <c r="AG205" i="33"/>
  <c r="AH205" i="33" s="1"/>
  <c r="AG213" i="33"/>
  <c r="AH213" i="33" s="1"/>
  <c r="AG222" i="33"/>
  <c r="AH222" i="33" s="1"/>
  <c r="AG228" i="33"/>
  <c r="AH228" i="33" s="1"/>
  <c r="AG234" i="33"/>
  <c r="AH234" i="33" s="1"/>
  <c r="AG247" i="33"/>
  <c r="AH247" i="33" s="1"/>
  <c r="AG268" i="33"/>
  <c r="AH268" i="33" s="1"/>
  <c r="AG276" i="33"/>
  <c r="AH276" i="33" s="1"/>
  <c r="AG293" i="33"/>
  <c r="AH293" i="33" s="1"/>
  <c r="AG297" i="33"/>
  <c r="AH297" i="33" s="1"/>
  <c r="AG306" i="33"/>
  <c r="AH306" i="33" s="1"/>
  <c r="AG331" i="33"/>
  <c r="AH331" i="33" s="1"/>
  <c r="AG348" i="33"/>
  <c r="AH348" i="33" s="1"/>
  <c r="AG352" i="33"/>
  <c r="AH352" i="33" s="1"/>
  <c r="AG356" i="33"/>
  <c r="AH356" i="33" s="1"/>
  <c r="AG373" i="33"/>
  <c r="AH373" i="33" s="1"/>
  <c r="AM386" i="33"/>
  <c r="AG15" i="33"/>
  <c r="AH15" i="33" s="1"/>
  <c r="AG28" i="33"/>
  <c r="AH28" i="33" s="1"/>
  <c r="AG45" i="33"/>
  <c r="AH45" i="33" s="1"/>
  <c r="AG49" i="33"/>
  <c r="AH49" i="33" s="1"/>
  <c r="AG54" i="33"/>
  <c r="AH54" i="33" s="1"/>
  <c r="AG66" i="33"/>
  <c r="AH66" i="33" s="1"/>
  <c r="AG79" i="33"/>
  <c r="AH79" i="33" s="1"/>
  <c r="AG92" i="33"/>
  <c r="AH92" i="33" s="1"/>
  <c r="AG96" i="33"/>
  <c r="AH96" i="33" s="1"/>
  <c r="AG109" i="33"/>
  <c r="AH109" i="33" s="1"/>
  <c r="AG113" i="33"/>
  <c r="AH113" i="33" s="1"/>
  <c r="AG118" i="33"/>
  <c r="AH118" i="33" s="1"/>
  <c r="AG130" i="33"/>
  <c r="AH130" i="33" s="1"/>
  <c r="AG143" i="33"/>
  <c r="AH143" i="33" s="1"/>
  <c r="AG196" i="33"/>
  <c r="AH196" i="33" s="1"/>
  <c r="AG221" i="33"/>
  <c r="AH221" i="33" s="1"/>
  <c r="AG225" i="33"/>
  <c r="AH225" i="33" s="1"/>
  <c r="AG230" i="33"/>
  <c r="AH230" i="33" s="1"/>
  <c r="AG236" i="33"/>
  <c r="AH236" i="33" s="1"/>
  <c r="AG242" i="33"/>
  <c r="AH242" i="33" s="1"/>
  <c r="AG259" i="33"/>
  <c r="AH259" i="33" s="1"/>
  <c r="AG284" i="33"/>
  <c r="AH284" i="33" s="1"/>
  <c r="AG292" i="33"/>
  <c r="AH292" i="33" s="1"/>
  <c r="AG301" i="33"/>
  <c r="AH301" i="33" s="1"/>
  <c r="AG305" i="33"/>
  <c r="AH305" i="33" s="1"/>
  <c r="AG310" i="33"/>
  <c r="AH310" i="33" s="1"/>
  <c r="AG314" i="33"/>
  <c r="AH314" i="33" s="1"/>
  <c r="AG339" i="33"/>
  <c r="AH339" i="33" s="1"/>
  <c r="AG343" i="33"/>
  <c r="AH343" i="33" s="1"/>
  <c r="AG406" i="33"/>
  <c r="AH406" i="33" s="1"/>
  <c r="AG409" i="33"/>
  <c r="AH409" i="33" s="1"/>
  <c r="AG23" i="33"/>
  <c r="AH23" i="33" s="1"/>
  <c r="AG32" i="33"/>
  <c r="AH32" i="33" s="1"/>
  <c r="AG36" i="33"/>
  <c r="AH36" i="33" s="1"/>
  <c r="AG53" i="33"/>
  <c r="AH53" i="33" s="1"/>
  <c r="AG57" i="33"/>
  <c r="AH57" i="33" s="1"/>
  <c r="AG62" i="33"/>
  <c r="AH62" i="33" s="1"/>
  <c r="AG74" i="33"/>
  <c r="AH74" i="33" s="1"/>
  <c r="AG87" i="33"/>
  <c r="AH87" i="33" s="1"/>
  <c r="AG100" i="33"/>
  <c r="AH100" i="33" s="1"/>
  <c r="AG104" i="33"/>
  <c r="AH104" i="33" s="1"/>
  <c r="AG117" i="33"/>
  <c r="AH117" i="33" s="1"/>
  <c r="AG121" i="33"/>
  <c r="AH121" i="33" s="1"/>
  <c r="AG126" i="33"/>
  <c r="AH126" i="33" s="1"/>
  <c r="AG138" i="33"/>
  <c r="AH138" i="33" s="1"/>
  <c r="AG151" i="33"/>
  <c r="AH151" i="33" s="1"/>
  <c r="AG187" i="33"/>
  <c r="AH187" i="33" s="1"/>
  <c r="AG212" i="33"/>
  <c r="AH212" i="33" s="1"/>
  <c r="AG217" i="33"/>
  <c r="AH217" i="33" s="1"/>
  <c r="AG229" i="33"/>
  <c r="AH229" i="33" s="1"/>
  <c r="AG233" i="33"/>
  <c r="AH233" i="33" s="1"/>
  <c r="AG238" i="33"/>
  <c r="AH238" i="33" s="1"/>
  <c r="AG244" i="33"/>
  <c r="AH244" i="33" s="1"/>
  <c r="AG250" i="33"/>
  <c r="AH250" i="33" s="1"/>
  <c r="AG275" i="33"/>
  <c r="AH275" i="33" s="1"/>
  <c r="AG296" i="33"/>
  <c r="AH296" i="33" s="1"/>
  <c r="AG300" i="33"/>
  <c r="AH300" i="33" s="1"/>
  <c r="AG309" i="33"/>
  <c r="AH309" i="33" s="1"/>
  <c r="AG313" i="33"/>
  <c r="AH313" i="33" s="1"/>
  <c r="AG318" i="33"/>
  <c r="AH318" i="33" s="1"/>
  <c r="AG322" i="33"/>
  <c r="AH322" i="33" s="1"/>
  <c r="AG347" i="33"/>
  <c r="AH347" i="33" s="1"/>
  <c r="AG351" i="33"/>
  <c r="AH351" i="33" s="1"/>
  <c r="AG367" i="33"/>
  <c r="AH367" i="33" s="1"/>
  <c r="AG18" i="33"/>
  <c r="AH18" i="33" s="1"/>
  <c r="AG31" i="33"/>
  <c r="AH31" i="33" s="1"/>
  <c r="AG40" i="33"/>
  <c r="AH40" i="33" s="1"/>
  <c r="AG44" i="33"/>
  <c r="AH44" i="33" s="1"/>
  <c r="AG61" i="33"/>
  <c r="AH61" i="33" s="1"/>
  <c r="AG65" i="33"/>
  <c r="AH65" i="33" s="1"/>
  <c r="AG70" i="33"/>
  <c r="AH70" i="33" s="1"/>
  <c r="AG82" i="33"/>
  <c r="AH82" i="33" s="1"/>
  <c r="AG95" i="33"/>
  <c r="AH95" i="33" s="1"/>
  <c r="AG108" i="33"/>
  <c r="AH108" i="33" s="1"/>
  <c r="AG112" i="33"/>
  <c r="AH112" i="33" s="1"/>
  <c r="AG125" i="33"/>
  <c r="AH125" i="33" s="1"/>
  <c r="AG129" i="33"/>
  <c r="AH129" i="33" s="1"/>
  <c r="AG134" i="33"/>
  <c r="AH134" i="33" s="1"/>
  <c r="AG146" i="33"/>
  <c r="AH146" i="33" s="1"/>
  <c r="AG224" i="33"/>
  <c r="AH224" i="33" s="1"/>
  <c r="AG237" i="33"/>
  <c r="AH237" i="33" s="1"/>
  <c r="AG241" i="33"/>
  <c r="AH241" i="33" s="1"/>
  <c r="AG246" i="33"/>
  <c r="AH246" i="33" s="1"/>
  <c r="AG252" i="33"/>
  <c r="AH252" i="33" s="1"/>
  <c r="AG266" i="33"/>
  <c r="AH266" i="33" s="1"/>
  <c r="AG291" i="33"/>
  <c r="AH291" i="33" s="1"/>
  <c r="AG304" i="33"/>
  <c r="AH304" i="33" s="1"/>
  <c r="AG308" i="33"/>
  <c r="AH308" i="33" s="1"/>
  <c r="AG317" i="33"/>
  <c r="AH317" i="33" s="1"/>
  <c r="AG321" i="33"/>
  <c r="AH321" i="33" s="1"/>
  <c r="AG326" i="33"/>
  <c r="AH326" i="33" s="1"/>
  <c r="AG330" i="33"/>
  <c r="AH330" i="33" s="1"/>
  <c r="AG338" i="33"/>
  <c r="AH338" i="33" s="1"/>
  <c r="AG402" i="33"/>
  <c r="AH402" i="33" s="1"/>
  <c r="AG404" i="33"/>
  <c r="AH404" i="33" s="1"/>
  <c r="AG9" i="33"/>
  <c r="AH9" i="33" s="1"/>
  <c r="AG14" i="33"/>
  <c r="AH14" i="33" s="1"/>
  <c r="AG26" i="33"/>
  <c r="AH26" i="33" s="1"/>
  <c r="AG39" i="33"/>
  <c r="AH39" i="33" s="1"/>
  <c r="AG48" i="33"/>
  <c r="AH48" i="33" s="1"/>
  <c r="AG52" i="33"/>
  <c r="AH52" i="33" s="1"/>
  <c r="AG69" i="33"/>
  <c r="AH69" i="33" s="1"/>
  <c r="AG73" i="33"/>
  <c r="AH73" i="33" s="1"/>
  <c r="AG78" i="33"/>
  <c r="AH78" i="33" s="1"/>
  <c r="AG90" i="33"/>
  <c r="AH90" i="33" s="1"/>
  <c r="AG103" i="33"/>
  <c r="AH103" i="33" s="1"/>
  <c r="AG116" i="33"/>
  <c r="AH116" i="33" s="1"/>
  <c r="AG120" i="33"/>
  <c r="AH120" i="33" s="1"/>
  <c r="AG133" i="33"/>
  <c r="AH133" i="33" s="1"/>
  <c r="AG137" i="33"/>
  <c r="AH137" i="33" s="1"/>
  <c r="AG142" i="33"/>
  <c r="AH142" i="33" s="1"/>
  <c r="AG174" i="33"/>
  <c r="AH174" i="33" s="1"/>
  <c r="AG211" i="33"/>
  <c r="AH211" i="33" s="1"/>
  <c r="AG232" i="33"/>
  <c r="AH232" i="33" s="1"/>
  <c r="AG245" i="33"/>
  <c r="AH245" i="33" s="1"/>
  <c r="AG249" i="33"/>
  <c r="AH249" i="33" s="1"/>
  <c r="AG258" i="33"/>
  <c r="AH258" i="33" s="1"/>
  <c r="AG282" i="33"/>
  <c r="AH282" i="33" s="1"/>
  <c r="AG299" i="33"/>
  <c r="AH299" i="33" s="1"/>
  <c r="AG312" i="33"/>
  <c r="AH312" i="33" s="1"/>
  <c r="AG316" i="33"/>
  <c r="AH316" i="33" s="1"/>
  <c r="AG325" i="33"/>
  <c r="AH325" i="33" s="1"/>
  <c r="AG329" i="33"/>
  <c r="AH329" i="33" s="1"/>
  <c r="AG334" i="33"/>
  <c r="AH334" i="33" s="1"/>
  <c r="AG346" i="33"/>
  <c r="AH346" i="33" s="1"/>
  <c r="AG152" i="33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AR423" i="29"/>
  <c r="AM423" i="29"/>
  <c r="AF423" i="29"/>
  <c r="AE423" i="29"/>
  <c r="AD423" i="29"/>
  <c r="AC423" i="29"/>
  <c r="AB423" i="29"/>
  <c r="AA423" i="29"/>
  <c r="AG423" i="29" l="1"/>
  <c r="AH423" i="29" s="1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AE422" i="29" l="1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2" i="29" s="1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H240" i="29" s="1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H165" i="29" s="1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H237" i="29" s="1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H356" i="29" s="1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H119" i="29" s="1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H191" i="29" s="1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H255" i="29" s="1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H63" i="29" s="1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H29" i="29" s="1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H220" i="29" s="1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03" i="29"/>
  <c r="AH362" i="29"/>
  <c r="AH370" i="29"/>
  <c r="AH394" i="29"/>
  <c r="AH32" i="29"/>
  <c r="AH48" i="29"/>
  <c r="AH80" i="29"/>
  <c r="AH184" i="29"/>
  <c r="AH208" i="29"/>
  <c r="AH216" i="29"/>
  <c r="AH224" i="29"/>
  <c r="AH232" i="29"/>
  <c r="AH280" i="29"/>
  <c r="AH296" i="29"/>
  <c r="AH397" i="29"/>
  <c r="AH253" i="29"/>
  <c r="AH317" i="29"/>
  <c r="AH12" i="29"/>
  <c r="AH71" i="29"/>
  <c r="AH95" i="29"/>
  <c r="AH151" i="29"/>
  <c r="AH167" i="29"/>
  <c r="AH223" i="29"/>
  <c r="AH231" i="29"/>
  <c r="AH17" i="29"/>
  <c r="AH188" i="29"/>
  <c r="AH161" i="29"/>
  <c r="AH225" i="29"/>
  <c r="AH252" i="29"/>
  <c r="AH13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89" i="29"/>
  <c r="AH197" i="29"/>
  <c r="AH325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AH126" i="29"/>
  <c r="AR422" i="29" l="1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AM412" i="29" l="1"/>
  <c r="AM386" i="29"/>
  <c r="AR378" i="29"/>
  <c r="AM413" i="29"/>
  <c r="K414" i="2" l="1"/>
  <c r="J414" i="2"/>
  <c r="G414" i="2"/>
  <c r="K413" i="2"/>
  <c r="J413" i="2"/>
  <c r="Q403" i="2" l="1"/>
  <c r="G387" i="2" l="1"/>
  <c r="K387" i="2"/>
  <c r="J387" i="2"/>
  <c r="L380" i="2"/>
  <c r="P381" i="2"/>
  <c r="Q381" i="2" s="1"/>
  <c r="L381" i="2"/>
  <c r="Q382" i="2"/>
  <c r="L382" i="2"/>
  <c r="P379" i="2" l="1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Q379" i="2" l="1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S30" i="13" l="1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V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Sungjin Park</author>
    <author>S.Park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K6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7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</t>
        </r>
      </text>
    </comment>
    <comment ref="J8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8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10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Xin-Bing Zhao
교신저자</t>
        </r>
      </text>
    </comment>
    <comment ref="K13" authorId="2" shapeId="0" xr:uid="{00000000-0006-0000-0000-00001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14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Yanzhong Pei
교신저자</t>
        </r>
      </text>
    </comment>
    <comment ref="K15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K16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교신저자</t>
        </r>
      </text>
    </comment>
    <comment ref="K20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B25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K25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 B. Iversen
교신저자</t>
        </r>
      </text>
    </comment>
    <comment ref="B27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37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K38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Xinfeng Tang
교신저자</t>
        </r>
      </text>
    </comment>
    <comment ref="K39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Xinbing Zhao
교신저자</t>
        </r>
      </text>
    </comment>
    <comment ref="K41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</t>
        </r>
      </text>
    </comment>
    <comment ref="K4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Wan Jiang
교신저자</t>
        </r>
      </text>
    </comment>
    <comment ref="K47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</t>
        </r>
      </text>
    </comment>
    <comment ref="K54" authorId="2" shapeId="0" xr:uid="{00000000-0006-0000-0000-00001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저자 포함</t>
        </r>
      </text>
    </comment>
    <comment ref="K56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60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Apparao M Rao
교신저자</t>
        </r>
      </text>
    </comment>
    <comment ref="BF6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65" authorId="2" shapeId="0" xr:uid="{00000000-0006-0000-0000-00002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Qihua Xiong
교신저자</t>
        </r>
      </text>
    </comment>
    <comment ref="BF7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73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</t>
        </r>
      </text>
    </comment>
    <comment ref="K75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Cheng Wang
교신저자</t>
        </r>
      </text>
    </comment>
    <comment ref="BF7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K86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92" authorId="2" shapeId="0" xr:uid="{00000000-0006-0000-0000-00002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H93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K97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Vinayak P. Dravid
교신저자</t>
        </r>
      </text>
    </comment>
    <comment ref="K101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VP Dravid
교신저자 포함</t>
        </r>
      </text>
    </comment>
    <comment ref="K109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0" authorId="2" shapeId="0" xr:uid="{00000000-0006-0000-0000-00002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6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17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Yongquan Qu
Li-Dong Zhao
교신저자 포함</t>
        </r>
      </text>
    </comment>
    <comment ref="K118" authorId="2" shapeId="0" xr:uid="{00000000-0006-0000-0000-00003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20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1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2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3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6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Marco Fornari
교신저자 포함</t>
        </r>
      </text>
    </comment>
    <comment ref="K132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Lai-Feng Li
교신저자 포함</t>
        </r>
      </text>
    </comment>
    <comment ref="K137" authorId="2" shapeId="0" xr:uid="{00000000-0006-0000-0000-00003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138" authorId="2" shapeId="0" xr:uid="{00000000-0006-0000-0000-00003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Jingtai Zhao
교신저자 포함</t>
        </r>
      </text>
    </comment>
    <comment ref="K139" authorId="2" shapeId="0" xr:uid="{00000000-0006-0000-0000-00003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40" authorId="2" shapeId="0" xr:uid="{00000000-0006-0000-0000-00003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B15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K153" authorId="2" shapeId="0" xr:uid="{00000000-0006-0000-0000-00003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57" authorId="2" shapeId="0" xr:uid="{00000000-0006-0000-0000-00003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저자 포함</t>
        </r>
      </text>
    </comment>
    <comment ref="K163" authorId="2" shapeId="0" xr:uid="{00000000-0006-0000-0000-00004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저자 포함</t>
        </r>
      </text>
    </comment>
    <comment ref="K165" authorId="2" shapeId="0" xr:uid="{00000000-0006-0000-0000-00004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Yang-Yuan Chen
교신저자 포함</t>
        </r>
      </text>
    </comment>
    <comment ref="K170" authorId="2" shapeId="0" xr:uid="{00000000-0006-0000-0000-00004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Atsushi Yamamoto
저자 포함</t>
        </r>
      </text>
    </comment>
    <comment ref="K181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 Iida 저자포함</t>
        </r>
      </text>
    </comment>
    <comment ref="K188" authorId="2" shapeId="0" xr:uid="{00000000-0006-0000-0000-00004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K195" authorId="2" shapeId="0" xr:uid="{00000000-0006-0000-0000-00004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 포함</t>
        </r>
      </text>
    </comment>
    <comment ref="K197" authorId="2" shapeId="0" xr:uid="{00000000-0006-0000-0000-00004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98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 포함</t>
        </r>
      </text>
    </comment>
    <comment ref="K202" authorId="2" shapeId="0" xr:uid="{00000000-0006-0000-0000-00004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208" authorId="2" shapeId="0" xr:uid="{00000000-0006-0000-0000-00004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WQ Zhang
교신저자 포함</t>
        </r>
      </text>
    </comment>
    <comment ref="K211" authorId="2" shapeId="0" xr:uid="{00000000-0006-0000-0000-00004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 Scherrer
교신저자 포함</t>
        </r>
      </text>
    </comment>
    <comment ref="E226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K231" authorId="2" shapeId="0" xr:uid="{00000000-0006-0000-0000-00004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 Zhang
교신저자 포함</t>
        </r>
      </text>
    </comment>
    <comment ref="K232" authorId="2" shapeId="0" xr:uid="{00000000-0006-0000-0000-00004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40" authorId="2" shapeId="0" xr:uid="{00000000-0006-0000-0000-00004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Yongjun Tian
교신저자 포함</t>
        </r>
      </text>
    </comment>
    <comment ref="K246" authorId="2" shapeId="0" xr:uid="{00000000-0006-0000-0000-00004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248" authorId="2" shapeId="0" xr:uid="{00000000-0006-0000-0000-00005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 Eun Lee
교신저자 포함</t>
        </r>
      </text>
    </comment>
    <comment ref="K250" authorId="2" shapeId="0" xr:uid="{00000000-0006-0000-0000-00005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 Li
교신저자 포함</t>
        </r>
      </text>
    </comment>
    <comment ref="K251" authorId="2" shapeId="0" xr:uid="{00000000-0006-0000-0000-00005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Fukai Shan
교신저자 포함</t>
        </r>
      </text>
    </comment>
    <comment ref="K253" authorId="2" shapeId="0" xr:uid="{00000000-0006-0000-0000-00005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LD Zhao
교신저자 포함</t>
        </r>
      </text>
    </comment>
    <comment ref="K256" authorId="2" shapeId="0" xr:uid="{00000000-0006-0000-0000-00005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Yue Wu
교신저자 포함</t>
        </r>
      </text>
    </comment>
    <comment ref="K257" authorId="2" shapeId="0" xr:uid="{00000000-0006-0000-0000-00005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Jiang
교신저자 포함</t>
        </r>
      </text>
    </comment>
    <comment ref="K258" authorId="2" shapeId="0" xr:uid="{00000000-0006-0000-0000-00005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교신저자 포함</t>
        </r>
      </text>
    </comment>
    <comment ref="K259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Bongyoung Yoo
교신저자 포함</t>
        </r>
      </text>
    </comment>
    <comment ref="K260" authorId="2" shapeId="0" xr:uid="{00000000-0006-0000-0000-00005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261" authorId="2" shapeId="0" xr:uid="{00000000-0006-0000-0000-00005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Taeghwan Hyeon
교신저자 포함</t>
        </r>
      </text>
    </comment>
    <comment ref="K284" authorId="2" shapeId="0" xr:uid="{00000000-0006-0000-0000-00005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 Chen
교신저자 포함</t>
        </r>
      </text>
    </comment>
    <comment ref="K285" authorId="2" shapeId="0" xr:uid="{00000000-0006-0000-0000-00005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SM Kauzlarich
교신저자 포함</t>
        </r>
      </text>
    </comment>
    <comment ref="K294" authorId="2" shapeId="0" xr:uid="{00000000-0006-0000-0000-00005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295" authorId="2" shapeId="0" xr:uid="{00000000-0006-0000-0000-00005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96" authorId="2" shapeId="0" xr:uid="{00000000-0006-0000-0000-00005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 포함</t>
        </r>
      </text>
    </comment>
    <comment ref="K307" authorId="2" shapeId="0" xr:uid="{00000000-0006-0000-0000-00005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Xiaolin Wang
교신저자 포함</t>
        </r>
      </text>
    </comment>
    <comment ref="K308" authorId="2" shapeId="0" xr:uid="{00000000-0006-0000-0000-00006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09" authorId="2" shapeId="0" xr:uid="{00000000-0006-0000-0000-00006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Zhi-Gang Chen
교신저자 포함</t>
        </r>
      </text>
    </comment>
    <comment ref="K310" authorId="2" shapeId="0" xr:uid="{00000000-0006-0000-0000-00006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Jing-Feng Li
교신저자 포함</t>
        </r>
      </text>
    </comment>
    <comment ref="K311" authorId="2" shapeId="0" xr:uid="{00000000-0006-0000-0000-00006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Fangfang Xu
교신저자 포함</t>
        </r>
      </text>
    </comment>
    <comment ref="K312" authorId="2" shapeId="0" xr:uid="{00000000-0006-0000-0000-00006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Han Gi Chae
Jae Sung Son
교신저자 포함</t>
        </r>
      </text>
    </comment>
    <comment ref="K331" authorId="2" shapeId="0" xr:uid="{00000000-0006-0000-0000-00006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32" authorId="2" shapeId="0" xr:uid="{00000000-0006-0000-0000-00006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BE332" authorId="3" shapeId="0" xr:uid="{00000000-0006-0000-0000-000067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K333" authorId="2" shapeId="0" xr:uid="{00000000-0006-0000-0000-00006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52" authorId="2" shapeId="0" xr:uid="{00000000-0006-0000-0000-00006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3" authorId="2" shapeId="0" xr:uid="{00000000-0006-0000-0000-00006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5" authorId="2" shapeId="0" xr:uid="{00000000-0006-0000-0000-00006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K357" authorId="2" shapeId="0" xr:uid="{00000000-0006-0000-0000-00006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E358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K362" authorId="2" shapeId="0" xr:uid="{00000000-0006-0000-0000-00006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64" authorId="2" shapeId="0" xr:uid="{00000000-0006-0000-0000-00006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Xiang Gao
교신저자 포함</t>
        </r>
      </text>
    </comment>
    <comment ref="K365" authorId="2" shapeId="0" xr:uid="{00000000-0006-0000-0000-00007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교신저자 포함</t>
        </r>
      </text>
    </comment>
    <comment ref="K367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WQ Zhang
교신저자 포함</t>
        </r>
      </text>
    </comment>
    <comment ref="K368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69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370" authorId="2" shapeId="0" xr:uid="{00000000-0006-0000-0000-00007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371" authorId="2" shapeId="0" xr:uid="{00000000-0006-0000-0000-00007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Xinfeng Tang
교신저자 포함</t>
        </r>
      </text>
    </comment>
    <comment ref="K372" authorId="2" shapeId="0" xr:uid="{00000000-0006-0000-0000-00007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Qingjie Zhang
Wenqing Zhang
교신저자 포함</t>
        </r>
      </text>
    </comment>
    <comment ref="K373" authorId="2" shapeId="0" xr:uid="{00000000-0006-0000-0000-00007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Shengqiang Bai
Xun Shi
교신저자 포함</t>
        </r>
      </text>
    </comment>
    <comment ref="K374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David J. Singh
교신저자 포함</t>
        </r>
      </text>
    </comment>
    <comment ref="K376" authorId="2" shapeId="0" xr:uid="{00000000-0006-0000-0000-00007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378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Xianli Su
MG Kanatzidis
교신저자 포함</t>
        </r>
      </text>
    </comment>
    <comment ref="K379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Mao
ZF Ren
교신저자 포함</t>
        </r>
      </text>
    </comment>
    <comment ref="K380" authorId="2" shapeId="0" xr:uid="{00000000-0006-0000-0000-00007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Xinfeng Tang
교신저자 포함</t>
        </r>
      </text>
    </comment>
    <comment ref="K38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85" authorId="2" shapeId="0" xr:uid="{00000000-0006-0000-0000-00007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Guoyu Wang
교신저자 포함</t>
        </r>
      </text>
    </comment>
    <comment ref="K386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87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MG Kanatzidis
교신저자 포함</t>
        </r>
      </text>
    </comment>
    <comment ref="K390" authorId="2" shapeId="0" xr:uid="{00000000-0006-0000-0000-00008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Arno Pfitzner
MG Kanatzidis
교신저자 포함</t>
        </r>
      </text>
    </comment>
    <comment ref="K392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93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Jibiao Li
Jian He
교신저자 포함</t>
        </r>
      </text>
    </comment>
    <comment ref="K395" authorId="2" shapeId="0" xr:uid="{00000000-0006-0000-0000-00008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Di Li
Xiaoying Qin
교신저자 포함</t>
        </r>
      </text>
    </comment>
    <comment ref="K396" authorId="2" shapeId="0" xr:uid="{00000000-0006-0000-0000-00008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97" authorId="2" shapeId="0" xr:uid="{00000000-0006-0000-0000-00008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Jiangwei Zhang
Xiaoyuan Zhou
교신저자 포함</t>
        </r>
      </text>
    </comment>
    <comment ref="K398" authorId="2" shapeId="0" xr:uid="{00000000-0006-0000-0000-00008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Yuan-Hua Lin
교신저자 포함</t>
        </r>
      </text>
    </comment>
    <comment ref="K400" authorId="2" shapeId="0" xr:uid="{00000000-0006-0000-0000-00008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1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2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Zupei Yang
Jiaqing He
교신저자 포함</t>
        </r>
      </text>
    </comment>
    <comment ref="K403" authorId="2" shapeId="0" xr:uid="{00000000-0006-0000-0000-00008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Lianjun Wang
교신저자 포함</t>
        </r>
      </text>
    </comment>
    <comment ref="AP403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K405" authorId="2" shapeId="0" xr:uid="{00000000-0006-0000-0000-00008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MG Kanatzidis
교신저자 포함</t>
        </r>
      </text>
    </comment>
    <comment ref="K406" authorId="2" shapeId="0" xr:uid="{00000000-0006-0000-0000-00008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RARA Orabi
Marco Fornari
교신저자 포함
</t>
        </r>
      </text>
    </comment>
    <comment ref="BE408" authorId="3" shapeId="0" xr:uid="{00000000-0006-0000-0000-00008F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09" authorId="2" shapeId="0" xr:uid="{00000000-0006-0000-0000-00009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410" authorId="2" shapeId="0" xr:uid="{00000000-0006-0000-0000-00009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Pai-Chun Wei
교신저자 포함</t>
        </r>
      </text>
    </comment>
    <comment ref="K412" authorId="2" shapeId="0" xr:uid="{00000000-0006-0000-0000-00009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414" authorId="2" shapeId="0" xr:uid="{00000000-0006-0000-0000-00009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AJ415" authorId="3" shapeId="0" xr:uid="{00000000-0006-0000-0000-000094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16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18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Xiaodong Han
교신저자 포함</t>
        </r>
      </text>
    </comment>
    <comment ref="K419" authorId="2" shapeId="0" xr:uid="{00000000-0006-0000-0000-00009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 He
교신저자 포함</t>
        </r>
      </text>
    </comment>
    <comment ref="K420" authorId="2" shapeId="0" xr:uid="{00000000-0006-0000-0000-00009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K421" authorId="2" shapeId="0" xr:uid="{00000000-0006-0000-0000-00009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AJ422" authorId="3" shapeId="0" xr:uid="{00000000-0006-0000-0000-00009A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  <comment ref="K423" authorId="2" shapeId="0" xr:uid="{00000000-0006-0000-0000-00009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David J. Singh
교신저자 포함</t>
        </r>
      </text>
    </comment>
    <comment ref="K424" authorId="2" shapeId="0" xr:uid="{00000000-0006-0000-0000-00009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425" authorId="2" shapeId="0" xr:uid="{00000000-0006-0000-0000-00009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Sungjin Park</author>
  </authors>
  <commentList>
    <comment ref="H1" authorId="0" shapeId="0" xr:uid="{E5BF6631-268F-4461-A6C8-F2AA845F0FD8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K76" authorId="1" shapeId="0" xr:uid="{03FB3DE9-8899-4724-9B8D-B620C8A612C9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90" authorId="1" shapeId="0" xr:uid="{81D93A76-7E3B-4EE2-8503-78AD4CF26F51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169" authorId="1" shapeId="0" xr:uid="{36BC8868-6529-4509-B5B1-DDB8C5FC90B2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G187" authorId="1" shapeId="0" xr:uid="{055F0636-39C3-4D3E-9838-E0E0B53A7DF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K227" authorId="2" shapeId="0" xr:uid="{790CE313-8C16-4859-91F0-10BF297735C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G247" authorId="2" shapeId="0" xr:uid="{A7F0FE17-2102-4406-938F-285CDFDE871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K279" authorId="0" shapeId="0" xr:uid="{F500B589-DADC-4446-AFEB-9A73BAEA9EAC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G300" authorId="0" shapeId="0" xr:uid="{74945E32-2F42-4A5D-9DDF-2A4126EA4609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I332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I408" authorId="0" shapeId="0" xr:uid="{00000000-0006-0000-0100-000002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4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4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4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4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6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6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6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6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6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6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6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6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6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6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6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6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<sst xmlns="http://schemas.openxmlformats.org/spreadsheetml/2006/main" count="45110" uniqueCount="4661">
  <si>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</si>
  <si>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</si>
  <si>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</si>
  <si>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</si>
  <si>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</si>
  <si>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</si>
  <si>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</si>
  <si>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</si>
  <si>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</si>
  <si>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</si>
  <si>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</si>
  <si>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</si>
  <si>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</si>
  <si>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</si>
  <si>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</si>
  <si>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</si>
  <si>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</si>
  <si>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</si>
  <si>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</si>
  <si>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</si>
  <si>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</si>
  <si>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</si>
  <si>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</si>
  <si>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</si>
  <si>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</si>
  <si>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</si>
  <si>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</si>
  <si>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</si>
  <si>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</si>
  <si>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</si>
  <si>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</si>
  <si>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</si>
  <si>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</si>
  <si>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</si>
  <si>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</si>
  <si>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</si>
  <si>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</si>
  <si>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</si>
  <si>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</si>
  <si>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</si>
  <si>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</si>
  <si>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</si>
  <si>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</si>
  <si>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</si>
  <si>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</si>
  <si>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</si>
  <si>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</si>
  <si>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</si>
  <si>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</si>
  <si>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</si>
  <si>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</si>
  <si>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</si>
  <si>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</si>
  <si>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</si>
  <si>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</si>
  <si>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</si>
  <si>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</si>
  <si>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</si>
  <si>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</si>
  <si>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</si>
  <si>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</si>
  <si>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</si>
  <si>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</si>
  <si>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</si>
  <si>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</si>
  <si>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</si>
  <si>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</si>
  <si>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</si>
  <si>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</si>
  <si>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</si>
  <si>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</si>
  <si>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</si>
  <si>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</si>
  <si>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</si>
  <si>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</si>
  <si>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</si>
  <si>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</si>
  <si>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</si>
  <si>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</si>
  <si>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</si>
  <si>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</si>
  <si>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</si>
  <si>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</si>
  <si>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</si>
  <si>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</si>
  <si>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</si>
  <si>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</si>
  <si>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</si>
  <si>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</si>
  <si>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</si>
  <si>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</si>
  <si>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</si>
  <si>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</si>
  <si>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</si>
  <si>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</si>
  <si>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</si>
  <si>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</si>
  <si>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</si>
  <si>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</si>
  <si>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</si>
  <si>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</si>
  <si>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</si>
  <si>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</si>
  <si>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</si>
  <si>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</si>
  <si>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</si>
  <si>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</si>
  <si>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</si>
  <si>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</si>
  <si>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</si>
  <si>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</si>
  <si>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</si>
  <si>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</si>
  <si>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</si>
  <si>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</si>
  <si>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</si>
  <si>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</si>
  <si>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</si>
  <si>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</si>
  <si>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</si>
  <si>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</si>
  <si>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</si>
  <si>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</si>
  <si>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</si>
  <si>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</si>
  <si>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</si>
  <si>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</si>
  <si>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</si>
  <si>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</si>
  <si>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</si>
  <si>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</si>
  <si>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</si>
  <si>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</si>
  <si>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</si>
  <si>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</si>
  <si>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</si>
  <si>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</si>
  <si>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</si>
  <si>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</si>
  <si>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</si>
  <si>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</si>
  <si>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</si>
  <si>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</si>
  <si>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</si>
  <si>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</si>
  <si>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</si>
  <si>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</si>
  <si>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</si>
  <si>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</si>
  <si>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</si>
  <si>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</si>
  <si>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</si>
  <si>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</si>
  <si>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</si>
  <si>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</si>
  <si>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</si>
  <si>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</si>
  <si>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</si>
  <si>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</si>
  <si>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</si>
  <si>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</si>
  <si>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</si>
  <si>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</si>
  <si>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</si>
  <si>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</si>
  <si>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</si>
  <si>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</si>
  <si>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</si>
  <si>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</si>
  <si>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</si>
  <si>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</si>
  <si>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</si>
  <si>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</si>
  <si>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</si>
  <si>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</si>
  <si>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</si>
  <si>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</si>
  <si>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</si>
  <si>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</si>
  <si>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</si>
  <si>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</si>
  <si>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</si>
  <si>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</si>
  <si>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</si>
  <si>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</si>
  <si>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</si>
  <si>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</si>
  <si>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</si>
  <si>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</si>
  <si>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</si>
  <si>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</si>
  <si>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</si>
  <si>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</si>
  <si>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</si>
  <si>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</si>
  <si>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</si>
  <si>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</si>
  <si>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</si>
  <si>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</si>
  <si>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</si>
  <si>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</si>
  <si>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</si>
  <si>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</si>
  <si>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</si>
  <si>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</si>
  <si>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</si>
  <si>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</si>
  <si>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</si>
  <si>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</si>
  <si>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</si>
  <si>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</si>
  <si>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</si>
  <si>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</si>
  <si>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</si>
  <si>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</si>
  <si>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</si>
  <si>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</si>
  <si>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</si>
  <si>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</si>
  <si>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</si>
  <si>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</si>
  <si>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</si>
  <si>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</si>
  <si>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</si>
  <si>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</si>
  <si>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</si>
  <si>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</si>
  <si>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</si>
  <si>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</si>
  <si>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</si>
  <si>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</si>
  <si>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</si>
  <si>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</si>
  <si>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</si>
  <si>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</si>
  <si>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</si>
  <si>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</si>
  <si>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</si>
  <si>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</si>
  <si>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</si>
  <si>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</si>
  <si>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</si>
  <si>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</si>
  <si>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</si>
  <si>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</si>
  <si>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</si>
  <si>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</si>
  <si>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</si>
  <si>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</si>
  <si>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</si>
  <si>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</si>
  <si>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</si>
  <si>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</si>
  <si>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</si>
  <si>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</si>
  <si>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</si>
  <si>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</si>
  <si>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</si>
  <si>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</si>
  <si>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</si>
  <si>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</si>
  <si>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</si>
  <si>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</si>
  <si>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</si>
  <si>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</si>
  <si>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</si>
  <si>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</si>
  <si>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</si>
  <si>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</si>
  <si>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</si>
  <si>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</si>
  <si>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</si>
  <si>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</si>
  <si>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</si>
  <si>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</si>
  <si>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</si>
  <si>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</si>
  <si>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</si>
  <si>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</si>
  <si>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</si>
  <si>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</si>
  <si>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</si>
  <si>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</si>
  <si>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</si>
  <si>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</si>
  <si>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</si>
  <si>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</si>
  <si>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</si>
  <si>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</si>
  <si>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</si>
  <si>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</si>
  <si>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</si>
  <si>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</si>
  <si>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</si>
  <si>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</si>
  <si>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</si>
  <si>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</si>
  <si>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</si>
  <si>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</si>
  <si>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</si>
  <si>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</si>
  <si>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</si>
  <si>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</si>
  <si>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</si>
  <si>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</si>
  <si>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</si>
  <si>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</si>
  <si>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</si>
  <si>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</si>
  <si>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</si>
  <si>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</si>
  <si>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</si>
  <si>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</si>
  <si>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</si>
  <si>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</si>
  <si>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</si>
  <si>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</si>
  <si>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</si>
  <si>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</si>
  <si>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</si>
  <si>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</si>
  <si>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</si>
  <si>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</si>
  <si>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</si>
  <si>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</si>
  <si>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</si>
  <si>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</si>
  <si>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</si>
  <si>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</si>
  <si>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</si>
  <si>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</si>
  <si>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</si>
  <si>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</si>
  <si>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</si>
  <si>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</si>
  <si>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</si>
  <si>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</si>
  <si>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</si>
  <si>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</si>
  <si>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</si>
  <si>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</si>
  <si>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</si>
  <si>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</si>
  <si>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</si>
  <si>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</si>
  <si>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</si>
  <si>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</si>
  <si>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</si>
  <si>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</si>
  <si>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</si>
  <si>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</si>
  <si>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</si>
  <si>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</si>
  <si>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</si>
  <si>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</si>
  <si>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</si>
  <si>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</si>
  <si>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</si>
  <si>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</si>
  <si>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</si>
  <si>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</si>
  <si>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</si>
  <si>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</si>
  <si>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</si>
  <si>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</si>
  <si>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</si>
  <si>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</si>
  <si>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</si>
  <si>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</si>
  <si>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</si>
  <si>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</si>
  <si>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</si>
  <si>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</si>
  <si>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</si>
  <si>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</si>
  <si>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</si>
  <si>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</si>
  <si>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</si>
  <si>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</si>
  <si>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</si>
  <si>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</si>
  <si>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</si>
  <si>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</si>
  <si>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</si>
  <si>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</si>
  <si>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</si>
  <si>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</si>
  <si>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</si>
  <si>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</si>
  <si>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</si>
  <si>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</si>
  <si>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</si>
  <si>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</si>
  <si>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</si>
  <si>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</si>
  <si>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</si>
  <si>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</si>
  <si>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</si>
  <si>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</si>
  <si>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</si>
  <si>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</si>
  <si>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</si>
  <si>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</si>
  <si>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</si>
  <si>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</si>
  <si>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</si>
  <si>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</si>
  <si>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</si>
  <si>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</si>
  <si>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</si>
  <si>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</si>
  <si>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</si>
  <si>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</si>
  <si>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</si>
  <si>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</si>
  <si>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</si>
  <si>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</si>
  <si>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</si>
  <si>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</si>
  <si>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</si>
  <si>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</si>
  <si>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</si>
  <si>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</si>
  <si>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</si>
  <si>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</si>
  <si>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</si>
  <si>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</si>
  <si>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</si>
  <si>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</si>
  <si>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</si>
  <si>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</si>
  <si>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</si>
  <si>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</si>
  <si>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</si>
  <si>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</si>
  <si>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</si>
  <si>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</si>
  <si>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</si>
  <si>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</si>
  <si>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</si>
  <si>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</si>
  <si>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</si>
  <si>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</si>
  <si>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</si>
  <si>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</si>
  <si>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</si>
  <si>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</si>
  <si>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</si>
  <si>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</si>
  <si>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</si>
  <si>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</si>
  <si>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</si>
  <si>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</si>
  <si>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</si>
  <si>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</si>
  <si>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</si>
  <si>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</si>
  <si>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</si>
  <si>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</si>
  <si>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</si>
  <si>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</si>
  <si>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</si>
  <si>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</si>
  <si>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</si>
  <si>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</si>
  <si>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</si>
  <si>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</si>
  <si>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</si>
  <si>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</si>
  <si>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</si>
  <si>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</si>
  <si>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</si>
  <si>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</si>
  <si>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</si>
  <si>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</si>
  <si>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</si>
  <si>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</si>
  <si>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</si>
  <si>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</si>
  <si>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</si>
  <si>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</si>
  <si>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</si>
  <si>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</si>
  <si>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</si>
  <si>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</si>
  <si>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</si>
  <si>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</si>
  <si>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</si>
  <si>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</si>
  <si>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</si>
  <si>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</si>
  <si>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</si>
  <si>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</si>
  <si>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</si>
  <si>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</si>
  <si>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</si>
  <si>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</si>
  <si>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</si>
  <si>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</si>
  <si>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</si>
  <si>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</si>
  <si>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</si>
  <si>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</si>
  <si>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</si>
  <si>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</si>
  <si>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</si>
  <si>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</si>
  <si>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</si>
  <si>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</si>
  <si>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</si>
  <si>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</si>
  <si>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</si>
  <si>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</si>
  <si>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</si>
  <si>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</si>
  <si>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</si>
  <si>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</si>
  <si>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</si>
  <si>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</si>
  <si>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</si>
  <si>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</si>
  <si>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</si>
  <si>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</si>
  <si>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</si>
  <si>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</si>
  <si>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</si>
  <si>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</si>
  <si>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</si>
  <si>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</si>
  <si>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</si>
  <si>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</si>
  <si>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</si>
  <si>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</si>
  <si>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</si>
  <si>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</si>
  <si>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</si>
  <si>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</si>
  <si>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</si>
  <si>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</si>
  <si>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</si>
  <si>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</si>
  <si>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</si>
  <si>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</si>
  <si>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</si>
  <si>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</si>
  <si>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</si>
  <si>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</si>
  <si>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</si>
  <si>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</si>
  <si>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</si>
  <si>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</si>
  <si>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</si>
  <si>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</si>
  <si>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</si>
  <si>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</si>
  <si>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</si>
  <si>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</si>
  <si>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</si>
  <si>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</si>
  <si>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</si>
  <si>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</si>
  <si>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</si>
  <si>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</si>
  <si>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</si>
  <si>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</si>
  <si>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</si>
  <si>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</si>
  <si>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</si>
  <si>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</si>
  <si>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</si>
  <si>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</si>
  <si>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</si>
  <si>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</si>
  <si>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</si>
  <si>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</si>
  <si>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</si>
  <si>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</si>
  <si>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</si>
  <si>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</si>
  <si>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</si>
  <si>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</si>
  <si>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</si>
  <si>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</si>
  <si>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</si>
  <si>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</si>
  <si>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</si>
  <si>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</si>
  <si>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</si>
  <si>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</si>
  <si>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</si>
  <si>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</si>
  <si>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</si>
  <si>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</si>
  <si>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</si>
  <si>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</si>
  <si>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</si>
  <si>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</si>
  <si>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</si>
  <si>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</si>
  <si>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</si>
  <si>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</si>
  <si>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</si>
  <si>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</si>
  <si>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</si>
  <si>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</si>
  <si>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</si>
  <si>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</si>
  <si>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</si>
  <si>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</si>
  <si>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</si>
  <si>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</si>
  <si>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</si>
  <si>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</si>
  <si>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</si>
  <si>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</si>
  <si>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</si>
  <si>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</si>
  <si>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</si>
  <si>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</si>
  <si>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</si>
  <si>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</si>
  <si>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</si>
  <si>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</si>
  <si>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</si>
  <si>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</si>
  <si>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</si>
  <si>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</si>
  <si>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</si>
  <si>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</si>
  <si>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</si>
  <si>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</si>
  <si>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</si>
  <si>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</si>
  <si>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</si>
  <si>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</si>
  <si>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</si>
  <si>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</si>
  <si>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</si>
  <si>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</si>
  <si>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</si>
  <si>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</si>
  <si>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</si>
  <si>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</si>
  <si>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</si>
  <si>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</si>
  <si>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</si>
  <si>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</si>
  <si>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</si>
  <si>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</si>
  <si>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</si>
  <si>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</si>
  <si>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</si>
  <si>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</si>
  <si>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</si>
  <si>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</si>
  <si>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</si>
  <si>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</si>
  <si>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</si>
  <si>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</si>
  <si>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</si>
  <si>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</si>
  <si>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</si>
  <si>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</si>
  <si>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</si>
  <si>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</si>
  <si>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</si>
  <si>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</si>
  <si>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</si>
  <si>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</si>
  <si>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</si>
  <si>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</si>
  <si>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</si>
  <si>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</si>
  <si>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</si>
  <si>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</si>
  <si>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</si>
  <si>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</si>
  <si>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</si>
  <si>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</si>
  <si>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</si>
  <si>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</si>
  <si>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</si>
  <si>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</si>
  <si>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</si>
  <si>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</si>
  <si>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</si>
  <si>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</si>
  <si>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</si>
  <si>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</si>
  <si>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</si>
  <si>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</si>
  <si>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</si>
  <si>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</si>
  <si>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</si>
  <si>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</si>
  <si>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</si>
  <si>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</si>
  <si>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</si>
  <si>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</si>
  <si>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</si>
  <si>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</si>
  <si>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</si>
  <si>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</si>
  <si>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</si>
  <si>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</si>
  <si>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</si>
  <si>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</si>
  <si>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</si>
  <si>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</si>
  <si>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</si>
  <si>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</si>
  <si>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</si>
  <si>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</si>
  <si>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</si>
  <si>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</si>
  <si>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</si>
  <si>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</si>
  <si>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</si>
  <si>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</si>
  <si>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</si>
  <si>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</si>
  <si>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</si>
  <si>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</si>
  <si>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</si>
  <si>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</si>
  <si>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</si>
  <si>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</si>
  <si>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</si>
  <si>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</si>
  <si>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</si>
  <si>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</si>
  <si>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</si>
  <si>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</si>
  <si>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</si>
  <si>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</si>
  <si>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</si>
  <si>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</si>
  <si>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</si>
  <si>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</si>
  <si>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</si>
  <si>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</si>
  <si>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</si>
  <si>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</si>
  <si>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</si>
  <si>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</si>
  <si>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</si>
  <si>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</si>
  <si>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</si>
  <si>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</si>
  <si>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</si>
  <si>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</si>
  <si>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</si>
  <si>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</si>
  <si>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</si>
  <si>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</si>
  <si>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</si>
  <si>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</si>
  <si>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</si>
  <si>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</si>
  <si>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</si>
  <si>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</si>
  <si>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</si>
  <si>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</si>
  <si>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</si>
  <si>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</si>
  <si>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</si>
  <si>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</si>
  <si>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</si>
  <si>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</si>
  <si>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</si>
  <si>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</si>
  <si>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</si>
  <si>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</si>
  <si>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</si>
  <si>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</si>
  <si>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</si>
  <si>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</si>
  <si>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</si>
  <si>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</si>
  <si>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</si>
  <si>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</si>
  <si>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</si>
  <si>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</si>
  <si>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</si>
  <si>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</si>
  <si>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</si>
  <si>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</si>
  <si>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</si>
  <si>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</si>
  <si>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</si>
  <si>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</si>
  <si>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</si>
  <si>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</si>
  <si>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</si>
  <si>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</si>
  <si>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</si>
  <si>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</si>
  <si>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</si>
  <si>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</si>
  <si>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</si>
  <si>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</si>
  <si>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</si>
  <si>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</si>
  <si>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</si>
  <si>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</si>
  <si>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</si>
  <si>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</si>
  <si>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</si>
  <si>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</si>
  <si>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</si>
  <si>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</si>
  <si>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</si>
  <si>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</si>
  <si>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</si>
  <si>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</si>
  <si>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</si>
  <si>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</si>
  <si>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</si>
  <si>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</si>
  <si>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</si>
  <si>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</si>
  <si>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</si>
  <si>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</si>
  <si>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</si>
  <si>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</si>
  <si>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</si>
  <si>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</si>
  <si>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</si>
  <si>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</si>
  <si>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</si>
  <si>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</si>
  <si>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</si>
  <si>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</si>
  <si>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</si>
  <si>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</si>
  <si>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</si>
  <si>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</si>
  <si>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</si>
  <si>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</si>
  <si>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</si>
  <si>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</si>
  <si>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</si>
  <si>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</si>
  <si>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</si>
  <si>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</si>
  <si>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</si>
  <si>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</si>
  <si>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</si>
  <si>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</si>
  <si>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</si>
  <si>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</si>
  <si>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</si>
  <si>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</si>
  <si>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</si>
  <si>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</si>
  <si>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</si>
  <si>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</si>
  <si>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</si>
  <si>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</si>
  <si>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</si>
  <si>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</si>
  <si>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</si>
  <si>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</si>
  <si>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</si>
  <si>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</si>
  <si>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</si>
  <si>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</si>
  <si>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</si>
  <si>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</si>
  <si>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</si>
  <si>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</si>
  <si>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</si>
  <si>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</si>
  <si>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</si>
  <si>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</si>
  <si>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</si>
  <si>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</si>
  <si>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</si>
  <si>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</si>
  <si>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</si>
  <si>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</si>
  <si>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</si>
  <si>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</si>
  <si>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</si>
  <si>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</si>
  <si>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</si>
  <si>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</si>
  <si>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</si>
  <si>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</si>
  <si>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</si>
  <si>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</si>
  <si>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</si>
  <si>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</si>
  <si>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</si>
  <si>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</si>
  <si>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</si>
  <si>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</si>
  <si>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</si>
  <si>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</si>
  <si>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</si>
  <si>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</si>
  <si>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</si>
  <si>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</si>
  <si>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</si>
  <si>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</si>
  <si>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</si>
  <si>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</si>
  <si>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</si>
  <si>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</si>
  <si>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</si>
  <si>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</si>
  <si>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</si>
  <si>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</si>
  <si>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</si>
  <si>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</si>
  <si>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</si>
  <si>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</si>
  <si>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</si>
  <si>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</si>
  <si>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</si>
  <si>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</si>
  <si>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</si>
  <si>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</si>
  <si>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</si>
  <si>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</si>
  <si>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</si>
  <si>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</si>
  <si>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</si>
  <si>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</si>
  <si>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</si>
  <si>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</si>
  <si>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</si>
  <si>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</si>
  <si>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</si>
  <si>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</si>
  <si>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</si>
  <si>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</si>
  <si>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</si>
  <si>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</si>
  <si>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</si>
  <si>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</si>
  <si>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</si>
  <si>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</si>
  <si>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</si>
  <si>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</si>
  <si>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</si>
  <si>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</si>
  <si>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</si>
  <si>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</si>
  <si>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</si>
  <si>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</si>
  <si>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</si>
  <si>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</si>
  <si>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</si>
  <si>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</si>
  <si>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</si>
  <si>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</si>
  <si>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</si>
  <si>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</si>
  <si>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</si>
  <si>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</si>
  <si>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</si>
  <si>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</si>
  <si>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</si>
  <si>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</si>
  <si>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</si>
  <si>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</si>
  <si>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</si>
  <si>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</si>
  <si>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</si>
  <si>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</si>
  <si>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</si>
  <si>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</si>
  <si>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</si>
  <si>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</si>
  <si>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</si>
  <si>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</si>
  <si>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</si>
  <si>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</si>
  <si>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</si>
  <si>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</si>
  <si>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</si>
  <si>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</si>
  <si>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</si>
  <si>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</si>
  <si>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</si>
  <si>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</si>
  <si>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</si>
  <si>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</si>
  <si>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</si>
  <si>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</si>
  <si>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</si>
  <si>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</si>
  <si>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</si>
  <si>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</si>
  <si>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</si>
  <si>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</si>
  <si>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</si>
  <si>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</si>
  <si>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</si>
  <si>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</si>
  <si>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</si>
  <si>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</si>
  <si>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</si>
  <si>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</si>
  <si>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</si>
  <si>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</si>
  <si>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</si>
  <si>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</si>
  <si>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</si>
  <si>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</si>
  <si>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</si>
  <si>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</si>
  <si>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</si>
  <si>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</si>
  <si>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</si>
  <si>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</si>
  <si>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</si>
  <si>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</si>
  <si>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</si>
  <si>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</si>
  <si>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</si>
  <si>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</si>
  <si>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</si>
  <si>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</si>
  <si>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</si>
  <si>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</si>
  <si>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</si>
  <si>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</si>
  <si>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</si>
  <si>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</si>
  <si>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</si>
  <si>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</si>
  <si>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</si>
  <si>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</si>
  <si>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</si>
  <si>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</si>
  <si>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</si>
  <si>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</si>
  <si>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</si>
  <si>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</si>
  <si>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</si>
  <si>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</si>
  <si>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</si>
  <si>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</si>
  <si>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</si>
  <si>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</si>
  <si>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</si>
  <si>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</si>
  <si>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</si>
  <si>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</si>
  <si>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</si>
  <si>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</si>
  <si>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</si>
  <si>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</si>
  <si>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</si>
  <si>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</si>
  <si>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</si>
  <si>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</si>
  <si>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</si>
  <si>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</si>
  <si>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</si>
  <si>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</si>
  <si>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</si>
  <si>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</si>
  <si>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</si>
  <si>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</si>
  <si>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</si>
  <si>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</si>
  <si>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</si>
  <si>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</si>
  <si>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</si>
  <si>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</si>
  <si>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</si>
  <si>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</si>
  <si>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</si>
  <si>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</si>
  <si>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</si>
  <si>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</si>
  <si>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</si>
  <si>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</si>
  <si>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</si>
  <si>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</si>
  <si>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</si>
  <si>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</si>
  <si>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</si>
  <si>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</si>
  <si>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</si>
  <si>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</si>
  <si>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</si>
  <si>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</si>
  <si>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</si>
  <si>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</si>
  <si>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</si>
  <si>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</si>
  <si>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</si>
  <si>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</si>
  <si>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</si>
  <si>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</si>
  <si>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</si>
  <si>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</si>
  <si>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</si>
  <si>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</si>
  <si>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</si>
  <si>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</si>
  <si>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</si>
  <si>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</si>
  <si>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</si>
  <si>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</si>
  <si>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</si>
  <si>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</si>
  <si>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</si>
  <si>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</si>
  <si>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</si>
  <si>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</si>
  <si>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</si>
  <si>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</si>
  <si>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</si>
  <si>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</si>
  <si>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</si>
  <si>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</si>
  <si>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</si>
  <si>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</si>
  <si>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</si>
  <si>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</si>
  <si>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</si>
  <si>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</si>
  <si>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</si>
  <si>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</si>
  <si>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</si>
  <si>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</si>
  <si>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</si>
  <si>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</si>
  <si>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</si>
  <si>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</si>
  <si>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</si>
  <si>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</si>
  <si>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</si>
  <si>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</si>
  <si>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</si>
  <si>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</si>
  <si>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</si>
  <si>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</si>
  <si>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</si>
  <si>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</si>
  <si>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</si>
  <si>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</si>
  <si>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</si>
  <si>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</si>
  <si>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</si>
  <si>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</si>
  <si>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</si>
  <si>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</si>
  <si>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</si>
  <si>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</si>
  <si>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</si>
  <si>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</si>
  <si>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</si>
  <si>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</si>
  <si>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</si>
  <si>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</si>
  <si>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</si>
  <si>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</si>
  <si>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</si>
  <si>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</si>
  <si>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</si>
  <si>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</si>
  <si>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</si>
  <si>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</si>
  <si>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</si>
  <si>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</si>
  <si>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</si>
  <si>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</si>
  <si>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</si>
  <si>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</si>
  <si>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</si>
  <si>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</si>
  <si>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</si>
  <si>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</si>
  <si>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</si>
  <si>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</si>
  <si>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</si>
  <si>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</si>
  <si>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</si>
  <si>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</si>
  <si>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</si>
  <si>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</si>
  <si>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</si>
  <si>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</si>
  <si>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</si>
  <si>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</si>
  <si>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</si>
  <si>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</si>
  <si>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</si>
  <si>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</si>
  <si>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</si>
  <si>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</si>
  <si>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</si>
  <si>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</si>
  <si>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</si>
  <si>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</si>
  <si>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</si>
  <si>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</si>
  <si>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</si>
  <si>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</si>
  <si>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</si>
  <si>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</si>
  <si>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</si>
  <si>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</si>
  <si>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</si>
  <si>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</si>
  <si>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</si>
  <si>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</si>
  <si>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</si>
  <si>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</si>
  <si>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</si>
  <si>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</si>
  <si>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</si>
  <si>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</si>
  <si>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</si>
  <si>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</si>
  <si>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</si>
  <si>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</si>
  <si>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</si>
  <si>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</si>
  <si>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</si>
  <si>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</si>
  <si>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</si>
  <si>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</si>
  <si>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</si>
  <si>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</si>
  <si>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</si>
  <si>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</si>
  <si>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</si>
  <si>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</si>
  <si>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</si>
  <si>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</si>
  <si>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</si>
  <si>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</si>
  <si>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</si>
  <si>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</si>
  <si>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</si>
  <si>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</si>
  <si>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</si>
  <si>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</si>
  <si>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</si>
  <si>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</si>
  <si>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</si>
  <si>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</si>
  <si>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</si>
  <si>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</si>
  <si>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</si>
  <si>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</si>
  <si>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</si>
  <si>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</si>
  <si>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</si>
  <si>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</si>
  <si>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</si>
  <si>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</si>
  <si>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</si>
  <si>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</si>
  <si>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</si>
  <si>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</si>
  <si>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</si>
  <si>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</si>
  <si>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</si>
  <si>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</si>
  <si>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</si>
  <si>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</si>
  <si>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</si>
  <si>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</si>
  <si>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</si>
  <si>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</si>
  <si>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</si>
  <si>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</si>
  <si>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</si>
  <si>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</si>
  <si>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</si>
  <si>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</si>
  <si>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</si>
  <si>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</si>
  <si>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</si>
  <si>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</si>
  <si>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</si>
  <si>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</si>
  <si>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</si>
  <si>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</si>
  <si>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</si>
  <si>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</si>
  <si>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</si>
  <si>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</si>
  <si>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</si>
  <si>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</si>
  <si>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</si>
  <si>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</si>
  <si>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</si>
  <si>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</si>
  <si>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</si>
  <si>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</si>
  <si>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</si>
  <si>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</si>
  <si>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</si>
  <si>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</si>
  <si>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</si>
  <si>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</si>
  <si>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</si>
  <si>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</si>
  <si>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</si>
  <si>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</si>
  <si>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</si>
  <si>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</si>
  <si>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</si>
  <si>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</si>
  <si>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</si>
  <si>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</si>
  <si>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</si>
  <si>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</si>
  <si>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</si>
  <si>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</si>
  <si>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</si>
  <si>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</si>
  <si>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</si>
  <si>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</si>
  <si>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</si>
  <si>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</si>
  <si>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</si>
  <si>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</si>
  <si>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</si>
  <si>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</si>
  <si>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</si>
  <si>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</si>
  <si>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</si>
  <si>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</si>
  <si>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</si>
  <si>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</si>
  <si>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</si>
  <si>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</si>
  <si>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</si>
  <si>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</si>
  <si>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</si>
  <si>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</si>
  <si>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</si>
  <si>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</si>
  <si>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</si>
  <si>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</si>
  <si>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</si>
  <si>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</si>
  <si>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</si>
  <si>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</si>
  <si>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</si>
  <si>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</si>
  <si>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</si>
  <si>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</si>
  <si>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</si>
  <si>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</si>
  <si>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</si>
  <si>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</si>
  <si>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</si>
  <si>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</si>
  <si>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</si>
  <si>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</si>
  <si>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</si>
  <si>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</si>
  <si>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</si>
  <si>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</si>
  <si>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</si>
  <si>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</si>
  <si>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</si>
  <si>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</si>
  <si>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</si>
  <si>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</si>
  <si>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</si>
  <si>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</si>
  <si>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</si>
  <si>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</si>
  <si>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</si>
  <si>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</si>
  <si>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</si>
  <si>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</si>
  <si>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</si>
  <si>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</si>
  <si>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</si>
  <si>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</si>
  <si>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</si>
  <si>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</si>
  <si>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</si>
  <si>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</si>
  <si>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</si>
  <si>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</si>
  <si>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</si>
  <si>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</si>
  <si>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</si>
  <si>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</si>
  <si>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</si>
  <si>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</si>
  <si>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</si>
  <si>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</si>
  <si>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</si>
  <si>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</si>
  <si>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</si>
  <si>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</si>
  <si>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</si>
  <si>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</si>
  <si>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</si>
  <si>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</si>
  <si>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</si>
  <si>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</si>
  <si>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</si>
  <si>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</si>
  <si>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</si>
  <si>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</si>
  <si>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</si>
  <si>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</si>
  <si>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</si>
  <si>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</si>
  <si>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</si>
  <si>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</si>
  <si>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</si>
  <si>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</si>
  <si>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</si>
  <si>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</si>
  <si>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</si>
  <si>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</si>
  <si>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</si>
  <si>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</si>
  <si>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</si>
  <si>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</si>
  <si>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</si>
  <si>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</si>
  <si>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</si>
  <si>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</si>
  <si>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</si>
  <si>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</si>
  <si>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</si>
  <si>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</si>
  <si>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</si>
  <si>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</si>
  <si>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</si>
  <si>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</si>
  <si>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</si>
  <si>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</si>
  <si>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</si>
  <si>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</si>
  <si>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</si>
  <si>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</si>
  <si>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</si>
  <si>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</si>
  <si>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</si>
  <si>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</si>
  <si>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</si>
  <si>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</si>
  <si>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</si>
  <si>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</si>
  <si>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</si>
  <si>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</si>
  <si>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</si>
  <si>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</si>
  <si>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</si>
  <si>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</si>
  <si>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</si>
  <si>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</si>
  <si>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</si>
  <si>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</si>
  <si>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</si>
  <si>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</si>
  <si>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</si>
  <si>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</si>
  <si>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</si>
  <si>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</si>
  <si>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</si>
  <si>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</si>
  <si>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</si>
  <si>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</si>
  <si>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</si>
  <si>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</si>
  <si>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</si>
  <si>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</si>
  <si>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</si>
  <si>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</si>
  <si>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</si>
  <si>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</si>
  <si>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</si>
  <si>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</si>
  <si>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</si>
  <si>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</si>
  <si>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</si>
  <si>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</si>
  <si>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</si>
  <si>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</si>
  <si>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</si>
  <si>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</si>
  <si>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</si>
  <si>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</si>
  <si>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</si>
  <si>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</si>
  <si>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</si>
  <si>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</si>
  <si>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</si>
  <si>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</si>
  <si>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</si>
  <si>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</si>
  <si>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</si>
  <si>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</si>
  <si>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</si>
  <si>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</si>
  <si>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</si>
  <si>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</si>
  <si>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</si>
  <si>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</si>
  <si>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</si>
  <si>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</si>
  <si>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</si>
  <si>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</si>
  <si>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</si>
  <si>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</si>
  <si>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</si>
  <si>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</si>
  <si>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</si>
  <si>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</si>
  <si>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</si>
  <si>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</si>
  <si>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</si>
  <si>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</si>
  <si>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</si>
  <si>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</si>
  <si>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</si>
  <si>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</si>
  <si>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</si>
  <si>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</si>
  <si>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</si>
  <si>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</si>
  <si>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</si>
  <si>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</si>
  <si>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</si>
  <si>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</si>
  <si>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</si>
  <si>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</si>
  <si>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</si>
  <si>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</si>
  <si>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</si>
  <si>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</si>
  <si>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</si>
  <si>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</si>
  <si>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</si>
  <si>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</si>
  <si>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</si>
  <si>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</si>
  <si>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</si>
  <si>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</si>
  <si>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</si>
  <si>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</si>
  <si>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</si>
  <si>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</si>
  <si>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</si>
  <si>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</si>
  <si>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</si>
  <si>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</si>
  <si>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</si>
  <si>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</si>
  <si>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</si>
  <si>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</si>
  <si>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</si>
  <si>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</si>
  <si>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</si>
  <si>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</si>
  <si>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</si>
  <si>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</si>
  <si>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</si>
  <si>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</si>
  <si>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</si>
  <si>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</si>
  <si>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</si>
  <si>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</si>
  <si>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</si>
  <si>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</si>
  <si>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</si>
  <si>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</si>
  <si>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</si>
  <si>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</si>
  <si>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</si>
  <si>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</si>
  <si>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</si>
  <si>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</si>
  <si>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</si>
  <si>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</si>
  <si>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</si>
  <si>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</si>
  <si>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</si>
  <si>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</si>
  <si>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</si>
  <si>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</si>
  <si>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</si>
  <si>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</si>
  <si>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</si>
  <si>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</si>
  <si>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</si>
  <si>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</si>
  <si>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</si>
  <si>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</si>
  <si>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</si>
  <si>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</si>
  <si>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</si>
  <si>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</si>
  <si>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</si>
  <si>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</si>
  <si>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</si>
  <si>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</si>
  <si>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</si>
  <si>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</si>
  <si>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</si>
  <si>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</si>
  <si>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</si>
  <si>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</si>
  <si>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</si>
  <si>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</si>
  <si>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</si>
  <si>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</si>
  <si>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</si>
  <si>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</si>
  <si>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</si>
  <si>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</si>
  <si>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</si>
  <si>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</si>
  <si>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</si>
  <si>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</si>
  <si>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</si>
  <si>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</si>
  <si>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</si>
  <si>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</si>
  <si>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</si>
  <si>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</si>
  <si>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</si>
  <si>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</si>
  <si>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</si>
  <si>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</si>
  <si>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</si>
  <si>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</si>
  <si>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</si>
  <si>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</si>
  <si>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</si>
  <si>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</si>
  <si>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</si>
  <si>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</si>
  <si>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</si>
  <si>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</si>
  <si>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</si>
  <si>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</si>
  <si>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</si>
  <si>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</si>
  <si>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</si>
  <si>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</si>
  <si>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</si>
  <si>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</si>
  <si>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</si>
  <si>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</si>
  <si>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</si>
  <si>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</si>
  <si>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</si>
  <si>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</si>
  <si>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</si>
  <si>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</si>
  <si>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</si>
  <si>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</si>
  <si>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</si>
  <si>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</si>
  <si>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</si>
  <si>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</si>
  <si>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</si>
  <si>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</si>
  <si>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</si>
  <si>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</si>
  <si>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</si>
  <si>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</si>
  <si>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</si>
  <si>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</si>
  <si>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</si>
  <si>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</si>
  <si>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</si>
  <si>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</si>
  <si>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</si>
  <si>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</si>
  <si>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</si>
  <si>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</si>
  <si>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</si>
  <si>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</si>
  <si>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</si>
  <si>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</si>
  <si>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</si>
  <si>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</si>
  <si>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</si>
  <si>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</si>
  <si>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</si>
  <si>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</si>
  <si>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</si>
  <si>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</si>
  <si>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</si>
  <si>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</si>
  <si>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</si>
  <si>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</si>
  <si>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</si>
  <si>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</si>
  <si>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</si>
  <si>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</si>
  <si>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</si>
  <si>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</si>
  <si>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</si>
  <si>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</si>
  <si>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</si>
  <si>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</si>
  <si>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</si>
  <si>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</si>
  <si>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</si>
  <si>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</si>
  <si>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</si>
  <si>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</si>
  <si>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</si>
  <si>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</si>
  <si>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</si>
  <si>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</si>
  <si>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</si>
  <si>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</si>
  <si>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</si>
  <si>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</si>
  <si>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</si>
  <si>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</si>
  <si>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</si>
  <si>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</si>
  <si>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</si>
  <si>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</si>
  <si>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</si>
  <si>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</si>
  <si>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</si>
  <si>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</si>
  <si>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</si>
  <si>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</si>
  <si>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</si>
  <si>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</si>
  <si>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</si>
  <si>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</si>
  <si>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</si>
  <si>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</si>
  <si>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</si>
  <si>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</si>
  <si>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</si>
  <si>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</si>
  <si>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</si>
  <si>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</si>
  <si>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</si>
  <si>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</si>
  <si>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</si>
  <si>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</si>
  <si>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</si>
  <si>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</si>
  <si>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</si>
  <si>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</si>
  <si>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</si>
  <si>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</si>
  <si>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</si>
  <si>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</si>
  <si>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</si>
  <si>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</si>
  <si>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</si>
  <si>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</si>
  <si>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</si>
  <si>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</si>
  <si>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</si>
  <si>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</si>
  <si>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</si>
  <si>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</si>
  <si>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</si>
  <si>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</si>
  <si>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</si>
  <si>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</si>
  <si>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</si>
  <si>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</si>
  <si>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</si>
  <si>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</si>
  <si>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</si>
  <si>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</si>
  <si>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</si>
  <si>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</si>
  <si>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</si>
  <si>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</si>
  <si>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</si>
  <si>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</si>
  <si>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</si>
  <si>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</si>
  <si>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</si>
  <si>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</si>
  <si>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</si>
  <si>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</si>
  <si>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</si>
  <si>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</si>
  <si>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</si>
  <si>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</si>
  <si>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</si>
  <si>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</si>
  <si>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</si>
  <si>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</si>
  <si>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</si>
  <si>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</si>
  <si>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</si>
  <si>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</si>
  <si>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</si>
  <si>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</si>
  <si>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</si>
  <si>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</si>
  <si>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</si>
  <si>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</si>
  <si>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</si>
  <si>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</si>
  <si>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</si>
  <si>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</si>
  <si>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</si>
  <si>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</si>
  <si>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</si>
  <si>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</si>
  <si>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</si>
  <si>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</si>
  <si>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</si>
  <si>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</si>
  <si>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</si>
  <si>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</si>
  <si>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</si>
  <si>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</si>
  <si>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</si>
  <si>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</si>
  <si>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</si>
  <si>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</si>
  <si>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</si>
  <si>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</si>
  <si>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</si>
  <si>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</si>
  <si>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</si>
  <si>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</si>
  <si>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</si>
  <si>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</si>
  <si>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</si>
  <si>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</si>
  <si>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</si>
  <si>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</si>
  <si>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</si>
  <si>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</si>
  <si>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</si>
  <si>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</si>
  <si>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</si>
  <si>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</si>
  <si>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</si>
  <si>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</si>
  <si>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</si>
  <si>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</si>
  <si>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</si>
  <si>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</si>
  <si>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</si>
  <si>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</si>
  <si>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</si>
  <si>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</si>
  <si>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</si>
  <si>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</si>
  <si>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</si>
  <si>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</si>
  <si>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</si>
  <si>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</si>
  <si>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</si>
  <si>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</si>
  <si>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</si>
  <si>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</si>
  <si>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</si>
  <si>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</si>
  <si>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</si>
  <si>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</si>
  <si>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</si>
  <si>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</si>
  <si>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</si>
  <si>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</si>
  <si>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</si>
  <si>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</si>
  <si>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</si>
  <si>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</si>
  <si>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</si>
  <si>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</si>
  <si>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</si>
  <si>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</si>
  <si>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</si>
  <si>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</si>
  <si>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</si>
  <si>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</si>
  <si>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</si>
  <si>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</si>
  <si>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</si>
  <si>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</si>
  <si>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</si>
  <si>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</si>
  <si>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</si>
  <si>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</si>
  <si>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</si>
  <si>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</si>
  <si>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</si>
  <si>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</si>
  <si>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</si>
  <si>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</si>
  <si>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</si>
  <si>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</si>
  <si>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</si>
  <si>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</si>
  <si>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</si>
  <si>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</si>
  <si>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</si>
  <si>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</si>
  <si>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</si>
  <si>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</si>
  <si>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</si>
  <si>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</si>
  <si>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</si>
  <si>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</si>
  <si>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</si>
  <si>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</si>
  <si>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</si>
  <si>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</si>
  <si>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</si>
  <si>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</si>
  <si>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</si>
  <si>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</si>
  <si>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</si>
  <si>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</si>
  <si>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</si>
  <si>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</si>
  <si>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</si>
  <si>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</si>
  <si>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</si>
  <si>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</si>
  <si>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</si>
  <si>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</si>
  <si>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</si>
  <si>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</si>
  <si>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</si>
  <si>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</si>
  <si>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</si>
  <si>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</si>
  <si>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</si>
  <si>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</si>
  <si>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</si>
  <si>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</si>
  <si>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</si>
  <si>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</si>
  <si>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</si>
  <si>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</si>
  <si>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</si>
  <si>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</si>
  <si>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</si>
  <si>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</si>
  <si>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</si>
  <si>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</si>
  <si>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</si>
  <si>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</si>
  <si>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</si>
  <si>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</si>
  <si>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</si>
  <si>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</si>
  <si>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</si>
  <si>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</si>
  <si>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</si>
  <si>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</si>
  <si>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</si>
  <si>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</si>
  <si>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</si>
  <si>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</si>
  <si>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</si>
  <si>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</si>
  <si>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</si>
  <si>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</si>
  <si>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</si>
  <si>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</si>
  <si>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</si>
  <si>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</si>
  <si>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</si>
  <si>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</si>
  <si>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</si>
  <si>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</si>
  <si>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</si>
  <si>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</si>
  <si>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</si>
  <si>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</si>
  <si>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</si>
  <si>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</si>
  <si>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</si>
  <si>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</si>
  <si>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</si>
  <si>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</si>
  <si>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</si>
  <si>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</si>
  <si>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</si>
  <si>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</si>
  <si>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</si>
  <si>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</si>
  <si>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</si>
  <si>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</si>
  <si>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</si>
  <si>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</si>
  <si>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</si>
  <si>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</si>
  <si>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</si>
  <si>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</si>
  <si>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</si>
  <si>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</si>
  <si>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</si>
  <si>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</si>
  <si>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</si>
  <si>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</si>
  <si>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</si>
  <si>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</si>
  <si>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</si>
  <si>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</si>
  <si>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</si>
  <si>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</si>
  <si>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</si>
  <si>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</si>
  <si>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</si>
  <si>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</si>
  <si>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</si>
  <si>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</si>
  <si>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</si>
  <si>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</si>
  <si>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</si>
  <si>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</si>
  <si>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</si>
  <si>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</si>
  <si>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</si>
  <si>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</si>
  <si>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</si>
  <si>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</si>
  <si>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</si>
  <si>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</si>
  <si>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</si>
  <si>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</si>
  <si>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</si>
  <si>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</si>
  <si>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</si>
  <si>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</si>
  <si>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</si>
  <si>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</si>
  <si>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</si>
  <si>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</si>
  <si>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</si>
  <si>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</si>
  <si>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</si>
  <si>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</si>
  <si>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</si>
  <si>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</si>
  <si>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</si>
  <si>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</si>
  <si>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</si>
  <si>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</si>
  <si>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</si>
  <si>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</si>
  <si>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</si>
  <si>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</si>
  <si>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</si>
  <si>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</si>
  <si>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</si>
  <si>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</si>
  <si>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</si>
  <si>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</si>
  <si>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</si>
  <si>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</si>
  <si>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</si>
  <si>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</si>
  <si>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</si>
  <si>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</si>
  <si>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</si>
  <si>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</si>
  <si>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</si>
  <si>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</si>
  <si>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</si>
  <si>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</si>
  <si>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</si>
  <si>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</si>
  <si>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</si>
  <si>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</si>
  <si>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</si>
  <si>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</si>
  <si>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</si>
  <si>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</si>
  <si>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</si>
  <si>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</si>
  <si>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</si>
  <si>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</si>
  <si>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</si>
  <si>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</si>
  <si>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</si>
  <si>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</si>
  <si>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</si>
  <si>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</si>
  <si>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</si>
  <si>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</si>
  <si>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</si>
  <si>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</si>
  <si>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</si>
  <si>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</si>
  <si>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</si>
  <si>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</si>
  <si>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</si>
  <si>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</si>
  <si>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</si>
  <si>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</si>
  <si>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</si>
  <si>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</si>
  <si>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</si>
  <si>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</si>
  <si>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</si>
  <si>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</si>
  <si>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</si>
  <si>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</si>
  <si>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</si>
  <si>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</si>
  <si>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</si>
  <si>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</si>
  <si>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</si>
  <si>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</si>
  <si>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</si>
  <si>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</si>
  <si>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</si>
  <si>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</si>
  <si>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</si>
  <si>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</si>
  <si>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</si>
  <si>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</si>
  <si>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</si>
  <si>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</si>
  <si>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</si>
  <si>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</si>
  <si>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</si>
  <si>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</si>
  <si>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</si>
  <si>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</si>
  <si>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</si>
  <si>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</si>
  <si>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</si>
  <si>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</si>
  <si>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</si>
  <si>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</si>
  <si>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</si>
  <si>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</si>
  <si>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</si>
  <si>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</si>
  <si>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</si>
  <si>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</si>
  <si>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</si>
  <si>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</si>
  <si>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</si>
  <si>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</si>
  <si>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</si>
  <si>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</si>
  <si>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</si>
  <si>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</si>
  <si>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</si>
  <si>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</si>
  <si>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</si>
  <si>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</si>
  <si>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</si>
  <si>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</si>
  <si>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</si>
  <si>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</si>
  <si>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</si>
  <si>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</si>
  <si>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</si>
  <si>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</si>
  <si>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</si>
  <si>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</si>
  <si>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</si>
  <si>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</si>
  <si>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</si>
  <si>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</si>
  <si>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</si>
  <si>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</si>
  <si>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</si>
  <si>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</si>
  <si>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</si>
  <si>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</si>
  <si>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</si>
  <si>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</si>
  <si>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</si>
  <si>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</si>
  <si>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</si>
  <si>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</si>
  <si>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</si>
  <si>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</si>
  <si>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</si>
  <si>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</si>
  <si>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</si>
  <si>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</si>
  <si>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</si>
  <si>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</si>
  <si>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</si>
  <si>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</si>
  <si>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</si>
  <si>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</si>
  <si>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</si>
  <si>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</si>
  <si>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</si>
  <si>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</si>
  <si>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</si>
  <si>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</si>
  <si>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</si>
  <si>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</si>
  <si>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</si>
  <si>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</si>
  <si>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</si>
  <si>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</si>
  <si>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</si>
  <si>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</si>
  <si>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</si>
  <si>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</si>
  <si>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</si>
  <si>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</si>
  <si>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</si>
  <si>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</si>
  <si>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</si>
  <si>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</si>
  <si>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</si>
  <si>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</si>
  <si>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</si>
  <si>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</si>
  <si>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</si>
  <si>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</si>
  <si>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</si>
  <si>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</si>
  <si>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</si>
  <si>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</si>
  <si>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</si>
  <si>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</si>
  <si>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</si>
  <si>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</si>
  <si>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</si>
  <si>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</si>
  <si>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</si>
  <si>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</si>
  <si>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</si>
  <si>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</si>
  <si>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</si>
  <si>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</si>
  <si>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</si>
  <si>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</si>
  <si>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</si>
  <si>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</si>
  <si>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</si>
  <si>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</si>
  <si>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</si>
  <si>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</si>
  <si>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</si>
  <si>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</si>
  <si>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</si>
  <si>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</si>
  <si>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</si>
  <si>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</si>
  <si>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</si>
  <si>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</si>
  <si>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</si>
  <si>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</si>
  <si>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</si>
  <si>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</si>
  <si>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</si>
  <si>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</si>
  <si>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</si>
  <si>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</si>
  <si>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</si>
  <si>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</si>
  <si>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</si>
  <si>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</si>
  <si>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</si>
  <si>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</si>
  <si>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</si>
  <si>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</si>
  <si>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</si>
  <si>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</si>
  <si>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</si>
  <si>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</si>
  <si>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</si>
  <si>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</si>
  <si>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</si>
  <si>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</si>
  <si>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</si>
  <si>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</si>
  <si>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</si>
  <si>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</si>
  <si>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</si>
  <si>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</si>
  <si>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</si>
  <si>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</si>
  <si>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</si>
  <si>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</si>
  <si>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</si>
  <si>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</si>
  <si>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</si>
  <si>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</si>
  <si>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</si>
  <si>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</si>
  <si>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</si>
  <si>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</si>
  <si>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</si>
  <si>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</si>
  <si>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</si>
  <si>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</si>
  <si>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</si>
  <si>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</si>
  <si>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</si>
  <si>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</si>
  <si>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</si>
  <si>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</si>
  <si>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</si>
  <si>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</si>
  <si>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</si>
  <si>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</si>
  <si>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</si>
  <si>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</si>
  <si>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</si>
  <si>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</si>
  <si>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</si>
  <si>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</si>
  <si>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</si>
  <si>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</si>
  <si>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</si>
  <si>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</si>
  <si>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</si>
  <si>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</si>
  <si>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</si>
  <si>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</si>
  <si>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</si>
  <si>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</si>
  <si>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</si>
  <si>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</si>
  <si>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</si>
  <si>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</si>
  <si>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</si>
  <si>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</si>
  <si>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</si>
  <si>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</si>
  <si>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</si>
  <si>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</si>
  <si>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</si>
  <si>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</si>
  <si>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</si>
  <si>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</si>
  <si>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</si>
  <si>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</si>
  <si>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</si>
  <si>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</si>
  <si>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</si>
  <si>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</si>
  <si>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</si>
  <si>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</si>
  <si>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</si>
  <si>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</si>
  <si>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</si>
  <si>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</si>
  <si>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</si>
  <si>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</si>
  <si>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</si>
  <si>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</si>
  <si>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</si>
  <si>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</si>
  <si>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</si>
  <si>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</si>
  <si>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</si>
  <si>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</si>
  <si>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</si>
  <si>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</si>
  <si>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</si>
  <si>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</si>
  <si>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</si>
  <si>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</si>
  <si>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</si>
  <si>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</si>
  <si>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</si>
  <si>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</si>
  <si>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</si>
  <si>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</si>
  <si>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</si>
  <si>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</si>
  <si>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</si>
  <si>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</si>
  <si>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</si>
  <si>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</si>
  <si>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</si>
  <si>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</si>
  <si>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</si>
  <si>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</si>
  <si>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</si>
  <si>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</si>
  <si>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</si>
  <si>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</si>
  <si>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</si>
  <si>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</si>
  <si>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</si>
  <si>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</si>
  <si>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</si>
  <si>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</si>
  <si>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</si>
  <si>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</si>
  <si>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</si>
  <si>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</si>
  <si>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</si>
  <si>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</si>
  <si>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</si>
  <si>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</si>
  <si>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</si>
  <si>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</si>
  <si>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</si>
  <si>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</si>
  <si>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</si>
  <si>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</si>
  <si>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</si>
  <si>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</si>
  <si>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</si>
  <si>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</si>
  <si>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</si>
  <si>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</si>
  <si>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</si>
  <si>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</si>
  <si>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</si>
  <si>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</si>
  <si>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</si>
  <si>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</si>
  <si>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</si>
  <si>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</si>
  <si>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</si>
  <si>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</si>
  <si>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</si>
  <si>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</si>
  <si>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</si>
  <si>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</si>
  <si>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</si>
  <si>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</si>
  <si>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</si>
  <si>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</si>
  <si>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</si>
  <si>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</si>
  <si>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</si>
  <si>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</si>
  <si>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</si>
  <si>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</si>
  <si>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</si>
  <si>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</si>
  <si>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</si>
  <si>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</si>
  <si>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</si>
  <si>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</si>
  <si>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</si>
  <si>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</si>
  <si>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</si>
  <si>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</si>
  <si>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</si>
  <si>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</si>
  <si>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</si>
  <si>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</si>
  <si>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</si>
  <si>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</si>
  <si>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</si>
  <si>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</si>
  <si>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</si>
  <si>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</si>
  <si>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</si>
  <si>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</si>
  <si>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</si>
  <si>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</si>
  <si>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</si>
  <si>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</si>
  <si>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</si>
  <si>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</si>
  <si>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</si>
  <si>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</si>
  <si>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</si>
  <si>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</si>
  <si>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</si>
  <si>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</si>
  <si>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</si>
  <si>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</si>
  <si>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</si>
  <si>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</si>
  <si>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</si>
  <si>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</si>
  <si>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</si>
  <si>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</si>
  <si>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</si>
  <si>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</si>
  <si>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</si>
  <si>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</si>
  <si>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</si>
  <si>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</si>
  <si>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</si>
  <si>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</si>
  <si>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</si>
  <si>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</si>
  <si>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</si>
  <si>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</si>
  <si>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</si>
  <si>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</si>
  <si>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</si>
  <si>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</si>
  <si>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</si>
  <si>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</si>
  <si>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</si>
  <si>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</si>
  <si>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</si>
  <si>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</si>
  <si>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</si>
  <si>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</si>
  <si>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</si>
  <si>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</si>
  <si>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</si>
  <si>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</si>
  <si>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</si>
  <si>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</si>
  <si>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</si>
  <si>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</si>
  <si>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</si>
  <si>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</si>
  <si>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</si>
  <si>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</si>
  <si>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</si>
  <si>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</si>
  <si>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</si>
  <si>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</si>
  <si>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</si>
  <si>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</si>
  <si>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</si>
  <si>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</si>
  <si>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</si>
  <si>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</si>
  <si>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</si>
  <si>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</si>
  <si>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</si>
  <si>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</si>
  <si>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</si>
  <si>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</si>
  <si>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</si>
  <si>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</si>
  <si>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</si>
  <si>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</si>
  <si>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</si>
  <si>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</si>
  <si>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</si>
  <si>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</si>
  <si>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</si>
  <si>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</si>
  <si>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</si>
  <si>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</si>
  <si>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</si>
  <si>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</si>
  <si>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</si>
  <si>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</si>
  <si>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</si>
  <si>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</si>
  <si>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</si>
  <si>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</si>
  <si>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</si>
  <si>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</si>
  <si>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</si>
  <si>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</si>
  <si>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</si>
  <si>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</si>
  <si>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</si>
  <si>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</si>
  <si>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</si>
  <si>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</si>
  <si>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</si>
  <si>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</si>
  <si>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</si>
  <si>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</si>
  <si>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</si>
  <si>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</si>
  <si>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</si>
  <si>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</si>
  <si>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</si>
  <si>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</si>
  <si>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</si>
  <si>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</si>
  <si>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</si>
  <si>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</si>
  <si>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</si>
  <si>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</si>
  <si>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</si>
  <si>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</si>
  <si>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</si>
  <si>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</si>
  <si>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</si>
  <si>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</si>
  <si>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</si>
  <si>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</si>
  <si>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</si>
  <si>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</si>
  <si>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</si>
  <si>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</si>
  <si>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</si>
  <si>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</si>
  <si>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</si>
  <si>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</si>
  <si>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</si>
  <si>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</si>
  <si>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</si>
  <si>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</si>
  <si>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</si>
  <si>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</si>
  <si>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</si>
  <si>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</si>
  <si>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</si>
  <si>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</si>
  <si>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</si>
  <si>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</si>
  <si>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</si>
  <si>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</si>
  <si>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</si>
  <si>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</si>
  <si>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</si>
  <si>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</si>
  <si>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</si>
  <si>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</si>
  <si>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</si>
  <si>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</si>
  <si>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</si>
  <si>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</si>
  <si>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</si>
  <si>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</si>
  <si>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</si>
  <si>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</si>
  <si>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</si>
  <si>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</si>
  <si>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</si>
  <si>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</si>
  <si>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</si>
  <si>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</si>
  <si>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</si>
  <si>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</si>
  <si>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</si>
  <si>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</si>
  <si>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</si>
  <si>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</si>
  <si>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</si>
  <si>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</si>
  <si>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</si>
  <si>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</si>
  <si>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</si>
  <si>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</si>
  <si>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</si>
  <si>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</si>
  <si>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</si>
  <si>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</si>
  <si>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</si>
  <si>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</si>
  <si>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</si>
  <si>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</si>
  <si>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</si>
  <si>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</si>
  <si>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</si>
  <si>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</si>
  <si>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</si>
  <si>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</si>
  <si>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</si>
  <si>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</si>
  <si>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</si>
  <si>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</si>
  <si>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</si>
  <si>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</si>
  <si>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</si>
  <si>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</si>
  <si>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</si>
  <si>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</si>
  <si>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</si>
  <si>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</si>
  <si>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</si>
  <si>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</si>
  <si>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</si>
  <si>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</si>
  <si>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</si>
  <si>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</si>
  <si>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</si>
  <si>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</si>
  <si>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</si>
  <si>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</si>
  <si>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</si>
  <si>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</si>
  <si>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</si>
  <si>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</si>
  <si>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</si>
  <si>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</si>
  <si>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</si>
  <si>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</si>
  <si>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</si>
  <si>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</si>
  <si>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</si>
  <si>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</si>
  <si>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</si>
  <si>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</si>
  <si>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</si>
  <si>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</si>
  <si>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</si>
  <si>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</si>
  <si>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</si>
  <si>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</si>
  <si>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</si>
  <si>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</si>
  <si>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</si>
  <si>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</si>
  <si>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</si>
  <si>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</si>
  <si>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</si>
  <si>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</si>
  <si>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</si>
  <si>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</si>
  <si>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</si>
  <si>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</si>
  <si>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</si>
  <si>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</si>
  <si>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</si>
  <si>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</si>
  <si>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</si>
  <si>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</si>
  <si>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</si>
  <si>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</si>
  <si>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</si>
  <si>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</si>
  <si>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</si>
  <si>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</si>
  <si>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</si>
  <si>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</si>
  <si>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</si>
  <si>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</si>
  <si>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</si>
  <si>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</si>
  <si>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</si>
  <si>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</si>
  <si>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</si>
  <si>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</si>
  <si>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</si>
  <si>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</si>
  <si>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</si>
  <si>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</si>
  <si>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</si>
  <si>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</si>
  <si>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</si>
  <si>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</si>
  <si>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</si>
  <si>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</si>
  <si>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</si>
  <si>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</si>
  <si>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</si>
  <si>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</si>
  <si>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</si>
  <si>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</si>
  <si>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</si>
  <si>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</si>
  <si>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</si>
  <si>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</si>
  <si>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</si>
  <si>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</si>
  <si>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</si>
  <si>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</si>
  <si>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</si>
  <si>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</si>
  <si>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</si>
  <si>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</si>
  <si>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</si>
  <si>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</si>
  <si>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</si>
  <si>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</si>
  <si>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</si>
  <si>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</si>
  <si>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</si>
  <si>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</si>
  <si>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</si>
  <si>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</si>
  <si>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</si>
  <si>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</si>
  <si>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</si>
  <si>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</si>
  <si>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</si>
  <si>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</si>
  <si>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</si>
  <si>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</si>
  <si>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</si>
  <si>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</si>
  <si>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</si>
  <si>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</si>
  <si>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</si>
  <si>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</si>
  <si>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</si>
  <si>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</si>
  <si>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</si>
  <si>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</si>
  <si>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</si>
  <si>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</si>
  <si>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</si>
  <si>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</si>
  <si>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</si>
  <si>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</si>
  <si>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</si>
  <si>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</si>
  <si>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</si>
  <si>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</si>
  <si>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</si>
  <si>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</si>
  <si>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</si>
  <si>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</si>
  <si>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</si>
  <si>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</si>
  <si>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</si>
  <si>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</si>
  <si>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</si>
  <si>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</si>
  <si>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</si>
  <si>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</si>
  <si>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</si>
  <si>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</si>
  <si>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</si>
  <si>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</si>
  <si>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</si>
  <si>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</si>
  <si>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</si>
  <si>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</si>
  <si>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</si>
  <si>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</si>
  <si>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</si>
  <si>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</si>
  <si>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</si>
  <si>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</si>
  <si>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</si>
  <si>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</si>
  <si>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</si>
  <si>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</si>
  <si>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</si>
  <si>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</si>
  <si>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</si>
  <si>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</si>
  <si>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</si>
  <si>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</si>
  <si>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</si>
  <si>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</si>
  <si>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</si>
  <si>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</si>
  <si>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</si>
  <si>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</si>
  <si>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</si>
  <si>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</si>
  <si>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</si>
  <si>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</si>
  <si>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</si>
  <si>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</si>
  <si>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</si>
  <si>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</si>
  <si>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</si>
  <si>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</si>
  <si>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</si>
  <si>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</si>
  <si>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</si>
  <si>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</si>
  <si>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</si>
  <si>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</si>
  <si>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</si>
  <si>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</si>
  <si>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</si>
  <si>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</si>
  <si>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</si>
  <si>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</si>
  <si>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</si>
  <si>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</si>
  <si>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</si>
  <si>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</si>
  <si>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</si>
  <si>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</si>
  <si>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</si>
  <si>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</si>
  <si>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</si>
  <si>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</si>
  <si>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</si>
  <si>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</si>
  <si>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</si>
  <si>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</si>
  <si>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</si>
  <si>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</si>
  <si>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</si>
  <si>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</si>
  <si>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</si>
  <si>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</si>
  <si>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</si>
  <si>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</si>
  <si>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</si>
  <si>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</si>
  <si>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</si>
  <si>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</si>
  <si>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</si>
  <si>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</si>
  <si>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</si>
  <si>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</si>
  <si>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</si>
  <si>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</si>
  <si>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</si>
  <si>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</si>
  <si>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</si>
  <si>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</si>
  <si>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</si>
  <si>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</si>
  <si>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</si>
  <si>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</si>
  <si>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</si>
  <si>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</si>
  <si>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</si>
  <si>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</si>
  <si>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</si>
  <si>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</si>
  <si>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</si>
  <si>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</si>
  <si>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</si>
  <si>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</si>
  <si>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</si>
  <si>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</si>
  <si>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</si>
  <si>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</si>
  <si>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</si>
  <si>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</si>
  <si>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</si>
  <si>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</si>
  <si>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</si>
  <si>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</si>
  <si>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</si>
  <si>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</si>
  <si>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</si>
  <si>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</si>
  <si>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</si>
  <si>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</si>
  <si>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</si>
  <si>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</si>
  <si>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</si>
  <si>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</si>
  <si>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</si>
  <si>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</si>
  <si>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</si>
  <si>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</si>
  <si>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</si>
  <si>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</si>
  <si>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</si>
  <si>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</si>
  <si>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</si>
  <si>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</si>
  <si>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</si>
  <si>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</si>
  <si>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</si>
  <si>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</si>
  <si>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</si>
  <si>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</si>
  <si>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</si>
  <si>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</si>
  <si>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</si>
  <si>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</si>
  <si>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</si>
  <si>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</si>
  <si>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</si>
  <si>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</si>
  <si>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</si>
  <si>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</si>
  <si>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</si>
  <si>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</si>
  <si>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</si>
  <si>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</si>
  <si>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</si>
  <si>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</si>
  <si>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</si>
  <si>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</si>
  <si>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</si>
  <si>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</si>
  <si>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</si>
  <si>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</si>
  <si>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</si>
  <si>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</si>
  <si>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</si>
  <si>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</si>
  <si>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</si>
  <si>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</si>
  <si>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</si>
  <si>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</si>
  <si>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</si>
  <si>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</si>
  <si>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</si>
  <si>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</si>
  <si>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</si>
  <si>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</si>
  <si>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</si>
  <si>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</si>
  <si>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</si>
  <si>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</si>
  <si>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</si>
  <si>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</si>
  <si>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</si>
  <si>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</si>
  <si>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</si>
  <si>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</si>
  <si>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</si>
  <si>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</si>
  <si>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</si>
  <si>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</si>
  <si>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</si>
  <si>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</si>
  <si>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</si>
  <si>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</si>
  <si>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</si>
  <si>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</si>
  <si>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</si>
  <si>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</si>
  <si>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</si>
  <si>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</si>
  <si>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</si>
  <si>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</si>
  <si>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</si>
  <si>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</si>
  <si>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</si>
  <si>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</si>
  <si>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</si>
  <si>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</si>
  <si>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</si>
  <si>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</si>
  <si>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</si>
  <si>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</si>
  <si>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</si>
  <si>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</si>
  <si>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</si>
  <si>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</si>
  <si>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</si>
  <si>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</si>
  <si>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</si>
  <si>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</si>
  <si>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</si>
  <si>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</si>
  <si>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</si>
  <si>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</si>
  <si>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</si>
  <si>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</si>
  <si>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</si>
  <si>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</si>
  <si>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</si>
  <si>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</si>
  <si>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</si>
  <si>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</si>
  <si>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</si>
  <si>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</si>
  <si>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</si>
  <si>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</si>
  <si>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</si>
  <si>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</si>
  <si>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</si>
  <si>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</si>
  <si>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</si>
  <si>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</si>
  <si>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</si>
  <si>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</si>
  <si>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</si>
  <si>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</si>
  <si>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</si>
  <si>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</si>
  <si>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</si>
  <si>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</si>
  <si>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</si>
  <si>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</si>
  <si>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</si>
  <si>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</si>
  <si>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</si>
  <si>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</si>
  <si>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</si>
  <si>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</si>
  <si>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</si>
  <si>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</si>
  <si>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</si>
  <si>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</si>
  <si>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</si>
  <si>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</si>
  <si>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</si>
  <si>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</si>
  <si>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</si>
  <si>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</si>
  <si>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</si>
  <si>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</si>
  <si>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</si>
  <si>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</si>
  <si>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</si>
  <si>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</si>
  <si>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</si>
  <si>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</si>
  <si>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</si>
  <si>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</si>
  <si>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</si>
  <si>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</si>
  <si>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</si>
  <si>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</si>
  <si>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</si>
  <si>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</si>
  <si>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</si>
  <si>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</si>
  <si>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</si>
  <si>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</si>
  <si>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</si>
  <si>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</si>
  <si>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</si>
  <si>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</si>
  <si>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</si>
  <si>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</si>
  <si>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</si>
  <si>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</si>
  <si>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</si>
  <si>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</si>
  <si>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</si>
  <si>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</si>
  <si>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</si>
  <si>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</si>
  <si>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</si>
  <si>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</si>
  <si>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</si>
  <si>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</si>
  <si>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</si>
  <si>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</si>
  <si>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</si>
  <si>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</si>
  <si>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</si>
  <si>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</si>
  <si>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</si>
  <si>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</si>
  <si>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</si>
  <si>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</si>
  <si>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</si>
  <si>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</si>
  <si>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</si>
  <si>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</si>
  <si>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</si>
  <si>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</si>
  <si>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</si>
  <si>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</si>
  <si>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</si>
  <si>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</si>
  <si>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</si>
  <si>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</si>
  <si>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</si>
  <si>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</si>
  <si>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</si>
  <si>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</si>
  <si>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</si>
  <si>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</si>
  <si>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</si>
  <si>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</si>
  <si>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</si>
  <si>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</si>
  <si>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</si>
  <si>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</si>
  <si>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</si>
  <si>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</si>
  <si>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</si>
  <si>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</si>
  <si>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</si>
  <si>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</si>
  <si>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</si>
  <si>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</si>
  <si>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</si>
  <si>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</si>
  <si>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</si>
  <si>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</si>
  <si>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</si>
  <si>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</si>
  <si>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</si>
  <si>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</si>
  <si>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</si>
  <si>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</si>
  <si>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</si>
  <si>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</si>
  <si>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</si>
  <si>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</si>
  <si>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</si>
  <si>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</si>
  <si>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</si>
  <si>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</si>
  <si>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</si>
  <si>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</si>
  <si>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</si>
  <si>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</si>
  <si>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</si>
  <si>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</si>
  <si>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</si>
  <si>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</si>
  <si>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</si>
  <si>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</si>
  <si>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</si>
  <si>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</si>
  <si>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</si>
  <si>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</si>
  <si>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</si>
  <si>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</si>
  <si>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</si>
  <si>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</si>
  <si>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</si>
  <si>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</si>
  <si>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</si>
  <si>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</si>
  <si>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</si>
  <si>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</si>
  <si>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</si>
  <si>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</si>
  <si>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</si>
  <si>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</si>
  <si>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</si>
  <si>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</si>
  <si>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</si>
  <si>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</si>
  <si>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</si>
  <si>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</si>
  <si>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</si>
  <si>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</si>
  <si>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</si>
  <si>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</si>
  <si>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</si>
  <si>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</si>
  <si>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</si>
  <si>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</si>
  <si>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</si>
  <si>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</si>
  <si>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</si>
  <si>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</si>
  <si>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</si>
  <si>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</si>
  <si>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</si>
  <si>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</si>
  <si>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</si>
  <si>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</si>
  <si>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</si>
  <si>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</si>
  <si>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</si>
  <si>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</si>
  <si>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</si>
  <si>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</si>
  <si>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</si>
  <si>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</si>
  <si>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</si>
  <si>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</si>
  <si>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</si>
  <si>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</si>
  <si>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</si>
  <si>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</si>
  <si>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</si>
  <si>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</si>
  <si>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</si>
  <si>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</si>
  <si>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</si>
  <si>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</si>
  <si>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</si>
  <si>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</si>
  <si>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</si>
  <si>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</si>
  <si>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</si>
  <si>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</si>
  <si>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</si>
  <si>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</si>
  <si>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</si>
  <si>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</si>
  <si>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</si>
  <si>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</si>
  <si>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</si>
  <si>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</si>
  <si>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</si>
  <si>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</si>
  <si>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</si>
  <si>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</si>
  <si>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</si>
  <si>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</si>
  <si>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</si>
  <si>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</si>
  <si>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</si>
  <si>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</si>
  <si>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</si>
  <si>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</si>
  <si>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</si>
  <si>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</si>
  <si>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</si>
  <si>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</si>
  <si>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</si>
  <si>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</si>
  <si>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</si>
  <si>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</si>
  <si>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</si>
  <si>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</si>
  <si>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</si>
  <si>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</si>
  <si>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</si>
  <si>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</si>
  <si>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</si>
  <si>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</si>
  <si>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</si>
  <si>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</si>
  <si>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</si>
  <si>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</si>
  <si>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</si>
  <si>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</si>
  <si>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</si>
  <si>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</si>
  <si>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</si>
  <si>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</si>
  <si>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</si>
  <si>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</si>
  <si>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</si>
  <si>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</si>
  <si>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</si>
  <si>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</si>
  <si>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</si>
  <si>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</si>
  <si>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</si>
  <si>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</si>
  <si>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</si>
  <si>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</si>
  <si>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</si>
  <si>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</si>
  <si>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</si>
  <si>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</si>
  <si>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</si>
  <si>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</si>
  <si>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</si>
  <si>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</si>
  <si>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</si>
  <si>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</si>
  <si>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</si>
  <si>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</si>
  <si>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</si>
  <si>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</si>
  <si>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</si>
  <si>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</si>
  <si>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</si>
  <si>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</si>
  <si>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</si>
  <si>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</si>
  <si>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</si>
  <si>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</si>
  <si>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</si>
  <si>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</si>
  <si>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</si>
  <si>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</si>
  <si>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</si>
  <si>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</si>
  <si>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</si>
  <si>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</si>
  <si>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</si>
  <si>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</si>
  <si>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</si>
  <si>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</si>
  <si>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</si>
  <si>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</si>
  <si>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</si>
  <si>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</si>
  <si>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</si>
  <si>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</si>
  <si>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</si>
  <si>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</si>
  <si>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</si>
  <si>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</si>
  <si>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</si>
  <si>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</si>
  <si>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</si>
  <si>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</si>
  <si>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</si>
  <si>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</si>
  <si>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</si>
  <si>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</si>
  <si>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</si>
  <si>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</si>
  <si>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</si>
  <si>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</si>
  <si>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</si>
  <si>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</si>
  <si>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</si>
  <si>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</si>
  <si>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</si>
  <si>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</si>
  <si>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</si>
  <si>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</si>
  <si>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</si>
  <si>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</si>
  <si>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</si>
  <si>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</si>
  <si>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</si>
  <si>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</si>
  <si>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</si>
  <si>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</si>
  <si>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</si>
  <si>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</si>
  <si>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</si>
  <si>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</si>
  <si>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</si>
  <si>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</si>
  <si>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</si>
  <si>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</si>
  <si>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</si>
  <si>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</si>
  <si>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</si>
  <si>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</si>
  <si>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</si>
  <si>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</si>
  <si>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</si>
  <si>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</si>
  <si>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</si>
  <si>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</si>
  <si>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</si>
  <si>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</si>
  <si>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</si>
  <si>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</si>
  <si>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</si>
  <si>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</si>
  <si>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</si>
  <si>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</si>
  <si>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</si>
  <si>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</si>
  <si>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</si>
  <si>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</si>
  <si>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</si>
  <si>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</si>
  <si>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</si>
  <si>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</si>
  <si>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</si>
  <si>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</si>
  <si>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</si>
  <si>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</si>
  <si>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</si>
  <si>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</si>
  <si>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</si>
  <si>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</si>
  <si>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</si>
  <si>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</si>
  <si>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</si>
  <si>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</si>
  <si>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</si>
  <si>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</si>
  <si>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</si>
  <si>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</si>
  <si>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</si>
  <si>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Mg-Si</t>
    <phoneticPr fontId="1" type="noConversion"/>
  </si>
  <si>
    <t>Z 데이터만 있음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</si>
  <si>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</si>
  <si>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</si>
  <si>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</si>
  <si>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</si>
  <si>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</si>
  <si>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</si>
  <si>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</si>
  <si>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</si>
  <si>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</si>
  <si>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</si>
  <si>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</si>
  <si>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</si>
  <si>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</si>
  <si>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</si>
  <si>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</si>
  <si>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</si>
  <si>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</si>
  <si>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</si>
  <si>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</si>
  <si>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</si>
  <si>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</si>
  <si>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</si>
  <si>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</si>
  <si>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</si>
  <si>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</si>
  <si>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</si>
  <si>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</si>
  <si>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</si>
  <si>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</si>
  <si>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</si>
  <si>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</si>
  <si>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</si>
  <si>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</si>
  <si>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</si>
  <si>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</si>
  <si>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</si>
  <si>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</si>
  <si>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</si>
  <si>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</si>
  <si>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</si>
  <si>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</si>
  <si>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</si>
  <si>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</si>
  <si>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</si>
  <si>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</si>
  <si>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</si>
  <si>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</si>
  <si>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</si>
  <si>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</si>
  <si>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</si>
  <si>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</si>
  <si>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</si>
  <si>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</si>
  <si>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</si>
  <si>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</si>
  <si>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</si>
  <si>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</si>
  <si>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</si>
  <si>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</si>
  <si>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</si>
  <si>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</si>
  <si>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</si>
  <si>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</si>
  <si>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</si>
  <si>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</si>
  <si>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</si>
  <si>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</si>
  <si>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</si>
  <si>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</si>
  <si>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</si>
  <si>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</si>
  <si>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</si>
  <si>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</si>
  <si>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</si>
  <si>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</si>
  <si>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</si>
  <si>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</si>
  <si>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</si>
  <si>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</si>
  <si>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</si>
  <si>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</si>
  <si>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</si>
  <si>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</si>
  <si>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</si>
  <si>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</si>
  <si>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</si>
  <si>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</si>
  <si>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</si>
  <si>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</si>
  <si>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</si>
  <si>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</si>
  <si>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</si>
  <si>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</si>
  <si>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</si>
  <si>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</si>
  <si>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</si>
  <si>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</si>
  <si>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</si>
  <si>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</si>
  <si>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</si>
  <si>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</si>
  <si>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</si>
  <si>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</si>
  <si>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</si>
  <si>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</si>
  <si>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</si>
  <si>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</si>
  <si>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</si>
  <si>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</si>
  <si>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</si>
  <si>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</si>
  <si>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</si>
  <si>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</si>
  <si>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</si>
  <si>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</si>
  <si>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</si>
  <si>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</si>
  <si>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</si>
  <si>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</si>
  <si>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</si>
  <si>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</si>
  <si>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</si>
  <si>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</si>
  <si>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</si>
  <si>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</si>
  <si>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</si>
  <si>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</si>
  <si>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</si>
  <si>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</si>
  <si>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</si>
  <si>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</si>
  <si>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</si>
  <si>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</si>
  <si>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</si>
  <si>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</si>
  <si>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</si>
  <si>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</si>
  <si>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</si>
  <si>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</si>
  <si>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</si>
  <si>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</si>
  <si>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</si>
  <si>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</si>
  <si>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</si>
  <si>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</si>
  <si>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</si>
  <si>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</si>
  <si>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</si>
  <si>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</si>
  <si>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</si>
  <si>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</si>
  <si>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</si>
  <si>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</si>
  <si>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</si>
  <si>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</si>
  <si>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</si>
  <si>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</si>
  <si>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</si>
  <si>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</si>
  <si>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</si>
  <si>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</si>
  <si>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</si>
  <si>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</si>
  <si>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</si>
  <si>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</si>
  <si>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</si>
  <si>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</si>
  <si>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</si>
  <si>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</si>
  <si>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</si>
  <si>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</si>
  <si>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</si>
  <si>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</si>
  <si>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</si>
  <si>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</si>
  <si>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</si>
  <si>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</si>
  <si>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</si>
  <si>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</si>
  <si>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</si>
  <si>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</si>
  <si>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</si>
  <si>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</si>
  <si>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</si>
  <si>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</si>
  <si>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</si>
  <si>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</si>
  <si>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</si>
  <si>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</si>
  <si>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</si>
  <si>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</si>
  <si>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</si>
  <si>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</si>
  <si>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</si>
  <si>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</si>
  <si>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</si>
  <si>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</si>
  <si>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</si>
  <si>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</si>
  <si>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</si>
  <si>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</si>
  <si>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</si>
  <si>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</si>
  <si>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</si>
  <si>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</si>
  <si>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</si>
  <si>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</si>
  <si>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</si>
  <si>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</si>
  <si>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</si>
  <si>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</si>
  <si>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</si>
  <si>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</si>
  <si>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</si>
  <si>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</si>
  <si>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</si>
  <si>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</si>
  <si>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</si>
  <si>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</si>
  <si>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</si>
  <si>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</si>
  <si>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</si>
  <si>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</si>
  <si>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</si>
  <si>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</si>
  <si>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</si>
  <si>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</si>
  <si>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</si>
  <si>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</si>
  <si>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</si>
  <si>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</si>
  <si>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</si>
  <si>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</si>
  <si>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</si>
  <si>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</si>
  <si>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</si>
  <si>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</si>
  <si>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</si>
  <si>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</si>
  <si>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</si>
  <si>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</si>
  <si>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</si>
  <si>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</si>
  <si>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</si>
  <si>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</si>
  <si>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</si>
  <si>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</si>
  <si>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</si>
  <si>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</si>
  <si>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</si>
  <si>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</si>
  <si>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</si>
  <si>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</si>
  <si>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</si>
  <si>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</si>
  <si>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</si>
  <si>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</si>
  <si>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</si>
  <si>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</si>
  <si>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</si>
  <si>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</si>
  <si>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</si>
  <si>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</si>
  <si>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</si>
  <si>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</si>
  <si>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</si>
  <si>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</si>
  <si>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</si>
  <si>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</si>
  <si>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</si>
  <si>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</si>
  <si>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</si>
  <si>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</si>
  <si>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</si>
  <si>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</si>
  <si>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</si>
  <si>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</si>
  <si>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</si>
  <si>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</si>
  <si>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</si>
  <si>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</si>
  <si>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</si>
  <si>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</si>
  <si>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</si>
  <si>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</si>
  <si>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</si>
  <si>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</si>
  <si>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</si>
  <si>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</si>
  <si>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</si>
  <si>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</si>
  <si>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</si>
  <si>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</si>
  <si>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</si>
  <si>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</si>
  <si>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</si>
  <si>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</si>
  <si>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</si>
  <si>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</si>
  <si>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</si>
  <si>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</si>
  <si>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</si>
  <si>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</si>
  <si>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</si>
  <si>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</si>
  <si>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</si>
  <si>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</si>
  <si>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</si>
  <si>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</si>
  <si>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</si>
  <si>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</si>
  <si>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</si>
  <si>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</si>
  <si>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</si>
  <si>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</si>
  <si>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</si>
  <si>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</si>
  <si>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</si>
  <si>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</si>
  <si>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</si>
  <si>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</si>
  <si>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</si>
  <si>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</si>
  <si>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</si>
  <si>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</si>
  <si>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</si>
  <si>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</si>
  <si>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</si>
  <si>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</si>
  <si>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</si>
  <si>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</si>
  <si>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</si>
  <si>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</si>
  <si>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</si>
  <si>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</si>
  <si>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</si>
  <si>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</si>
  <si>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</si>
  <si>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</si>
  <si>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</si>
  <si>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</si>
  <si>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</si>
  <si>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</si>
  <si>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</si>
  <si>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</si>
  <si>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</si>
  <si>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</si>
  <si>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</si>
  <si>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</si>
  <si>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</si>
  <si>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</si>
  <si>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</si>
  <si>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</si>
  <si>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</si>
  <si>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</si>
  <si>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</si>
  <si>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</si>
  <si>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</si>
  <si>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</si>
  <si>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</si>
  <si>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</si>
  <si>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</si>
  <si>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</si>
  <si>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</si>
  <si>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</si>
  <si>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</si>
  <si>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</si>
  <si>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</si>
  <si>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</si>
  <si>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</si>
  <si>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</si>
  <si>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</si>
  <si>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</si>
  <si>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</si>
  <si>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</si>
  <si>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</si>
  <si>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</si>
  <si>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</si>
  <si>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</si>
  <si>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</si>
  <si>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</si>
  <si>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</si>
  <si>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</si>
  <si>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</si>
  <si>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</si>
  <si>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</si>
  <si>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</si>
  <si>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</si>
  <si>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</si>
  <si>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</si>
  <si>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</si>
  <si>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</si>
  <si>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</si>
  <si>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</si>
  <si>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</si>
  <si>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</si>
  <si>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</si>
  <si>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</si>
  <si>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</si>
  <si>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</si>
  <si>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</si>
  <si>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</si>
  <si>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</si>
  <si>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</si>
  <si>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</si>
  <si>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</si>
  <si>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</si>
  <si>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</si>
  <si>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</si>
  <si>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</si>
  <si>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</si>
  <si>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</si>
  <si>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</si>
  <si>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</si>
  <si>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</si>
  <si>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</si>
  <si>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</si>
  <si>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</si>
  <si>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</si>
  <si>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</si>
  <si>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</si>
  <si>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</si>
  <si>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</si>
  <si>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</si>
  <si>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</si>
  <si>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</si>
  <si>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</si>
  <si>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</si>
  <si>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</si>
  <si>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</si>
  <si>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</si>
  <si>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</si>
  <si>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</si>
  <si>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</si>
  <si>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</si>
  <si>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</si>
  <si>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</si>
  <si>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</si>
  <si>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</si>
  <si>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</si>
  <si>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</si>
  <si>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</si>
  <si>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</si>
  <si>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</si>
  <si>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</si>
  <si>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</si>
  <si>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</si>
  <si>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</si>
  <si>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</si>
  <si>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</si>
  <si>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</si>
  <si>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</si>
  <si>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</si>
  <si>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</si>
  <si>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</si>
  <si>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</si>
  <si>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</si>
  <si>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</si>
  <si>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</si>
  <si>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</si>
  <si>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</si>
  <si>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</si>
  <si>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</si>
  <si>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</si>
  <si>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</si>
  <si>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</si>
  <si>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</si>
  <si>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</si>
  <si>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</si>
  <si>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</si>
  <si>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</si>
  <si>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</si>
  <si>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</si>
  <si>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</si>
  <si>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</si>
  <si>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</si>
  <si>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</si>
  <si>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</si>
  <si>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</si>
  <si>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</si>
  <si>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</si>
  <si>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</si>
  <si>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</si>
  <si>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</si>
  <si>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</si>
  <si>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</si>
  <si>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</si>
  <si>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</si>
  <si>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</si>
  <si>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</si>
  <si>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</si>
  <si>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</si>
  <si>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</si>
  <si>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</si>
  <si>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</si>
  <si>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</si>
  <si>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</si>
  <si>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</si>
  <si>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데이터 재추출 했으나 이전과 다르지 않음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</si>
  <si>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</si>
  <si>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</si>
  <si>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</si>
  <si>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</si>
  <si>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</si>
  <si>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</si>
  <si>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</si>
  <si>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</si>
  <si>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</si>
  <si>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</si>
  <si>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</si>
  <si>
    <t>49와 50 데이터 동일, 따라서 50 excel 데이터삭제</t>
    <phoneticPr fontId="1" type="noConversion"/>
  </si>
  <si>
    <t>중복제거: 303=359</t>
    <phoneticPr fontId="1" type="noConversion"/>
  </si>
  <si>
    <t>Nature Chemistry</t>
  </si>
  <si>
    <t>Nature</t>
  </si>
  <si>
    <t>Nature Communications</t>
  </si>
  <si>
    <t>Advanced Energy Materials</t>
  </si>
  <si>
    <t>Advanced Materials</t>
  </si>
  <si>
    <t>Science</t>
  </si>
  <si>
    <t xml:space="preserve"> Science</t>
  </si>
  <si>
    <t>NPG Asia Materials</t>
  </si>
  <si>
    <t>Energy Environmental Science</t>
  </si>
  <si>
    <t>PHYSICAL REVIEW LETTERS</t>
  </si>
  <si>
    <t>Nature Materials</t>
  </si>
  <si>
    <t>Proceedings of the National Academy of Sciences</t>
  </si>
  <si>
    <t>Journal of the American Chemical Society</t>
  </si>
  <si>
    <t>Applied Physics Letters</t>
  </si>
  <si>
    <t>Journal of Solid State Chemistry</t>
  </si>
  <si>
    <t>Journal of Alloys and Compounds</t>
  </si>
  <si>
    <t>Journal of the Korean Physical Society</t>
  </si>
  <si>
    <t>RSC Advances</t>
  </si>
  <si>
    <t>China Steel Technical Report</t>
  </si>
  <si>
    <t>Journal of Electronic Materials</t>
  </si>
  <si>
    <t>Journal of Materials Chemistry A</t>
  </si>
  <si>
    <t>Advanced Functional Materials</t>
  </si>
  <si>
    <t>Electronic Materials Letters</t>
  </si>
  <si>
    <t>CrystEngComm</t>
  </si>
  <si>
    <t>Nano Letters</t>
  </si>
  <si>
    <t>Journal of Applied Physics</t>
  </si>
  <si>
    <t>Materials</t>
  </si>
  <si>
    <t>Journal of Materials Chemistry C</t>
  </si>
  <si>
    <t>Scientific Reports</t>
  </si>
  <si>
    <t>Nanoscale</t>
  </si>
  <si>
    <t>Proceedings ICT'03. 22nd International Conference on Thermoelectrics</t>
  </si>
  <si>
    <t>Nanotechnology</t>
  </si>
  <si>
    <t>Physica Status Solidi A</t>
  </si>
  <si>
    <t>Physical Review B</t>
  </si>
  <si>
    <t>Journal of the American Ceramic Society</t>
  </si>
  <si>
    <t>APL Materials</t>
  </si>
  <si>
    <t>ACS Nano</t>
  </si>
  <si>
    <t>Chemistry of Materials</t>
  </si>
  <si>
    <t>Intermetallics</t>
  </si>
  <si>
    <t>Angewandte Chemie</t>
  </si>
  <si>
    <t>Advanced Electronic Materials</t>
  </si>
  <si>
    <t>Journal of Rare Earths</t>
  </si>
  <si>
    <t>Physical Chemistry Chemical Physics</t>
  </si>
  <si>
    <t>Physica B: Condensed Matter</t>
  </si>
  <si>
    <t>Journal of Physical Chemistry C</t>
  </si>
  <si>
    <t>Inorganic Chemistry</t>
  </si>
  <si>
    <t>Journal of Materials Research</t>
  </si>
  <si>
    <t>Materials Research Society Symposia Proceedings</t>
  </si>
  <si>
    <t>Journal of Physics D: Applied Physics</t>
  </si>
  <si>
    <t>Chinese Physics B</t>
  </si>
  <si>
    <t>Solid State Ionics</t>
  </si>
  <si>
    <t>Journal of Materials Chemistry</t>
  </si>
  <si>
    <t>Acta Materialia</t>
  </si>
  <si>
    <t>Materials Transactions</t>
  </si>
  <si>
    <t>Thin Solid Films</t>
  </si>
  <si>
    <t>Journal of Crystal Growth</t>
  </si>
  <si>
    <t>Journal of the Minerals, Metals, and Materials Society</t>
  </si>
  <si>
    <t>2007 International Conference on Thermoelectrics</t>
  </si>
  <si>
    <t>1998 17th International Conference on Thermoelectrics</t>
  </si>
  <si>
    <t>Materials Science and Engineering: B</t>
  </si>
  <si>
    <t>2006 25th International Conference on Thermoelectrics</t>
  </si>
  <si>
    <t>Development of High-Efficiency Thermoelectric Power Generation System</t>
  </si>
  <si>
    <t>Japanese Journal of Applied Physics</t>
  </si>
  <si>
    <t>Advanced Materials Research</t>
  </si>
  <si>
    <t>Journal of Physics: Condensed Matter</t>
  </si>
  <si>
    <t>Journal of Materials Science: Materials in Electronics</t>
  </si>
  <si>
    <t>Metals and Materials International</t>
  </si>
  <si>
    <t>Solid State Sciences</t>
  </si>
  <si>
    <t>Journal of Materials Science</t>
  </si>
  <si>
    <t>Superlattices and Microstructures</t>
  </si>
  <si>
    <t>Scripta Materialia</t>
  </si>
  <si>
    <t>1997 16th International Conferenceon Thermoelectrics</t>
  </si>
  <si>
    <t>2003 22nd lntcmational Confcrcnccon Thermoclccirics</t>
  </si>
  <si>
    <t>Nano Energy</t>
  </si>
  <si>
    <t>Materials for Renewable and Sustainable Energy</t>
  </si>
  <si>
    <t>Nature Nanotechnology</t>
  </si>
  <si>
    <t>Science Advances</t>
  </si>
  <si>
    <t>Northwestern University</t>
  </si>
  <si>
    <t>AI Boukai</t>
  </si>
  <si>
    <t>JR Heath</t>
  </si>
  <si>
    <t>Cal Tech</t>
  </si>
  <si>
    <t>heath@caltech.edu</t>
  </si>
  <si>
    <t>Chenguang Fu</t>
  </si>
  <si>
    <t>Zhejiang University</t>
  </si>
  <si>
    <t>Yaniv Gelbstein</t>
  </si>
  <si>
    <t>Ben-Gurion University of the Negev</t>
  </si>
  <si>
    <t>yanivge@bgu.ac.il</t>
  </si>
  <si>
    <t>Ying He</t>
  </si>
  <si>
    <t>Shanghai Institute of Ceramics</t>
  </si>
  <si>
    <t>Ohio State University</t>
  </si>
  <si>
    <t>Kuei Fang Hsu</t>
  </si>
  <si>
    <t>Michigan State University</t>
  </si>
  <si>
    <t>Li-Peng Hu</t>
  </si>
  <si>
    <t>Xiaokai Hu</t>
  </si>
  <si>
    <t>AIST</t>
  </si>
  <si>
    <t>SANG IL KIM</t>
  </si>
  <si>
    <t>SAIT</t>
  </si>
  <si>
    <t>sang.il.kim@samsung.com;</t>
  </si>
  <si>
    <t>Siqi Lin</t>
  </si>
  <si>
    <t>Wen Li</t>
  </si>
  <si>
    <t>Tongji University</t>
  </si>
  <si>
    <t>liwen@tongji.edu.cn</t>
  </si>
  <si>
    <t>Wei-Shu Liu</t>
  </si>
  <si>
    <t>MIT</t>
  </si>
  <si>
    <t>Wei Liu</t>
  </si>
  <si>
    <t>Wuhan University of Technology</t>
  </si>
  <si>
    <t>Yu Pan</t>
  </si>
  <si>
    <t>Tsinghua University</t>
  </si>
  <si>
    <t>jsnyder@caltech.edu</t>
  </si>
  <si>
    <t>Bed Poudel</t>
  </si>
  <si>
    <t>Gang Chen</t>
  </si>
  <si>
    <t>Rama Venkatasubramanian</t>
  </si>
  <si>
    <t>Research Triangle Institute</t>
  </si>
  <si>
    <t>rama@rti.org</t>
  </si>
  <si>
    <t>Hongchao Wang</t>
  </si>
  <si>
    <t> Woochul Kim</t>
  </si>
  <si>
    <t>Yonsei University</t>
  </si>
  <si>
    <t>woochul@yonsei.ac.kr</t>
  </si>
  <si>
    <t>Jiawei Zhang</t>
  </si>
  <si>
    <t>Georg KH Madsen</t>
  </si>
  <si>
    <t>Ruhr-Universität Bochum</t>
  </si>
  <si>
    <t>georg.madsen@rub.de</t>
  </si>
  <si>
    <t>m-kanatzidis@northwestern.edu</t>
  </si>
  <si>
    <t>Shekhar D Bhame</t>
  </si>
  <si>
    <t>Laboratoire CRISMAT</t>
  </si>
  <si>
    <t>shekhar.bhame@ensicaen.fr.</t>
  </si>
  <si>
    <t>JL Cui</t>
  </si>
  <si>
    <t>Ningbo University of Technology</t>
  </si>
  <si>
    <t>cuijl@nbip.net</t>
  </si>
  <si>
    <t>A. -Young Eum</t>
  </si>
  <si>
    <t>Il-Ho Kim</t>
  </si>
  <si>
    <t>Korea National University of Transportation</t>
  </si>
  <si>
    <t>ihkim@ut.ac.kr</t>
  </si>
  <si>
    <t>Shufen Fan</t>
  </si>
  <si>
    <t>Huey Hoon Hng</t>
  </si>
  <si>
    <t>Nanyang Technological University</t>
  </si>
  <si>
    <t>Mi-Kyung Han</t>
  </si>
  <si>
    <t>Sung-Jin Kim</t>
  </si>
  <si>
    <t>Ewha Womans Univeristy</t>
  </si>
  <si>
    <t>sjkim@ewha.ac.kr</t>
  </si>
  <si>
    <t>H Hsu</t>
  </si>
  <si>
    <t>TSAI-KUN HUANG</t>
  </si>
  <si>
    <t>China Steel Corporation</t>
  </si>
  <si>
    <t>Unknown</t>
  </si>
  <si>
    <t>Yun Zheng</t>
  </si>
  <si>
    <t>suxianli@whut.edu.cn</t>
  </si>
  <si>
    <t>Sungwoo Hwang</t>
  </si>
  <si>
    <t>kyuhyoung.lee@samsung.com</t>
  </si>
  <si>
    <t>Jieun Ko</t>
  </si>
  <si>
    <t>Jong-Young Kim</t>
  </si>
  <si>
    <t>Korea Institute of Ceramic Engineering and Technology</t>
  </si>
  <si>
    <t>jykim@kicet.re.kr</t>
  </si>
  <si>
    <t>Qihao Zhang</t>
  </si>
  <si>
    <t>Lianjun Wang</t>
  </si>
  <si>
    <t>Donghua University</t>
  </si>
  <si>
    <t>wanglj@dhu.edu.cn</t>
  </si>
  <si>
    <t>XB Zhao</t>
  </si>
  <si>
    <t>JK Lee</t>
  </si>
  <si>
    <t>KERI</t>
  </si>
  <si>
    <t>jackyrhy@keri.re.kr</t>
  </si>
  <si>
    <t>Kyu-Hyoung Lee</t>
  </si>
  <si>
    <t>Sang-Il Kim</t>
  </si>
  <si>
    <t>sang.il.kim@samsung.com</t>
  </si>
  <si>
    <t>Dong Sun Lee</t>
  </si>
  <si>
    <t>Young Soo Lim</t>
  </si>
  <si>
    <t>yslim@kicet.re.kr</t>
  </si>
  <si>
    <t>Xiao Yan</t>
  </si>
  <si>
    <t>Go-Eun Lee</t>
  </si>
  <si>
    <t>S. Sumithra</t>
  </si>
  <si>
    <t>Kevin L. Stokes</t>
  </si>
  <si>
    <t>University of New Orleans</t>
  </si>
  <si>
    <t>klstokes@uno.edu</t>
  </si>
  <si>
    <t>K. C. Lukas</t>
  </si>
  <si>
    <t>C. P. Opeil</t>
  </si>
  <si>
    <t>Boston College</t>
  </si>
  <si>
    <t>Yuho Min</t>
  </si>
  <si>
    <t>Kyu Hyoung Lee</t>
  </si>
  <si>
    <t>Hyeona Mun</t>
  </si>
  <si>
    <t>Jong Wook Roh</t>
  </si>
  <si>
    <t>jw.roh@samsung.com</t>
  </si>
  <si>
    <t>Sergey V. Ovsyannikov</t>
  </si>
  <si>
    <t>Universität Bayreuth</t>
  </si>
  <si>
    <t>sergey.ovsyannikov@uni-bayreuth.de</t>
  </si>
  <si>
    <t>Pooja Puneet</t>
  </si>
  <si>
    <t>Jian He</t>
  </si>
  <si>
    <t>Clemson University</t>
  </si>
  <si>
    <t>jianhe@clemson.edu</t>
  </si>
  <si>
    <t>Ho Sun Shin</t>
  </si>
  <si>
    <t>Jae Yong Song</t>
  </si>
  <si>
    <t>Korea Research Institute of Standards and Science</t>
  </si>
  <si>
    <t>jysong@kriss.re.kr</t>
  </si>
  <si>
    <t>O.B. Sokolov</t>
  </si>
  <si>
    <t>N.LDuvankov</t>
  </si>
  <si>
    <t>Nord Specialized Design-Technological Bureau</t>
  </si>
  <si>
    <t>sctbnord@,tnail.sitek.ru</t>
  </si>
  <si>
    <t>Jae Sung Son</t>
  </si>
  <si>
    <t>Taeghwan Hyeon</t>
  </si>
  <si>
    <t>Seoul National University</t>
  </si>
  <si>
    <t>thyeon@snu.ac.kr</t>
  </si>
  <si>
    <t>JH Son</t>
  </si>
  <si>
    <t>minwookoh@keri.re.kr</t>
  </si>
  <si>
    <t>Ajay Soni</t>
  </si>
  <si>
    <t>Michael Khor Khiam Aik</t>
  </si>
  <si>
    <t>mkakhor@ntu.edu.sg</t>
  </si>
  <si>
    <t>Yukun Xiao</t>
  </si>
  <si>
    <t>Jun Jiang</t>
  </si>
  <si>
    <t>Ningbo Institute of Materials Technology and Engineering</t>
  </si>
  <si>
    <t>jjun@nimte.ac.cn</t>
  </si>
  <si>
    <t>Shanyu Wang</t>
  </si>
  <si>
    <t>Fang Wu</t>
  </si>
  <si>
    <t>Xing Hu</t>
  </si>
  <si>
    <t>Zhengzhou University</t>
  </si>
  <si>
    <t>xhu@zzu.edu.cn</t>
  </si>
  <si>
    <t>L. Cheng</t>
  </si>
  <si>
    <t>HJ Liu</t>
  </si>
  <si>
    <t>Wuhan University</t>
  </si>
  <si>
    <t>phlhj@whu.edu.cn</t>
  </si>
  <si>
    <t>Ö. Ceyda Yelgel</t>
  </si>
  <si>
    <t>G. P. Srivastava</t>
  </si>
  <si>
    <t>University of Exeter</t>
  </si>
  <si>
    <t>Genqiang Zhang</t>
  </si>
  <si>
    <t>Purdue University</t>
  </si>
  <si>
    <t>yuewu@perdue.edu</t>
  </si>
  <si>
    <t>Ping Wei</t>
  </si>
  <si>
    <t>Jinle Lan</t>
  </si>
  <si>
    <t>linyh@tsinghua.edu.cn</t>
  </si>
  <si>
    <t>Chao Yu</t>
  </si>
  <si>
    <t>Fanglin Chen</t>
  </si>
  <si>
    <t>University of South Carolina</t>
  </si>
  <si>
    <t>chenfa@cec.sc.edu</t>
  </si>
  <si>
    <t>Atsuko Kosuga</t>
  </si>
  <si>
    <t>Osaka Prefecture University</t>
  </si>
  <si>
    <t>a-kosuga@21c.osakafu-u.ac.jp</t>
  </si>
  <si>
    <t>Marcus Scheele</t>
  </si>
  <si>
    <t>University of Hamburg</t>
  </si>
  <si>
    <t>mscheele@lbl.gov</t>
  </si>
  <si>
    <t>John Androulakis</t>
  </si>
  <si>
    <t>J. Arreguin-Zavala</t>
  </si>
  <si>
    <t>École Polytechnique de MontrÉal</t>
  </si>
  <si>
    <t>javier.arreguin-zavala@polymtl.ca</t>
  </si>
  <si>
    <t>Ashoka Bali</t>
  </si>
  <si>
    <t>Ramesh Chandra Mallik</t>
  </si>
  <si>
    <t>Indian Institute of Science</t>
  </si>
  <si>
    <t>rameshmallik@gmail.com</t>
  </si>
  <si>
    <t>South University of Science and Technology of China</t>
  </si>
  <si>
    <t>he.jq@sustc.edu.cn</t>
  </si>
  <si>
    <t>Yongkwan Dong</t>
  </si>
  <si>
    <t>Francis J. DiSalvo</t>
  </si>
  <si>
    <t>Cornell University</t>
  </si>
  <si>
    <t>fjd3@cornell.edu</t>
  </si>
  <si>
    <t>H. S. Dow</t>
  </si>
  <si>
    <t>Oliver Falkenbach</t>
  </si>
  <si>
    <t>Justus-Liebig-University</t>
  </si>
  <si>
    <t>Oliver.Falkenbach@anorg.chemie.uni-giessen.de</t>
  </si>
  <si>
    <t>Haotian Fan</t>
  </si>
  <si>
    <t>Taichao Su</t>
  </si>
  <si>
    <t>Henan Polytechnic University</t>
  </si>
  <si>
    <t>stc@hpu.edu.cn</t>
  </si>
  <si>
    <t>Haiyu Fang</t>
  </si>
  <si>
    <t>Christopher M. Jaworski</t>
  </si>
  <si>
    <t>Joseph P. Heremans</t>
  </si>
  <si>
    <t>Zhengzhong Jian</t>
  </si>
  <si>
    <t>T. Keiber</t>
  </si>
  <si>
    <t>H. Wang</t>
  </si>
  <si>
    <t>Oak Ridge National Laboratory</t>
  </si>
  <si>
    <t>Min-Seok Kim</t>
  </si>
  <si>
    <t>Yun-Mo Sung</t>
  </si>
  <si>
    <t>Korea University</t>
  </si>
  <si>
    <t>ymsung@korea.ac.kr</t>
  </si>
  <si>
    <t>Yeseul Lee</t>
  </si>
  <si>
    <t>X.X. Li</t>
  </si>
  <si>
    <t>J.Q. Li</t>
  </si>
  <si>
    <t>Shenzhen University</t>
  </si>
  <si>
    <t>junqinli@szu.edu.cn</t>
  </si>
  <si>
    <t>Zong-Yue Li</t>
  </si>
  <si>
    <t>Jing Liu</t>
  </si>
  <si>
    <t>Liangming Peng</t>
  </si>
  <si>
    <t>University of Science and Technology of China</t>
  </si>
  <si>
    <t>penglm@ustc.edu.cn</t>
  </si>
  <si>
    <t>Shih-Han Lo</t>
  </si>
  <si>
    <t>hejiaqing@mail.xjtu.edu.cn</t>
  </si>
  <si>
    <t>Peng-Xian Lu</t>
  </si>
  <si>
    <t>Henan University of Technology</t>
  </si>
  <si>
    <t>pengxian_lu@haut.edu.cn</t>
  </si>
  <si>
    <t>peiyanzhong@gmail.com</t>
  </si>
  <si>
    <t xml:space="preserve"> YJPei</t>
  </si>
  <si>
    <t>PK Rawat</t>
  </si>
  <si>
    <t>Indian Institute of Technology</t>
  </si>
  <si>
    <t>Hongchao Wang</t>
  </si>
  <si>
    <t>Heng Wang</t>
  </si>
  <si>
    <t>woochul@ yonsei.ac.kr</t>
  </si>
  <si>
    <t>HJ Wu</t>
  </si>
  <si>
    <t>Sima Aminorroaya Yamini</t>
  </si>
  <si>
    <t>University of Wollongong</t>
  </si>
  <si>
    <t>Haoran Yang</t>
  </si>
  <si>
    <t>Iowa State University</t>
  </si>
  <si>
    <t>yuewu@iastate.edu</t>
  </si>
  <si>
    <t>Mona Zebarjadi</t>
  </si>
  <si>
    <t>Qinyong Zhang</t>
  </si>
  <si>
    <t>University of Houston</t>
  </si>
  <si>
    <t>Central Michigan University</t>
  </si>
  <si>
    <t>Ananya Banik</t>
  </si>
  <si>
    <t>Jawaharlal Nehru Centre for Advanced Scientific Research</t>
  </si>
  <si>
    <t>Cheng-Lung Chen</t>
  </si>
  <si>
    <t>Yue-Xing Chen</t>
  </si>
  <si>
    <t>Hua-Qian Leng</t>
  </si>
  <si>
    <t>Technical Institute of Physics and Chemistry</t>
  </si>
  <si>
    <t>Gangjian Tan</t>
  </si>
  <si>
    <t>Nanjing University of Science and Technology</t>
  </si>
  <si>
    <t>Xinke WANG</t>
  </si>
  <si>
    <t>Shanghai University</t>
  </si>
  <si>
    <t>Xinhong Guan</t>
  </si>
  <si>
    <t>Pengfei Lu</t>
  </si>
  <si>
    <t>Beijing University of Posts and Telecommunications</t>
  </si>
  <si>
    <t>photon@bupt.edu.cn</t>
  </si>
  <si>
    <t>Yasumitsu Suzuki</t>
  </si>
  <si>
    <t>Hisao Nakamura</t>
  </si>
  <si>
    <t>hs-nakamura@aist.go.jp</t>
  </si>
  <si>
    <t>Felix Fahrnbauer</t>
  </si>
  <si>
    <t>Leipzig University</t>
  </si>
  <si>
    <t>Ben-Gurion University</t>
  </si>
  <si>
    <t>Eden Hazan</t>
  </si>
  <si>
    <t>B Kusz</t>
  </si>
  <si>
    <t>Gdansk University of Technology</t>
  </si>
  <si>
    <t>bbochentyn@mif.pg.gda.pl</t>
  </si>
  <si>
    <t>JKLee</t>
  </si>
  <si>
    <t>Thorsten Schroder</t>
  </si>
  <si>
    <t>Jared B Williams</t>
  </si>
  <si>
    <t>Aikebaier Yusufu</t>
  </si>
  <si>
    <t>Osaka University</t>
  </si>
  <si>
    <t>Y Chen</t>
  </si>
  <si>
    <t>HS Dow</t>
  </si>
  <si>
    <t>B Du</t>
  </si>
  <si>
    <t>Masaki Fujikane</t>
  </si>
  <si>
    <t>Satry N Guin</t>
  </si>
  <si>
    <t>Zhang He</t>
  </si>
  <si>
    <t>Institute of Physics</t>
  </si>
  <si>
    <t>AJ Hong</t>
  </si>
  <si>
    <t>Nanjing University</t>
  </si>
  <si>
    <t>Xiaocun Liu</t>
  </si>
  <si>
    <t>Changzhou University</t>
  </si>
  <si>
    <t>Academia Sinica</t>
  </si>
  <si>
    <t>National Tsing Hua University</t>
  </si>
  <si>
    <t>swchen@mx.nthu.edu.tw</t>
  </si>
  <si>
    <t>SN Zhang</t>
  </si>
  <si>
    <t>University of Toronto</t>
  </si>
  <si>
    <t>Tokyo University of Science</t>
  </si>
  <si>
    <t>X Cheng</t>
  </si>
  <si>
    <t>University of Waterloo</t>
  </si>
  <si>
    <t>Jiujiang University</t>
  </si>
  <si>
    <t>National Institute for Materials Science</t>
  </si>
  <si>
    <t>ShonanInstitute of Technolog</t>
  </si>
  <si>
    <t>Laboratoire de Physique des Matériaux Ecole des Mines</t>
  </si>
  <si>
    <t>Nippon Thermostat Company Limited</t>
  </si>
  <si>
    <t>Tohuku University</t>
  </si>
  <si>
    <t>Seijiro Sano</t>
  </si>
  <si>
    <t>Hiromasa Kaibe</t>
  </si>
  <si>
    <t>Komatsu (KELK)</t>
  </si>
  <si>
    <t>Junichi Tani</t>
  </si>
  <si>
    <t>Osaka Municipal Technical Research Institute</t>
  </si>
  <si>
    <t>Mei Jun Yang</t>
  </si>
  <si>
    <t>Kang Yin</t>
  </si>
  <si>
    <t>Q Zhang</t>
  </si>
  <si>
    <t>University of Texas at Austin</t>
  </si>
  <si>
    <t>Giri Joshi</t>
  </si>
  <si>
    <t>Jinyao Tang</t>
  </si>
  <si>
    <t>University of California at Berkeley</t>
  </si>
  <si>
    <t>XW Wang</t>
  </si>
  <si>
    <t>University of Michigan at Ann Arbor</t>
  </si>
  <si>
    <t>Bhabha Atomic Research Center</t>
  </si>
  <si>
    <t>Johannes Gutenberg University Mainz</t>
  </si>
  <si>
    <t>Université de Rennes I</t>
  </si>
  <si>
    <t>Huazhong University of Science and Technology</t>
  </si>
  <si>
    <t>Ecole Nationale Polytechnique 10</t>
  </si>
  <si>
    <t>Jilin University</t>
  </si>
  <si>
    <t>DLR</t>
  </si>
  <si>
    <t>South China Normal University</t>
  </si>
  <si>
    <t>Czech Geological Survey</t>
  </si>
  <si>
    <t>University of Science and Technology Beijing</t>
  </si>
  <si>
    <t>Chungju National University</t>
  </si>
  <si>
    <t>University of Vienna</t>
  </si>
  <si>
    <t>University of Michigan</t>
  </si>
  <si>
    <t>General Motors R&amp;D Center</t>
  </si>
  <si>
    <t>Beijing University of Technology</t>
  </si>
  <si>
    <t>Yanshan University</t>
  </si>
  <si>
    <t>University of Chemical Technology and Metallurgy</t>
  </si>
  <si>
    <t>Zhejiang Normal University</t>
  </si>
  <si>
    <t>UNIST</t>
  </si>
  <si>
    <t>Institute of Solid State Physics</t>
  </si>
  <si>
    <t>Beihang University</t>
  </si>
  <si>
    <t>Xi'an Jiaotong University</t>
  </si>
  <si>
    <t>Aarhus University</t>
  </si>
  <si>
    <t>University of Cincinnati,</t>
  </si>
  <si>
    <t>University of Washington</t>
  </si>
  <si>
    <t>Hanbat National University</t>
  </si>
  <si>
    <t>Kangwon National University</t>
  </si>
  <si>
    <t>Hong Ik University</t>
  </si>
  <si>
    <t>Marlow Industries</t>
  </si>
  <si>
    <t>GM R&amp;D Center</t>
  </si>
  <si>
    <t>XY Zhao</t>
  </si>
  <si>
    <t>Cui Yu</t>
  </si>
  <si>
    <t>Zhen Xiong</t>
  </si>
  <si>
    <t>ES Toberer</t>
  </si>
  <si>
    <t>DUCK-YOUNG CHUNG</t>
  </si>
  <si>
    <t>JL Mi</t>
  </si>
  <si>
    <t>Han Li</t>
  </si>
  <si>
    <t>JR Sootsman</t>
  </si>
  <si>
    <t>LD Chen</t>
  </si>
  <si>
    <t>XY Huang</t>
  </si>
  <si>
    <t>Bin Zhong</t>
  </si>
  <si>
    <t>Qing Hao</t>
  </si>
  <si>
    <t>University of Arizona</t>
  </si>
  <si>
    <t>Bo Yu</t>
  </si>
  <si>
    <t>Huili Liu</t>
  </si>
  <si>
    <t>B Gahtori</t>
  </si>
  <si>
    <t>CSIR-National Physical Laboratory</t>
  </si>
  <si>
    <t>TW Day</t>
  </si>
  <si>
    <t>Sedat Ballikaya</t>
  </si>
  <si>
    <t>TP Bailey</t>
  </si>
  <si>
    <t>Dou-Dou Liang</t>
  </si>
  <si>
    <t>Wenke He</t>
  </si>
  <si>
    <t>Yanyan Zheng</t>
  </si>
  <si>
    <t>Lei Miao</t>
  </si>
  <si>
    <t>Guilin University of Electronic Technology</t>
  </si>
  <si>
    <t>miaolei@guet.edu.cn</t>
  </si>
  <si>
    <t>Juan Li</t>
  </si>
  <si>
    <t>Guangsai Yang</t>
  </si>
  <si>
    <t>jeff.snyder@northwestern.edu</t>
  </si>
  <si>
    <t>Dandan Qin</t>
  </si>
  <si>
    <t>Wei Cai</t>
  </si>
  <si>
    <t>Harbin Institute of Technology</t>
  </si>
  <si>
    <t>weicai@hit.edu.cn</t>
  </si>
  <si>
    <t>Qiang Sun</t>
  </si>
  <si>
    <t>Meng Li</t>
  </si>
  <si>
    <t>University of Queensland</t>
  </si>
  <si>
    <t>meng.li1@uq.edu.au</t>
  </si>
  <si>
    <t>Hua-Lu Zhuang</t>
  </si>
  <si>
    <t>Max Planck Institute for Chemical Physics of Solids</t>
  </si>
  <si>
    <t>yu.pan@cpfs.mpg.de</t>
  </si>
  <si>
    <t>Tong Xing</t>
  </si>
  <si>
    <t>qiupf@mail.sic.ac.cn</t>
  </si>
  <si>
    <t>Jungsoo Lee</t>
  </si>
  <si>
    <t>Sung Youb Kim</t>
  </si>
  <si>
    <t>sykim@unist.ac.kr</t>
  </si>
  <si>
    <t>Chongjian Zhou</t>
  </si>
  <si>
    <t>Cheng Chang</t>
  </si>
  <si>
    <t>Yong Kyu Lee</t>
  </si>
  <si>
    <t>Pingjun Ying</t>
  </si>
  <si>
    <t>Leibniz Institute for Solid State and Materials Research</t>
  </si>
  <si>
    <t>Hangtian Zhu</t>
  </si>
  <si>
    <t>Wenyu Zhao</t>
  </si>
  <si>
    <t>Guang-Kun Ren</t>
  </si>
  <si>
    <t>Zhonglin Bu</t>
  </si>
  <si>
    <t>Subhajit Roychowdhury</t>
  </si>
  <si>
    <t>Binbin Jiang</t>
  </si>
  <si>
    <t>Southern University of Science and Technology</t>
  </si>
  <si>
    <t>Jun Mao</t>
  </si>
  <si>
    <t>Xiao Xu</t>
  </si>
  <si>
    <t>Siqi Wang</t>
  </si>
  <si>
    <t>Bin Zhu</t>
  </si>
  <si>
    <t>Li You</t>
  </si>
  <si>
    <t>Songting Cai</t>
  </si>
  <si>
    <t>Lisha Mao</t>
  </si>
  <si>
    <t>Xin Qian</t>
  </si>
  <si>
    <t>Junhao Qiu</t>
  </si>
  <si>
    <t>Bo Duan</t>
  </si>
  <si>
    <t>Feng Hao</t>
  </si>
  <si>
    <t>Jing Shuai</t>
  </si>
  <si>
    <t>AA Olvera</t>
  </si>
  <si>
    <t>Liangwei Fu</t>
  </si>
  <si>
    <t>Xiao Zhang</t>
  </si>
  <si>
    <t>Gang Zheng</t>
  </si>
  <si>
    <t>Rigui Deng</t>
  </si>
  <si>
    <t>Yu Xiao</t>
  </si>
  <si>
    <t>Zhong-Zhen Luo</t>
  </si>
  <si>
    <t>Jinfeng Dong</t>
  </si>
  <si>
    <t>Kunling Peng</t>
  </si>
  <si>
    <t>Chongqing University</t>
  </si>
  <si>
    <t>Haijun Wu</t>
  </si>
  <si>
    <t>Satya N Guin</t>
  </si>
  <si>
    <t>Yubo Luo</t>
  </si>
  <si>
    <t>Fan Zhang</t>
  </si>
  <si>
    <t>Peigen Li</t>
  </si>
  <si>
    <t>Zihang Liu</t>
  </si>
  <si>
    <t>Huaxing Zhu</t>
  </si>
  <si>
    <t>Xing Tan</t>
  </si>
  <si>
    <t>Beijing University of Chemical Technology</t>
  </si>
  <si>
    <t>Yubo Luo</t>
  </si>
  <si>
    <t>Shixuan Liu</t>
  </si>
  <si>
    <t>Shaanxi Normal University</t>
  </si>
  <si>
    <t>Xiaofang Lu</t>
  </si>
  <si>
    <t>Ping-Yuan Deng</t>
  </si>
  <si>
    <t>National Chiao Tung University</t>
  </si>
  <si>
    <t>Dongwang Yang</t>
  </si>
  <si>
    <t>Ventrapati Pavan Kumar</t>
  </si>
  <si>
    <t>Normandie University</t>
  </si>
  <si>
    <t>Xianfu Meng</t>
  </si>
  <si>
    <t>Yi-Fen Tsai</t>
  </si>
  <si>
    <t>Rui Shu</t>
  </si>
  <si>
    <t>University of Virginia</t>
  </si>
  <si>
    <t>Min Hong</t>
  </si>
  <si>
    <t>The University of Queensland</t>
  </si>
  <si>
    <t>Xuemin Shi</t>
  </si>
  <si>
    <t>Yanling Pei</t>
  </si>
  <si>
    <t>Hong Wu</t>
  </si>
  <si>
    <t>Xiaolei Shi</t>
  </si>
  <si>
    <t>https://www.semanticscholar.org/paper/Enhancing-Figure-of-Merit-of-Bi0.5Sb1.5Te3-Through-Hsu-Huang/a428cd2a5d6376394266fafcd74b6afa30b73121</t>
  </si>
  <si>
    <t>https://www.komatsu.jp/en/aboutus/innovation/technology/techreport [KOMATSU TECHNICAL REPORT 49, 152 (2003)]</t>
  </si>
  <si>
    <t>nickname_of_paper</t>
  </si>
  <si>
    <t>Corresponding_author_institute</t>
  </si>
  <si>
    <t>Corresponding_author_email</t>
  </si>
  <si>
    <t xml:space="preserve">zhutj@zju.edu.cn </t>
  </si>
  <si>
    <t>heremans.1@osu.edu</t>
  </si>
  <si>
    <t>kanatzid@cem.msu.edu</t>
  </si>
  <si>
    <t>ohta.michihiro@aist.go.jp</t>
  </si>
  <si>
    <t>Sang Mock Lee</t>
  </si>
  <si>
    <t xml:space="preserve">yanzhong@tongji.edu.cn </t>
  </si>
  <si>
    <t>JKLee_LAST</t>
  </si>
  <si>
    <t>Na-Pb-Sb-Te</t>
  </si>
  <si>
    <t>pallab@matsc.iitkgp.ernet.in</t>
  </si>
  <si>
    <t>Sima@uow.edu.au</t>
  </si>
  <si>
    <t>renzh@bc.edu</t>
  </si>
  <si>
    <t>zren2@central.uh.edu</t>
  </si>
  <si>
    <t>alrah2r@cmich.edu</t>
  </si>
  <si>
    <t>kanishka@jncasr.ac.in</t>
  </si>
  <si>
    <t>hejq@sustc.edu.cn</t>
  </si>
  <si>
    <t>mzhou@ mail.ipc.ac.cn</t>
  </si>
  <si>
    <t>tangguodong@njust.edu.cn</t>
  </si>
  <si>
    <t>kai.guo@shu.edu.cn</t>
  </si>
  <si>
    <t>laifengli@mail.ipc.ac.cn</t>
  </si>
  <si>
    <t>oliver.oeckler@gmx.de</t>
  </si>
  <si>
    <t>dmorelli@egr.msu.edu</t>
  </si>
  <si>
    <t>yamanaka@see.eng.osaka-u.ac.jp</t>
  </si>
  <si>
    <t>fivos@caltech.edu</t>
  </si>
  <si>
    <t>jluo@aphy.iphy.ac.cn</t>
  </si>
  <si>
    <t>liujm@nju.edu.cn</t>
  </si>
  <si>
    <t>liangxin@cczu.edu.cn</t>
  </si>
  <si>
    <t>rajeshx@phys.sinica.edu.tw</t>
  </si>
  <si>
    <t>m_akasak@rs.noda.tus.ac.jp</t>
  </si>
  <si>
    <t>kajikawa@elec.shonan-it.ac.jp</t>
  </si>
  <si>
    <t>zsheng_1_9@163.com</t>
  </si>
  <si>
    <t xml:space="preserve">jingfeng@mail.tsinghua.edu.cn </t>
  </si>
  <si>
    <t>jsharp@marlow.com</t>
  </si>
  <si>
    <t xml:space="preserve">james.salvador@gm.cm </t>
  </si>
  <si>
    <t>levin@iastate.edu</t>
  </si>
  <si>
    <t xml:space="preserve">tangxf@whut.edu.cn </t>
  </si>
  <si>
    <t xml:space="preserve">zhaoxb@zju.edu.cn </t>
  </si>
  <si>
    <t>xyhuang@crystal.apph.tohoku.ac.jp</t>
  </si>
  <si>
    <t>qinghao@email.arizona.edu</t>
  </si>
  <si>
    <t xml:space="preserve">xshi@mail.sic.ac.cn </t>
  </si>
  <si>
    <t>adhar@nplindia.org</t>
  </si>
  <si>
    <t>cuher@umich.edu</t>
  </si>
  <si>
    <t>bpzhang@ustb.edu.cn</t>
  </si>
  <si>
    <t>k.nielsch@ifw-dresden.de</t>
  </si>
  <si>
    <t xml:space="preserve">zhangqj@whut.edu.cn </t>
  </si>
  <si>
    <t xml:space="preserve">linyh@mail.tsinghua.edu.cn </t>
  </si>
  <si>
    <t xml:space="preserve">zhaolidong@buaa.edu.cn </t>
  </si>
  <si>
    <t xml:space="preserve">hejq@sustech.edu.cn </t>
  </si>
  <si>
    <t xml:space="preserve">he.jq@sustc.edu.cn </t>
  </si>
  <si>
    <t xml:space="preserve">qiupf@mail.sic.ac.cn </t>
  </si>
  <si>
    <t xml:space="preserve">junluo@shu.edu.cn </t>
  </si>
  <si>
    <t>v-dravid@northwestern.edu</t>
  </si>
  <si>
    <t>liugq@nimte.ac.cn</t>
  </si>
  <si>
    <t>zhenglei@buaa.edu.cn</t>
  </si>
  <si>
    <t xml:space="preserve">yanyonggao@whut.edu.cn </t>
  </si>
  <si>
    <t>ppoudeup@umich.edu</t>
  </si>
  <si>
    <t>zhangqf@hit.edu.cn</t>
  </si>
  <si>
    <t>AlexYan@ntu.edu.sg</t>
  </si>
  <si>
    <t>xiaoyuan2013@cqu.edu.cn</t>
  </si>
  <si>
    <t>alexyan@ntu.edu.sg</t>
  </si>
  <si>
    <t>hulipeng@szu.edu.cn</t>
  </si>
  <si>
    <t>zhangch@szu.edu.cn</t>
  </si>
  <si>
    <t xml:space="preserve">zhangjian@issp.ac.cn </t>
  </si>
  <si>
    <t xml:space="preserve">luxu@cqu.edu.cn </t>
  </si>
  <si>
    <t xml:space="preserve">linyh@tsinghua.edu.cn </t>
  </si>
  <si>
    <t xml:space="preserve">MORI.Takao@nims.go.jp </t>
  </si>
  <si>
    <t>wud@snnu.edu.cn</t>
  </si>
  <si>
    <t xml:space="preserve">yuchifan@dhu.edu.cn </t>
  </si>
  <si>
    <t>ssky0211@nctu.edu.tw</t>
  </si>
  <si>
    <t>emmanuel.guilmeau@ensicaen.fr</t>
  </si>
  <si>
    <t>suijiehe@hit.edu.cn</t>
  </si>
  <si>
    <t xml:space="preserve">liuws@sustc.edu.cn </t>
  </si>
  <si>
    <t>nl4qv@virginia.edu</t>
  </si>
  <si>
    <t>zhigang.chen@uq.edu.au</t>
  </si>
  <si>
    <t xml:space="preserve">hzhao@iphy.ac.cn </t>
  </si>
  <si>
    <t xml:space="preserve">junqinli@szu.edu.cn </t>
  </si>
  <si>
    <t>xiaolin@uow.edu.au</t>
  </si>
  <si>
    <t>Element</t>
    <phoneticPr fontId="1" type="noConversion"/>
  </si>
  <si>
    <t>Selenide</t>
    <phoneticPr fontId="1" type="noConversion"/>
  </si>
  <si>
    <t>Telluride</t>
    <phoneticPr fontId="1" type="noConversion"/>
  </si>
  <si>
    <t>Cu2Q</t>
    <phoneticPr fontId="1" type="noConversion"/>
  </si>
  <si>
    <t>AgSbQ2</t>
    <phoneticPr fontId="1" type="noConversion"/>
  </si>
  <si>
    <t>Ag2Q</t>
    <phoneticPr fontId="1" type="noConversion"/>
  </si>
  <si>
    <t>Mg3Sb2</t>
  </si>
  <si>
    <t>n-type PbTe</t>
    <phoneticPr fontId="1" type="noConversion"/>
  </si>
  <si>
    <t>PbTe-2%MgTe-4%Na (p-type PbTe–2% MgTe doped with 4% Na)</t>
    <phoneticPr fontId="1" type="noConversion"/>
  </si>
  <si>
    <t>n-type PbTe doped with 0.2% PbI2</t>
    <phoneticPr fontId="1" type="noConversion"/>
  </si>
  <si>
    <t>Figure 1C</t>
    <phoneticPr fontId="1" type="noConversion"/>
  </si>
  <si>
    <t>Te-MS</t>
    <phoneticPr fontId="1" type="noConversion"/>
  </si>
  <si>
    <t>x=0.7, actual composition Mg2:15Si0:28Sn0:71Sb0:006 (see Table 1)</t>
    <phoneticPr fontId="1" type="noConversion"/>
  </si>
  <si>
    <t>Figure 8(d)</t>
    <phoneticPr fontId="1" type="noConversion"/>
  </si>
  <si>
    <t>TP460-3</t>
    <phoneticPr fontId="1" type="noConversion"/>
  </si>
  <si>
    <t>x = 0.15, p-PbTe(1-x)Se(x) materials doped with 2 atom % Na</t>
    <phoneticPr fontId="1" type="noConversion"/>
  </si>
  <si>
    <t>9.0x10^19 (open square)</t>
    <phoneticPr fontId="1" type="noConversion"/>
  </si>
  <si>
    <t xml:space="preserve">9.0x10^19 </t>
    <phoneticPr fontId="1" type="noConversion"/>
  </si>
  <si>
    <t>re-pressed(perp press)</t>
    <phoneticPr fontId="1" type="noConversion"/>
  </si>
  <si>
    <t>re-pressed Cu0.01Bi2Te2.7Se0.3  (triangle)</t>
    <phoneticPr fontId="1" type="noConversion"/>
  </si>
  <si>
    <t>Figure 2E</t>
    <phoneticPr fontId="1" type="noConversion"/>
  </si>
  <si>
    <t>Figure 2d</t>
    <phoneticPr fontId="1" type="noConversion"/>
  </si>
  <si>
    <t>Figure 1a</t>
    <phoneticPr fontId="1" type="noConversion"/>
  </si>
  <si>
    <t>Bi2Te3/Sb2Te3 SL (this work)</t>
    <phoneticPr fontId="1" type="noConversion"/>
  </si>
  <si>
    <t>ZT of 10A/50A p-type Bi2Te3/Sb2Te3 superlattice</t>
    <phoneticPr fontId="1" type="noConversion"/>
  </si>
  <si>
    <t>QH (filled square, black)</t>
    <phoneticPr fontId="1" type="noConversion"/>
  </si>
  <si>
    <t>Figure 4d</t>
    <phoneticPr fontId="1" type="noConversion"/>
  </si>
  <si>
    <t>YbCd1.6Zn0.4Sb2, calc. only ZT and PF</t>
    <phoneticPr fontId="1" type="noConversion"/>
  </si>
  <si>
    <t>Pb0.975Na0.025S+3%CdS (green, triangle)</t>
    <phoneticPr fontId="1" type="noConversion"/>
  </si>
  <si>
    <t>Figure 1e</t>
    <phoneticPr fontId="1" type="noConversion"/>
  </si>
  <si>
    <t>b axis (red and open circle)</t>
    <phoneticPr fontId="1" type="noConversion"/>
  </si>
  <si>
    <t>SE-SPT-ZT</t>
    <phoneticPr fontId="1" type="noConversion"/>
  </si>
  <si>
    <t>SB-SPT-ZT</t>
    <phoneticPr fontId="1" type="noConversion"/>
  </si>
  <si>
    <t>SE-SPT-ZT (closed triangle), n-type, BiTe2.7Se0.3</t>
    <phoneticPr fontId="1" type="noConversion"/>
  </si>
  <si>
    <t>SB-SPT-ZT (closed circle), p-type, Bi0.5Sb1.5Te</t>
    <phoneticPr fontId="1" type="noConversion"/>
  </si>
  <si>
    <t>x = 0.4, (Bi2Te3)0.9-(Bi2-xAgxSe3)0.1</t>
    <phoneticPr fontId="1" type="noConversion"/>
  </si>
  <si>
    <t>x=0.4</t>
    <phoneticPr fontId="1" type="noConversion"/>
  </si>
  <si>
    <t>x = 0.1, (Al2Te3)x-(Bi0.5Sb1.5Te3)1-x</t>
    <phoneticPr fontId="1" type="noConversion"/>
  </si>
  <si>
    <t>x=0.1</t>
    <phoneticPr fontId="1" type="noConversion"/>
  </si>
  <si>
    <t>MA-HP673K (green closed triangle)</t>
    <phoneticPr fontId="1" type="noConversion"/>
  </si>
  <si>
    <t>40wt% NC (green closed diamond)</t>
    <phoneticPr fontId="1" type="noConversion"/>
  </si>
  <si>
    <t>Inorganic ligand capped Bi2Te3 (open black triangle)</t>
    <phoneticPr fontId="1" type="noConversion"/>
  </si>
  <si>
    <t>BiSbTe after annealing process, ZT, filled blue square</t>
    <phoneticPr fontId="1" type="noConversion"/>
  </si>
  <si>
    <t>MS10, matrix: Bi10.1Sb29.5Te 60.3</t>
    <phoneticPr fontId="1" type="noConversion"/>
  </si>
  <si>
    <t>Figure 12(a)</t>
    <phoneticPr fontId="1" type="noConversion"/>
  </si>
  <si>
    <t>ZM-HD2</t>
    <phoneticPr fontId="1" type="noConversion"/>
  </si>
  <si>
    <t>Mn</t>
    <phoneticPr fontId="1" type="noConversion"/>
  </si>
  <si>
    <t>nanometal-decorated Bi0.5Sb1.5Te3 nanocomposites (for metal loading of 0.2 wt.%). Solution-based</t>
    <phoneticPr fontId="1" type="noConversion"/>
  </si>
  <si>
    <t>Ultrasonicated(EX/US)</t>
    <phoneticPr fontId="1" type="noConversion"/>
  </si>
  <si>
    <t>Ultrasonicated(EX/US), green triangle</t>
    <phoneticPr fontId="1" type="noConversion"/>
  </si>
  <si>
    <t>Figure 5(e)</t>
    <phoneticPr fontId="1" type="noConversion"/>
  </si>
  <si>
    <t>x=2.0</t>
    <phoneticPr fontId="1" type="noConversion"/>
  </si>
  <si>
    <t>x = 2.0vol% Bi2Te3 bulk (star shape, deep blue)</t>
    <phoneticPr fontId="1" type="noConversion"/>
  </si>
  <si>
    <t>Kyu-Hyoung Lee</t>
    <phoneticPr fontId="1" type="noConversion"/>
  </si>
  <si>
    <t>0.05 wt.%</t>
    <phoneticPr fontId="1" type="noConversion"/>
  </si>
  <si>
    <t>0.05 wt.% Ag-doped Bi0.5Sb1.5Te3</t>
    <phoneticPr fontId="1" type="noConversion"/>
  </si>
  <si>
    <t>Bi0.4Sb1.6-xInxTe3 x=0.01, purple, half upper filled circlue</t>
    <phoneticPr fontId="1" type="noConversion"/>
  </si>
  <si>
    <t>perp press direction</t>
    <phoneticPr fontId="1" type="noConversion"/>
  </si>
  <si>
    <t>m=0.0075</t>
    <phoneticPr fontId="1" type="noConversion"/>
  </si>
  <si>
    <t>Bi2Te2.7Se0.3:Im, m=0.0075</t>
    <phoneticPr fontId="1" type="noConversion"/>
  </si>
  <si>
    <t>This is review paper including 49. No need, because it is duplication</t>
    <phoneticPr fontId="1" type="noConversion"/>
  </si>
  <si>
    <t>m=0.005</t>
    <phoneticPr fontId="1" type="noConversion"/>
  </si>
  <si>
    <t>Bi2Te2.85Se0.15I0.005 (open circlue)</t>
    <phoneticPr fontId="1" type="noConversion"/>
  </si>
  <si>
    <t>Figure 3F</t>
    <phoneticPr fontId="1" type="noConversion"/>
  </si>
  <si>
    <t>y = 0.27, n-type, Bi2Te3-ySey</t>
    <phoneticPr fontId="1" type="noConversion"/>
  </si>
  <si>
    <t>x = 0.6, p-type, BixSb2-xTe3</t>
    <phoneticPr fontId="1" type="noConversion"/>
  </si>
  <si>
    <t>x= 0.8 repeated</t>
    <phoneticPr fontId="1" type="noConversion"/>
  </si>
  <si>
    <t>x= 0.8 repeated, Bi2Te3-xSex</t>
    <phoneticPr fontId="1" type="noConversion"/>
  </si>
  <si>
    <t>TCHT, heat-treated twin containing</t>
    <phoneticPr fontId="1" type="noConversion"/>
  </si>
  <si>
    <t>3 (triangle)</t>
    <phoneticPr fontId="1" type="noConversion"/>
  </si>
  <si>
    <t>BiSbTe + 4.0 mol% WSe2 addition (typo in label)</t>
    <phoneticPr fontId="1" type="noConversion"/>
  </si>
  <si>
    <t>typo in label</t>
    <phoneticPr fontId="1" type="noConversion"/>
  </si>
  <si>
    <t>1%at Cu</t>
    <phoneticPr fontId="1" type="noConversion"/>
  </si>
  <si>
    <t>Pb1-xSbxSe x=0.25%</t>
    <phoneticPr fontId="1" type="noConversion"/>
  </si>
  <si>
    <t>x=0.25%</t>
    <phoneticPr fontId="1" type="noConversion"/>
  </si>
  <si>
    <t>Figure 3(g)</t>
    <phoneticPr fontId="1" type="noConversion"/>
  </si>
  <si>
    <t>x=0.001</t>
    <phoneticPr fontId="1" type="noConversion"/>
  </si>
  <si>
    <t>x = 0.001 (red dot)</t>
    <phoneticPr fontId="1" type="noConversion"/>
  </si>
  <si>
    <t>Figure 3(a)</t>
    <phoneticPr fontId="1" type="noConversion"/>
  </si>
  <si>
    <t>SiC-1%</t>
    <phoneticPr fontId="1" type="noConversion"/>
  </si>
  <si>
    <t>Annealed for 20h</t>
    <phoneticPr fontId="1" type="noConversion"/>
  </si>
  <si>
    <t>y=0.4</t>
    <phoneticPr fontId="1" type="noConversion"/>
  </si>
  <si>
    <t>Figure 1(e)</t>
    <phoneticPr fontId="1" type="noConversion"/>
  </si>
  <si>
    <t>x=3.0%</t>
    <phoneticPr fontId="1" type="noConversion"/>
  </si>
  <si>
    <t>x = 0.04</t>
    <phoneticPr fontId="1" type="noConversion"/>
  </si>
  <si>
    <t>20 nm wide; 7x10^19 cm^-3</t>
    <phoneticPr fontId="1" type="noConversion"/>
  </si>
  <si>
    <t>0.1 wt.% CuBr experiment</t>
    <phoneticPr fontId="1" type="noConversion"/>
  </si>
  <si>
    <t>Bi2Te3 nanowire bulk pellet</t>
    <phoneticPr fontId="1" type="noConversion"/>
  </si>
  <si>
    <t>in-plane</t>
    <phoneticPr fontId="1" type="noConversion"/>
  </si>
  <si>
    <t>50 nm</t>
    <phoneticPr fontId="1" type="noConversion"/>
  </si>
  <si>
    <t>50nm, In1.92(ZnCe)0.08O3 bulk</t>
    <phoneticPr fontId="1" type="noConversion"/>
  </si>
  <si>
    <t>HPHT (black square)</t>
    <phoneticPr fontId="1" type="noConversion"/>
  </si>
  <si>
    <t>In-10 (inverse triangle)</t>
    <phoneticPr fontId="1" type="noConversion"/>
  </si>
  <si>
    <t>Figure 7d</t>
    <phoneticPr fontId="1" type="noConversion"/>
  </si>
  <si>
    <t>first measurement</t>
    <phoneticPr fontId="1" type="noConversion"/>
  </si>
  <si>
    <t>Figure 7(b)</t>
    <phoneticPr fontId="1" type="noConversion"/>
  </si>
  <si>
    <t>y=0.055</t>
    <phoneticPr fontId="1" type="noConversion"/>
  </si>
  <si>
    <t>SPS(x=2)</t>
    <phoneticPr fontId="1" type="noConversion"/>
  </si>
  <si>
    <t>2.7x10^19</t>
    <phoneticPr fontId="1" type="noConversion"/>
  </si>
  <si>
    <t>MW-sintered, Ag contacts</t>
    <phoneticPr fontId="1" type="noConversion"/>
  </si>
  <si>
    <t>MW-sintered, Ag contacts, Harman measured</t>
    <phoneticPr fontId="1" type="noConversion"/>
  </si>
  <si>
    <t>Pb0.999In0.001Te0.70Se0.30</t>
  </si>
  <si>
    <t>Pb0.999In0.001Te0.70Se0.30 (pink, left triangle)</t>
    <phoneticPr fontId="1" type="noConversion"/>
  </si>
  <si>
    <t>x=20%</t>
    <phoneticPr fontId="1" type="noConversion"/>
  </si>
  <si>
    <t>Br(1.0) (filled circle)</t>
    <phoneticPr fontId="1" type="noConversion"/>
  </si>
  <si>
    <t>Sb0.10 for Pb1-xSbxTe alloys</t>
    <phoneticPr fontId="1" type="noConversion"/>
  </si>
  <si>
    <t>5 at.-% Bi</t>
    <phoneticPr fontId="1" type="noConversion"/>
  </si>
  <si>
    <t>x= 0.03</t>
    <phoneticPr fontId="1" type="noConversion"/>
  </si>
  <si>
    <t>x = 0.03 (blue, triangle)</t>
    <phoneticPr fontId="1" type="noConversion"/>
  </si>
  <si>
    <t>Figure 4E</t>
    <phoneticPr fontId="1" type="noConversion"/>
  </si>
  <si>
    <t>The red dot curves and the red bars stand for the PbTe/Bi2Te3 = 27:1 sampl</t>
    <phoneticPr fontId="1" type="noConversion"/>
  </si>
  <si>
    <t>x= 0.08</t>
    <phoneticPr fontId="1" type="noConversion"/>
  </si>
  <si>
    <t>x = 0.08 (FIG 6), green triangle</t>
    <phoneticPr fontId="1" type="noConversion"/>
  </si>
  <si>
    <t>n = 1.1e20, inverse triangle, pink</t>
    <phoneticPr fontId="1" type="noConversion"/>
  </si>
  <si>
    <t>2 percent</t>
    <phoneticPr fontId="1" type="noConversion"/>
  </si>
  <si>
    <t>2 percent, circle</t>
    <phoneticPr fontId="1" type="noConversion"/>
  </si>
  <si>
    <t>PbSeTe</t>
    <phoneticPr fontId="1" type="noConversion"/>
  </si>
  <si>
    <t>yy axis</t>
    <phoneticPr fontId="1" type="noConversion"/>
  </si>
  <si>
    <t>Figure 7(j)</t>
    <phoneticPr fontId="1" type="noConversion"/>
  </si>
  <si>
    <t>Rutile[100], 5x10^21 cm-3</t>
    <phoneticPr fontId="1" type="noConversion"/>
  </si>
  <si>
    <t>5x10^21 cm-3</t>
    <phoneticPr fontId="1" type="noConversion"/>
  </si>
  <si>
    <t>Pb(0.5%)–Sb(2%)</t>
    <phoneticPr fontId="1" type="noConversion"/>
  </si>
  <si>
    <t>before data gathering</t>
    <phoneticPr fontId="1" type="noConversion"/>
  </si>
  <si>
    <t>same paper, delete this id</t>
    <phoneticPr fontId="1" type="noConversion"/>
  </si>
  <si>
    <t>Segmented, n-type Sb0.5 for T&lt;425K, n-type Sb0.5 for T&gt;425K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</si>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</sst>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_ "/>
    <numFmt numFmtId="179" formatCode="0.000000"/>
    <numFmt numFmtId="180" formatCode="0.000_ "/>
  </numFmts>
  <fonts count="7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2"/>
    </font>
    <font>
      <b/>
      <sz val="9"/>
      <color rgb="FFFF0000"/>
      <name val="맑은 고딕"/>
      <family val="2"/>
    </font>
    <font>
      <b/>
      <sz val="9"/>
      <color rgb="FF0000FF"/>
      <name val="맑은 고딕"/>
      <family val="2"/>
    </font>
    <font>
      <b/>
      <sz val="9"/>
      <name val="맑은 고딕"/>
      <family val="2"/>
    </font>
    <font>
      <b/>
      <sz val="10"/>
      <color rgb="FF000000"/>
      <name val="맑은 고딕"/>
      <family val="2"/>
    </font>
    <font>
      <b/>
      <sz val="9"/>
      <color theme="8"/>
      <name val="맑은 고딕"/>
      <family val="3"/>
      <charset val="129"/>
      <scheme val="minor"/>
    </font>
    <font>
      <sz val="9"/>
      <color theme="8"/>
      <name val="맑은 고딕"/>
      <family val="3"/>
      <charset val="129"/>
      <scheme val="minor"/>
    </font>
    <font>
      <sz val="9"/>
      <color theme="5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4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79" fontId="0" fillId="0" borderId="17" xfId="0" applyNumberFormat="1" applyBorder="1">
      <alignment vertical="center"/>
    </xf>
    <xf numFmtId="180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0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5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178" fontId="8" fillId="0" borderId="1" xfId="0" applyNumberFormat="1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9" fontId="45" fillId="10" borderId="1" xfId="0" applyNumberFormat="1" applyFont="1" applyFill="1" applyBorder="1" applyAlignment="1">
      <alignment horizontal="left" vertical="center" wrapText="1"/>
    </xf>
    <xf numFmtId="11" fontId="57" fillId="4" borderId="1" xfId="0" quotePrefix="1" applyNumberFormat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8" fillId="16" borderId="1" xfId="0" applyFont="1" applyFill="1" applyBorder="1" applyAlignment="1">
      <alignment horizontal="center" vertical="center" wrapText="1"/>
    </xf>
    <xf numFmtId="0" fontId="65" fillId="16" borderId="1" xfId="0" applyFont="1" applyFill="1" applyBorder="1" applyAlignment="1">
      <alignment horizontal="center" vertical="center" wrapText="1"/>
    </xf>
    <xf numFmtId="0" fontId="66" fillId="4" borderId="1" xfId="0" applyFont="1" applyFill="1" applyBorder="1" applyAlignment="1">
      <alignment horizontal="center" vertical="center" wrapText="1"/>
    </xf>
    <xf numFmtId="0" fontId="67" fillId="16" borderId="1" xfId="0" applyFont="1" applyFill="1" applyBorder="1" applyAlignment="1">
      <alignment horizontal="center" vertical="center" wrapText="1"/>
    </xf>
    <xf numFmtId="0" fontId="69" fillId="16" borderId="1" xfId="0" applyFont="1" applyFill="1" applyBorder="1" applyAlignment="1">
      <alignment horizontal="center" vertical="center" wrapText="1"/>
    </xf>
    <xf numFmtId="0" fontId="67" fillId="16" borderId="9" xfId="0" applyFont="1" applyFill="1" applyBorder="1" applyAlignment="1">
      <alignment horizontal="center" vertical="center" wrapText="1"/>
    </xf>
    <xf numFmtId="0" fontId="66" fillId="16" borderId="1" xfId="0" applyFont="1" applyFill="1" applyBorder="1" applyAlignment="1">
      <alignment horizontal="center" vertical="center" wrapText="1"/>
    </xf>
    <xf numFmtId="0" fontId="70" fillId="16" borderId="1" xfId="0" applyFont="1" applyFill="1" applyBorder="1" applyAlignment="1">
      <alignment horizontal="center" vertical="center" wrapText="1"/>
    </xf>
    <xf numFmtId="0" fontId="71" fillId="16" borderId="1" xfId="0" applyFont="1" applyFill="1" applyBorder="1" applyAlignment="1">
      <alignment horizontal="center" vertical="center" wrapText="1"/>
    </xf>
    <xf numFmtId="0" fontId="72" fillId="10" borderId="1" xfId="0" applyFont="1" applyFill="1" applyBorder="1" applyAlignment="1">
      <alignment horizontal="center" vertical="center" wrapText="1"/>
    </xf>
    <xf numFmtId="0" fontId="72" fillId="10" borderId="1" xfId="0" applyFont="1" applyFill="1" applyBorder="1" applyAlignment="1">
      <alignment horizontal="left" vertical="center" wrapText="1"/>
    </xf>
    <xf numFmtId="0" fontId="72" fillId="10" borderId="1" xfId="0" applyFont="1" applyFill="1" applyBorder="1" applyAlignment="1">
      <alignment vertical="center" wrapText="1"/>
    </xf>
    <xf numFmtId="0" fontId="73" fillId="10" borderId="1" xfId="0" applyFont="1" applyFill="1" applyBorder="1" applyAlignment="1">
      <alignment vertical="center" wrapText="1"/>
    </xf>
    <xf numFmtId="0" fontId="73" fillId="10" borderId="1" xfId="0" applyFont="1" applyFill="1" applyBorder="1" applyAlignment="1">
      <alignment horizontal="center" vertical="center" wrapText="1"/>
    </xf>
    <xf numFmtId="0" fontId="73" fillId="10" borderId="1" xfId="0" applyFont="1" applyFill="1" applyBorder="1" applyAlignment="1">
      <alignment horizontal="left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left" vertical="center" wrapText="1"/>
    </xf>
    <xf numFmtId="0" fontId="73" fillId="2" borderId="1" xfId="0" applyFont="1" applyFill="1" applyBorder="1" applyAlignment="1">
      <alignment vertical="center" wrapText="1"/>
    </xf>
    <xf numFmtId="0" fontId="25" fillId="4" borderId="1" xfId="2" applyFill="1" applyBorder="1" applyAlignment="1">
      <alignment horizontal="center" vertical="center" wrapText="1"/>
    </xf>
    <xf numFmtId="0" fontId="72" fillId="2" borderId="1" xfId="0" applyFont="1" applyFill="1" applyBorder="1" applyAlignment="1">
      <alignment vertical="center" wrapText="1"/>
    </xf>
    <xf numFmtId="0" fontId="38" fillId="4" borderId="1" xfId="0" quotePrefix="1" applyFont="1" applyFill="1" applyBorder="1" applyAlignment="1">
      <alignment horizontal="left" vertical="center" wrapText="1"/>
    </xf>
    <xf numFmtId="0" fontId="33" fillId="7" borderId="1" xfId="0" quotePrefix="1" applyFont="1" applyFill="1" applyBorder="1" applyAlignment="1">
      <alignment horizontal="left" vertical="center" wrapText="1"/>
    </xf>
    <xf numFmtId="0" fontId="35" fillId="2" borderId="1" xfId="0" quotePrefix="1" applyFont="1" applyFill="1" applyBorder="1" applyAlignment="1">
      <alignment vertical="center" wrapText="1"/>
    </xf>
    <xf numFmtId="0" fontId="74" fillId="10" borderId="1" xfId="0" applyFont="1" applyFill="1" applyBorder="1" applyAlignment="1">
      <alignment horizontal="center" vertical="center" wrapText="1"/>
    </xf>
    <xf numFmtId="0" fontId="75" fillId="10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journal/science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2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63AC27-2D6F-4743-BD8E-6EB576DC0C2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4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0AAE2-EFC8-4CF9-9A5E-956E77B4769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hyperlink" Target="mailto:m-kanatzidis@northwestern.edu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m-kanatzidis@northwestern.edu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doi.org/10.1109/ICT.1997.667089" TargetMode="External"/><Relationship Id="rId4" Type="http://schemas.openxmlformats.org/officeDocument/2006/relationships/hyperlink" Target="https://doi.org/10.1109/ICT.2007.45694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7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7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8.xml"/><Relationship Id="rId5" Type="http://schemas.openxmlformats.org/officeDocument/2006/relationships/vmlDrawing" Target="../drawings/vmlDrawing8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BS425"/>
  <sheetViews>
    <sheetView zoomScale="85" zoomScaleNormal="85" workbookViewId="0">
      <pane ySplit="1" topLeftCell="A288" activePane="bottomLeft" state="frozen"/>
      <selection pane="bottomLeft" activeCell="I1" sqref="I1:I1048576"/>
    </sheetView>
  </sheetViews>
  <sheetFormatPr defaultColWidth="9" defaultRowHeight="16.899999999999999" x14ac:dyDescent="0.6"/>
  <cols>
    <col min="1" max="1" width="5.25" style="1" bestFit="1" customWidth="1"/>
    <col min="2" max="2" width="25.25" style="439" customWidth="1"/>
    <col min="3" max="3" width="11.4375" style="29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2" width="12.5625" style="447" customWidth="1"/>
    <col min="13" max="13" width="12.5625" style="446" customWidth="1"/>
    <col min="14" max="14" width="11.5625" style="205" customWidth="1"/>
    <col min="15" max="15" width="12.8125" style="230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7" customWidth="1"/>
    <col min="28" max="28" width="7.0625" style="234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3917</v>
      </c>
      <c r="B1" s="145" t="s">
        <v>2082</v>
      </c>
      <c r="C1" s="77" t="s">
        <v>2244</v>
      </c>
      <c r="D1" s="77" t="s">
        <v>209</v>
      </c>
      <c r="E1" s="70" t="s">
        <v>3940</v>
      </c>
      <c r="F1" s="70" t="s">
        <v>3941</v>
      </c>
      <c r="G1" s="70" t="s">
        <v>3938</v>
      </c>
      <c r="H1" s="70" t="s">
        <v>3939</v>
      </c>
      <c r="I1" s="131" t="s">
        <v>2571</v>
      </c>
      <c r="J1" s="445" t="s">
        <v>4456</v>
      </c>
      <c r="K1" s="445" t="s">
        <v>3451</v>
      </c>
      <c r="L1" s="445" t="s">
        <v>4457</v>
      </c>
      <c r="M1" s="446" t="s">
        <v>4458</v>
      </c>
      <c r="N1" s="178" t="s">
        <v>2700</v>
      </c>
      <c r="O1" s="212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1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5" t="s">
        <v>2832</v>
      </c>
      <c r="AB1" s="233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2831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70" t="s">
        <v>3920</v>
      </c>
      <c r="BE1" s="70" t="s">
        <v>3922</v>
      </c>
      <c r="BF1" s="27" t="s">
        <v>3921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52.5" x14ac:dyDescent="0.6">
      <c r="A2" s="78">
        <v>1</v>
      </c>
      <c r="B2" s="425" t="s">
        <v>17</v>
      </c>
      <c r="C2" s="27" t="s">
        <v>3948</v>
      </c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447" t="s">
        <v>3436</v>
      </c>
      <c r="K2" s="447" t="s">
        <v>3437</v>
      </c>
      <c r="L2" s="447" t="s">
        <v>4025</v>
      </c>
      <c r="M2" s="446" t="s">
        <v>4070</v>
      </c>
      <c r="N2" s="174" t="s">
        <v>2730</v>
      </c>
      <c r="O2" s="217" t="s">
        <v>3258</v>
      </c>
      <c r="P2" s="194" t="s">
        <v>3259</v>
      </c>
      <c r="Q2" s="194" t="s">
        <v>2668</v>
      </c>
      <c r="R2" s="125" t="s">
        <v>3924</v>
      </c>
      <c r="S2" s="124">
        <v>45012.165972222225</v>
      </c>
      <c r="T2" s="366">
        <v>45027</v>
      </c>
      <c r="U2" s="155" t="s">
        <v>3923</v>
      </c>
      <c r="V2" s="186" t="b">
        <v>1</v>
      </c>
      <c r="W2" s="134" t="b">
        <v>1</v>
      </c>
      <c r="X2" s="134"/>
      <c r="Y2" s="134"/>
      <c r="Z2" s="134"/>
      <c r="AA2" s="236"/>
      <c r="AB2" s="234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1" t="s">
        <v>4</v>
      </c>
      <c r="BC2" s="1" t="s">
        <v>4</v>
      </c>
      <c r="BD2" s="1" t="s">
        <v>174</v>
      </c>
      <c r="BE2" s="263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425" t="s">
        <v>18</v>
      </c>
      <c r="C3" s="27" t="s">
        <v>3949</v>
      </c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447" t="s">
        <v>3436</v>
      </c>
      <c r="K3" s="447" t="s">
        <v>3437</v>
      </c>
      <c r="L3" s="447" t="s">
        <v>4025</v>
      </c>
      <c r="M3" s="446" t="s">
        <v>4070</v>
      </c>
      <c r="N3" s="174" t="s">
        <v>3095</v>
      </c>
      <c r="O3" s="217" t="s">
        <v>3261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6"/>
      <c r="AB3" s="234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1" t="s">
        <v>4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P3" s="51" t="s">
        <v>7</v>
      </c>
      <c r="BQ3" s="37">
        <v>42608</v>
      </c>
      <c r="BR3" s="28"/>
    </row>
    <row r="4" spans="1:71" ht="26.25" x14ac:dyDescent="0.6">
      <c r="A4" s="78">
        <f>A3+1</f>
        <v>3</v>
      </c>
      <c r="B4" s="425" t="s">
        <v>21</v>
      </c>
      <c r="C4" s="27" t="s">
        <v>3949</v>
      </c>
      <c r="D4" s="1">
        <v>2008</v>
      </c>
      <c r="E4" s="42">
        <v>1</v>
      </c>
      <c r="F4" s="1">
        <v>200</v>
      </c>
      <c r="H4" s="42"/>
      <c r="I4" s="132" t="s">
        <v>2572</v>
      </c>
      <c r="J4" s="447" t="s">
        <v>4026</v>
      </c>
      <c r="K4" s="447" t="s">
        <v>4027</v>
      </c>
      <c r="L4" s="447" t="s">
        <v>4028</v>
      </c>
      <c r="M4" s="446" t="s">
        <v>4029</v>
      </c>
      <c r="N4" s="183" t="s">
        <v>2920</v>
      </c>
      <c r="O4" s="220" t="s">
        <v>4620</v>
      </c>
      <c r="P4" s="220" t="s">
        <v>4620</v>
      </c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4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825</v>
      </c>
      <c r="BC4" s="1" t="s">
        <v>825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P4" s="51" t="s">
        <v>7</v>
      </c>
      <c r="BQ4" s="37">
        <v>42608</v>
      </c>
    </row>
    <row r="5" spans="1:71" ht="50.65" x14ac:dyDescent="0.6">
      <c r="A5" s="78">
        <f t="shared" ref="A5:A10" si="4">A4+1</f>
        <v>4</v>
      </c>
      <c r="B5" s="425" t="s">
        <v>24</v>
      </c>
      <c r="C5" s="27" t="s">
        <v>3950</v>
      </c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447" t="s">
        <v>4030</v>
      </c>
      <c r="K5" s="447" t="s">
        <v>3374</v>
      </c>
      <c r="L5" s="447" t="s">
        <v>4031</v>
      </c>
      <c r="M5" s="446" t="s">
        <v>4459</v>
      </c>
      <c r="N5" s="174" t="s">
        <v>2752</v>
      </c>
      <c r="O5" s="217" t="s">
        <v>2815</v>
      </c>
      <c r="P5" s="194" t="s">
        <v>3264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4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P5" s="51" t="s">
        <v>7</v>
      </c>
      <c r="BQ5" s="37">
        <v>42608</v>
      </c>
      <c r="BR5" s="1" t="s">
        <v>200</v>
      </c>
    </row>
    <row r="6" spans="1:71" ht="50.65" x14ac:dyDescent="0.6">
      <c r="A6" s="78">
        <f t="shared" si="4"/>
        <v>5</v>
      </c>
      <c r="B6" s="425" t="s">
        <v>30</v>
      </c>
      <c r="C6" s="27" t="s">
        <v>3951</v>
      </c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447" t="s">
        <v>4032</v>
      </c>
      <c r="K6" s="447" t="s">
        <v>3452</v>
      </c>
      <c r="L6" s="447" t="s">
        <v>4033</v>
      </c>
      <c r="M6" s="446" t="s">
        <v>4034</v>
      </c>
      <c r="N6" s="174" t="s">
        <v>2730</v>
      </c>
      <c r="O6" s="217" t="s">
        <v>3268</v>
      </c>
      <c r="P6" s="194" t="s">
        <v>3267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4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1" t="s">
        <v>28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P6" s="51" t="s">
        <v>7</v>
      </c>
      <c r="BQ6" s="37">
        <v>42608</v>
      </c>
    </row>
    <row r="7" spans="1:71" ht="39.4" x14ac:dyDescent="0.6">
      <c r="A7" s="78">
        <f t="shared" si="4"/>
        <v>6</v>
      </c>
      <c r="B7" s="425" t="s">
        <v>31</v>
      </c>
      <c r="C7" s="27" t="s">
        <v>3952</v>
      </c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447" t="s">
        <v>4035</v>
      </c>
      <c r="K7" s="447" t="s">
        <v>3271</v>
      </c>
      <c r="L7" s="447" t="s">
        <v>4036</v>
      </c>
      <c r="M7" s="446" t="s">
        <v>3647</v>
      </c>
      <c r="N7" s="174" t="s">
        <v>3095</v>
      </c>
      <c r="O7" s="217" t="s">
        <v>3272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4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4538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425" t="s">
        <v>32</v>
      </c>
      <c r="C8" s="426" t="s">
        <v>3953</v>
      </c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447" t="s">
        <v>3453</v>
      </c>
      <c r="K8" s="447" t="s">
        <v>3453</v>
      </c>
      <c r="L8" s="447" t="s">
        <v>4037</v>
      </c>
      <c r="M8" s="446" t="s">
        <v>4460</v>
      </c>
      <c r="N8" s="174" t="s">
        <v>3095</v>
      </c>
      <c r="O8" s="217" t="s">
        <v>3275</v>
      </c>
      <c r="P8" s="194" t="s">
        <v>3276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4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1" t="s">
        <v>4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425" t="s">
        <v>36</v>
      </c>
      <c r="C9" s="27" t="s">
        <v>3954</v>
      </c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447" t="s">
        <v>4038</v>
      </c>
      <c r="K9" s="447" t="s">
        <v>3437</v>
      </c>
      <c r="L9" s="447" t="s">
        <v>4039</v>
      </c>
      <c r="M9" s="446" t="s">
        <v>4461</v>
      </c>
      <c r="N9" s="174" t="s">
        <v>2741</v>
      </c>
      <c r="O9" s="217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4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1" t="s">
        <v>4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P9" s="51" t="s">
        <v>7</v>
      </c>
      <c r="BQ9" s="37">
        <v>42608</v>
      </c>
    </row>
    <row r="10" spans="1:71" ht="33.75" x14ac:dyDescent="0.6">
      <c r="A10" s="78">
        <f t="shared" si="4"/>
        <v>9</v>
      </c>
      <c r="B10" s="425" t="s">
        <v>39</v>
      </c>
      <c r="C10" s="27" t="s">
        <v>3955</v>
      </c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447" t="s">
        <v>4040</v>
      </c>
      <c r="K10" s="447" t="s">
        <v>3473</v>
      </c>
      <c r="L10" s="447" t="s">
        <v>4031</v>
      </c>
      <c r="M10" s="446" t="s">
        <v>3329</v>
      </c>
      <c r="N10" s="453" t="s">
        <v>3155</v>
      </c>
      <c r="O10" s="217" t="s">
        <v>3280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4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41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P10" s="51" t="s">
        <v>7</v>
      </c>
      <c r="BQ10" s="37">
        <v>42608</v>
      </c>
    </row>
    <row r="11" spans="1:71" ht="52.5" x14ac:dyDescent="0.6">
      <c r="A11" s="78">
        <f>A10+1</f>
        <v>10</v>
      </c>
      <c r="B11" s="425" t="s">
        <v>42</v>
      </c>
      <c r="C11" s="27" t="s">
        <v>3956</v>
      </c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447" t="s">
        <v>4041</v>
      </c>
      <c r="K11" s="447" t="s">
        <v>3455</v>
      </c>
      <c r="L11" s="447" t="s">
        <v>4042</v>
      </c>
      <c r="M11" s="446" t="s">
        <v>4462</v>
      </c>
      <c r="N11" s="174" t="s">
        <v>2788</v>
      </c>
      <c r="O11" s="217" t="s">
        <v>3286</v>
      </c>
      <c r="P11" s="194" t="s">
        <v>4543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1</v>
      </c>
      <c r="Y11" s="134"/>
      <c r="AB11" s="234" t="b">
        <f t="shared" si="1"/>
        <v>1</v>
      </c>
      <c r="AC11" s="199" t="b">
        <f t="shared" si="1"/>
        <v>1</v>
      </c>
      <c r="AD11" s="199" t="b">
        <f t="shared" si="0"/>
        <v>1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1</v>
      </c>
      <c r="AI11" s="203">
        <f t="shared" si="3"/>
        <v>1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1" t="s">
        <v>4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P11" s="51" t="s">
        <v>62</v>
      </c>
      <c r="BQ11" s="37">
        <v>42608</v>
      </c>
      <c r="BR11" s="72"/>
    </row>
    <row r="12" spans="1:71" ht="50.65" x14ac:dyDescent="0.6">
      <c r="A12" s="78">
        <v>11</v>
      </c>
      <c r="B12" s="425" t="s">
        <v>42</v>
      </c>
      <c r="C12" s="27" t="s">
        <v>3956</v>
      </c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447" t="s">
        <v>4041</v>
      </c>
      <c r="K12" s="447" t="s">
        <v>3455</v>
      </c>
      <c r="L12" s="447" t="s">
        <v>4042</v>
      </c>
      <c r="M12" s="446" t="s">
        <v>4462</v>
      </c>
      <c r="N12" s="453" t="s">
        <v>2788</v>
      </c>
      <c r="O12" s="454" t="s">
        <v>4542</v>
      </c>
      <c r="P12" s="194" t="s">
        <v>4544</v>
      </c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4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1" t="s">
        <v>4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425" t="s">
        <v>47</v>
      </c>
      <c r="C13" s="27" t="s">
        <v>3953</v>
      </c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447" t="s">
        <v>4043</v>
      </c>
      <c r="K13" s="447" t="s">
        <v>4043</v>
      </c>
      <c r="L13" s="447" t="s">
        <v>4044</v>
      </c>
      <c r="M13" s="446" t="s">
        <v>4045</v>
      </c>
      <c r="N13" s="453" t="s">
        <v>4545</v>
      </c>
      <c r="O13" s="454" t="s">
        <v>4546</v>
      </c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4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41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P13" s="51" t="s">
        <v>7</v>
      </c>
      <c r="BQ13" s="37">
        <v>42608</v>
      </c>
    </row>
    <row r="14" spans="1:71" ht="50.65" x14ac:dyDescent="0.6">
      <c r="A14" s="78">
        <v>13</v>
      </c>
      <c r="B14" s="425" t="s">
        <v>49</v>
      </c>
      <c r="C14" s="27" t="s">
        <v>3950</v>
      </c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447" t="s">
        <v>4046</v>
      </c>
      <c r="K14" s="447" t="s">
        <v>4047</v>
      </c>
      <c r="L14" s="447" t="s">
        <v>4048</v>
      </c>
      <c r="M14" s="446" t="s">
        <v>4049</v>
      </c>
      <c r="N14" s="453" t="s">
        <v>2881</v>
      </c>
      <c r="O14" s="455" t="s">
        <v>2581</v>
      </c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4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4535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P14" s="51" t="s">
        <v>7</v>
      </c>
      <c r="BQ14" s="37">
        <v>42608</v>
      </c>
    </row>
    <row r="15" spans="1:71" ht="50.65" x14ac:dyDescent="0.6">
      <c r="A15" s="78">
        <v>14</v>
      </c>
      <c r="B15" s="425" t="s">
        <v>51</v>
      </c>
      <c r="C15" s="27" t="s">
        <v>3951</v>
      </c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447" t="s">
        <v>4050</v>
      </c>
      <c r="K15" s="447" t="s">
        <v>3362</v>
      </c>
      <c r="L15" s="447" t="s">
        <v>4051</v>
      </c>
      <c r="M15" s="446" t="s">
        <v>3363</v>
      </c>
      <c r="N15" s="453" t="s">
        <v>3051</v>
      </c>
      <c r="O15" s="454" t="s">
        <v>4553</v>
      </c>
      <c r="P15" s="136" t="s">
        <v>4554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4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41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P15" s="51" t="s">
        <v>7</v>
      </c>
      <c r="BQ15" s="37">
        <v>42608</v>
      </c>
    </row>
    <row r="16" spans="1:71" ht="52.5" x14ac:dyDescent="0.6">
      <c r="A16" s="78">
        <v>15</v>
      </c>
      <c r="B16" s="425" t="s">
        <v>55</v>
      </c>
      <c r="C16" s="27" t="s">
        <v>3957</v>
      </c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447" t="s">
        <v>4052</v>
      </c>
      <c r="K16" s="447" t="s">
        <v>3105</v>
      </c>
      <c r="L16" s="447" t="s">
        <v>4053</v>
      </c>
      <c r="M16" s="446" t="s">
        <v>3356</v>
      </c>
      <c r="N16" s="453" t="s">
        <v>3381</v>
      </c>
      <c r="O16" s="454" t="s">
        <v>2583</v>
      </c>
      <c r="P16" s="456" t="s">
        <v>4547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4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P16" s="51" t="s">
        <v>7</v>
      </c>
      <c r="BQ16" s="37">
        <v>42608</v>
      </c>
    </row>
    <row r="17" spans="1:71" ht="33.75" x14ac:dyDescent="0.6">
      <c r="A17" s="78">
        <v>16</v>
      </c>
      <c r="B17" s="425" t="s">
        <v>59</v>
      </c>
      <c r="C17" s="27" t="s">
        <v>3955</v>
      </c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447" t="s">
        <v>4054</v>
      </c>
      <c r="K17" s="447" t="s">
        <v>3325</v>
      </c>
      <c r="L17" s="447" t="s">
        <v>4055</v>
      </c>
      <c r="M17" s="446" t="s">
        <v>3542</v>
      </c>
      <c r="N17" s="453" t="s">
        <v>4548</v>
      </c>
      <c r="O17" s="454" t="s">
        <v>4549</v>
      </c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4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41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P17" s="51" t="s">
        <v>7</v>
      </c>
      <c r="BQ17" s="37">
        <v>42608</v>
      </c>
    </row>
    <row r="18" spans="1:71" ht="52.5" x14ac:dyDescent="0.6">
      <c r="A18" s="78">
        <v>17</v>
      </c>
      <c r="B18" s="425" t="s">
        <v>63</v>
      </c>
      <c r="C18" s="27" t="s">
        <v>3949</v>
      </c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447" t="s">
        <v>2804</v>
      </c>
      <c r="K18" s="447" t="s">
        <v>3438</v>
      </c>
      <c r="L18" s="447" t="s">
        <v>4028</v>
      </c>
      <c r="M18" s="446" t="s">
        <v>4056</v>
      </c>
      <c r="N18" s="453" t="s">
        <v>2738</v>
      </c>
      <c r="O18" s="454" t="s">
        <v>2586</v>
      </c>
      <c r="P18" s="456" t="s">
        <v>4550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4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1" t="s">
        <v>4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P18" s="51" t="s">
        <v>7</v>
      </c>
      <c r="BQ18" s="37">
        <v>42608</v>
      </c>
    </row>
    <row r="19" spans="1:71" ht="50.65" x14ac:dyDescent="0.6">
      <c r="A19" s="78">
        <v>18</v>
      </c>
      <c r="B19" s="425" t="s">
        <v>92</v>
      </c>
      <c r="C19" s="27" t="s">
        <v>3956</v>
      </c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447" t="s">
        <v>2804</v>
      </c>
      <c r="K19" s="447" t="s">
        <v>3438</v>
      </c>
      <c r="L19" s="447" t="s">
        <v>4028</v>
      </c>
      <c r="M19" s="446" t="s">
        <v>4056</v>
      </c>
      <c r="N19" s="453" t="s">
        <v>2730</v>
      </c>
      <c r="O19" s="454" t="s">
        <v>4552</v>
      </c>
      <c r="P19" s="136" t="s">
        <v>4551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4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1" t="s">
        <v>4</v>
      </c>
      <c r="BC19" s="1" t="s">
        <v>4</v>
      </c>
      <c r="BD19" s="1" t="s">
        <v>98</v>
      </c>
      <c r="BE19" s="33" t="s">
        <v>705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P19" s="51" t="s">
        <v>7</v>
      </c>
      <c r="BQ19" s="37">
        <v>42608</v>
      </c>
    </row>
    <row r="20" spans="1:71" x14ac:dyDescent="0.6">
      <c r="A20" s="78">
        <v>19</v>
      </c>
      <c r="B20" s="425" t="s">
        <v>68</v>
      </c>
      <c r="C20" s="27" t="s">
        <v>3953</v>
      </c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447" t="s">
        <v>4057</v>
      </c>
      <c r="K20" s="447" t="s">
        <v>4058</v>
      </c>
      <c r="L20" s="447" t="s">
        <v>4051</v>
      </c>
      <c r="M20" s="446" t="s">
        <v>3363</v>
      </c>
      <c r="N20" s="453" t="s">
        <v>4555</v>
      </c>
      <c r="O20" s="454" t="s">
        <v>2588</v>
      </c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4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41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425" t="s">
        <v>72</v>
      </c>
      <c r="C21" s="27" t="s">
        <v>3949</v>
      </c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447" t="s">
        <v>3523</v>
      </c>
      <c r="K21" s="447" t="s">
        <v>4463</v>
      </c>
      <c r="L21" s="447" t="s">
        <v>4044</v>
      </c>
      <c r="M21" s="446" t="s">
        <v>3525</v>
      </c>
      <c r="N21" s="453" t="s">
        <v>4556</v>
      </c>
      <c r="O21" s="456" t="s">
        <v>2589</v>
      </c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4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4536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P21" s="51" t="s">
        <v>7</v>
      </c>
      <c r="BQ21" s="37">
        <v>42608</v>
      </c>
    </row>
    <row r="22" spans="1:71" ht="33.75" x14ac:dyDescent="0.6">
      <c r="A22" s="78">
        <v>21</v>
      </c>
      <c r="B22" s="425" t="s">
        <v>76</v>
      </c>
      <c r="C22" s="27" t="s">
        <v>3958</v>
      </c>
      <c r="D22" s="1">
        <v>2004</v>
      </c>
      <c r="E22" s="1"/>
      <c r="H22" s="1"/>
      <c r="I22" s="132" t="s">
        <v>2572</v>
      </c>
      <c r="J22" s="447" t="s">
        <v>3438</v>
      </c>
      <c r="K22" s="447" t="s">
        <v>3438</v>
      </c>
      <c r="L22" s="447" t="s">
        <v>4028</v>
      </c>
      <c r="M22" s="446" t="s">
        <v>4056</v>
      </c>
      <c r="N22" s="459" t="s">
        <v>4557</v>
      </c>
      <c r="O22" s="460" t="s">
        <v>77</v>
      </c>
      <c r="P22" s="461" t="s">
        <v>77</v>
      </c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4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9.4" x14ac:dyDescent="0.6">
      <c r="A23" s="78">
        <v>22</v>
      </c>
      <c r="B23" s="425" t="s">
        <v>186</v>
      </c>
      <c r="C23" s="27" t="s">
        <v>3949</v>
      </c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447" t="s">
        <v>4059</v>
      </c>
      <c r="K23" s="447" t="s">
        <v>4059</v>
      </c>
      <c r="L23" s="447" t="s">
        <v>4060</v>
      </c>
      <c r="M23" s="446" t="s">
        <v>4061</v>
      </c>
      <c r="N23" s="459" t="s">
        <v>2920</v>
      </c>
      <c r="O23" s="460" t="s">
        <v>4558</v>
      </c>
      <c r="P23" s="461" t="s">
        <v>4559</v>
      </c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4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41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P23" s="51" t="s">
        <v>7</v>
      </c>
      <c r="BQ23" s="37">
        <v>42608</v>
      </c>
      <c r="BS23" s="1" t="s">
        <v>94</v>
      </c>
    </row>
    <row r="24" spans="1:71" ht="84.4" x14ac:dyDescent="0.6">
      <c r="A24" s="78">
        <v>23</v>
      </c>
      <c r="B24" s="425" t="s">
        <v>78</v>
      </c>
      <c r="C24" s="27" t="s">
        <v>3959</v>
      </c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447" t="s">
        <v>4062</v>
      </c>
      <c r="K24" s="447" t="s">
        <v>4063</v>
      </c>
      <c r="L24" s="447" t="s">
        <v>4064</v>
      </c>
      <c r="M24" s="446" t="s">
        <v>4065</v>
      </c>
      <c r="N24" s="453" t="s">
        <v>2738</v>
      </c>
      <c r="O24" s="454" t="s">
        <v>2594</v>
      </c>
      <c r="P24" s="456" t="s">
        <v>4560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4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1" t="s">
        <v>4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P24" s="51" t="s">
        <v>7</v>
      </c>
      <c r="BQ24" s="37">
        <v>42608</v>
      </c>
    </row>
    <row r="25" spans="1:71" ht="50.65" x14ac:dyDescent="0.6">
      <c r="A25" s="78">
        <v>24</v>
      </c>
      <c r="B25" s="425" t="s">
        <v>80</v>
      </c>
      <c r="C25" s="27" t="s">
        <v>3950</v>
      </c>
      <c r="D25" s="1">
        <v>2016</v>
      </c>
      <c r="E25" s="1"/>
      <c r="F25" s="1">
        <v>700</v>
      </c>
      <c r="H25" s="1"/>
      <c r="I25" s="132" t="s">
        <v>2572</v>
      </c>
      <c r="J25" s="447" t="s">
        <v>4066</v>
      </c>
      <c r="K25" s="447" t="s">
        <v>4067</v>
      </c>
      <c r="L25" s="447" t="s">
        <v>4068</v>
      </c>
      <c r="M25" s="446" t="s">
        <v>4069</v>
      </c>
      <c r="N25" s="459" t="s">
        <v>4561</v>
      </c>
      <c r="O25" s="460" t="s">
        <v>2595</v>
      </c>
      <c r="P25" s="461" t="s">
        <v>4562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4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84.4" x14ac:dyDescent="0.6">
      <c r="A26" s="78">
        <v>25</v>
      </c>
      <c r="B26" s="425" t="s">
        <v>81</v>
      </c>
      <c r="C26" s="27" t="s">
        <v>3960</v>
      </c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447" t="s">
        <v>3038</v>
      </c>
      <c r="K26" s="447" t="s">
        <v>3437</v>
      </c>
      <c r="L26" s="447" t="s">
        <v>4025</v>
      </c>
      <c r="M26" s="462" t="s">
        <v>2808</v>
      </c>
      <c r="N26" s="453" t="s">
        <v>3047</v>
      </c>
      <c r="O26" s="456" t="s">
        <v>2597</v>
      </c>
      <c r="P26" s="456" t="s">
        <v>4563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4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2503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P26" s="51" t="s">
        <v>7</v>
      </c>
      <c r="BQ26" s="37">
        <v>42608</v>
      </c>
      <c r="BS26" s="28"/>
    </row>
    <row r="27" spans="1:71" ht="52.5" x14ac:dyDescent="0.6">
      <c r="A27" s="78">
        <v>26</v>
      </c>
      <c r="B27" s="427" t="s">
        <v>84</v>
      </c>
      <c r="C27" s="424" t="s">
        <v>3929</v>
      </c>
      <c r="D27" s="40">
        <v>2012</v>
      </c>
      <c r="E27" s="40">
        <v>1.22</v>
      </c>
      <c r="F27" s="40">
        <v>923</v>
      </c>
      <c r="G27" s="404"/>
      <c r="H27" s="76">
        <v>1.04</v>
      </c>
      <c r="I27" s="367" t="s">
        <v>2572</v>
      </c>
      <c r="J27" s="444" t="s">
        <v>3038</v>
      </c>
      <c r="K27" s="444" t="s">
        <v>3437</v>
      </c>
      <c r="L27" s="444" t="s">
        <v>4025</v>
      </c>
      <c r="M27" s="446" t="s">
        <v>4070</v>
      </c>
      <c r="N27" s="368" t="s">
        <v>3927</v>
      </c>
      <c r="O27" s="260" t="s">
        <v>2598</v>
      </c>
      <c r="P27" s="260" t="s">
        <v>2598</v>
      </c>
      <c r="Q27" s="260" t="s">
        <v>2599</v>
      </c>
      <c r="R27" s="402" t="s">
        <v>3930</v>
      </c>
      <c r="S27" s="370">
        <v>44651.684027777781</v>
      </c>
      <c r="T27" s="370">
        <v>44651.184027777781</v>
      </c>
      <c r="U27" s="403" t="s">
        <v>2575</v>
      </c>
      <c r="V27" s="372" t="b">
        <v>1</v>
      </c>
      <c r="W27" s="193" t="b">
        <v>1</v>
      </c>
      <c r="X27" s="193"/>
      <c r="Y27" s="193" t="b">
        <v>0</v>
      </c>
      <c r="Z27" s="193" t="b">
        <v>0</v>
      </c>
      <c r="AA27" s="238"/>
      <c r="AB27" s="234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2503</v>
      </c>
      <c r="BC27" s="1" t="s">
        <v>86</v>
      </c>
      <c r="BD27" s="1" t="s">
        <v>162</v>
      </c>
      <c r="BE27" s="57" t="s">
        <v>3928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01" t="s">
        <v>2053</v>
      </c>
      <c r="BL27" s="33" t="s">
        <v>26</v>
      </c>
      <c r="BM27" s="33"/>
      <c r="BN27" s="33"/>
      <c r="BP27" s="51" t="s">
        <v>7</v>
      </c>
      <c r="BQ27" s="37">
        <v>42608</v>
      </c>
      <c r="BS27" s="28"/>
    </row>
    <row r="28" spans="1:71" ht="39.4" x14ac:dyDescent="0.6">
      <c r="A28" s="78">
        <v>27</v>
      </c>
      <c r="B28" s="425" t="s">
        <v>87</v>
      </c>
      <c r="C28" s="27" t="s">
        <v>3949</v>
      </c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447" t="s">
        <v>3038</v>
      </c>
      <c r="K28" s="447" t="s">
        <v>3437</v>
      </c>
      <c r="L28" s="447" t="s">
        <v>4025</v>
      </c>
      <c r="M28" s="446" t="s">
        <v>4070</v>
      </c>
      <c r="N28" s="453" t="s">
        <v>4564</v>
      </c>
      <c r="O28" s="454" t="s">
        <v>89</v>
      </c>
      <c r="P28" s="456" t="s">
        <v>4565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4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4536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P28" s="51" t="s">
        <v>7</v>
      </c>
      <c r="BQ28" s="37">
        <v>42608</v>
      </c>
    </row>
    <row r="29" spans="1:71" ht="39.4" x14ac:dyDescent="0.6">
      <c r="A29" s="78">
        <v>28</v>
      </c>
      <c r="B29" s="428" t="s">
        <v>93</v>
      </c>
      <c r="C29" s="429" t="s">
        <v>2271</v>
      </c>
      <c r="D29" s="406">
        <v>2015</v>
      </c>
      <c r="E29" s="406">
        <v>2</v>
      </c>
      <c r="F29" s="406">
        <v>773</v>
      </c>
      <c r="G29" s="407"/>
      <c r="H29" s="405">
        <v>2</v>
      </c>
      <c r="I29" s="395" t="s">
        <v>2572</v>
      </c>
      <c r="J29" s="447" t="s">
        <v>3038</v>
      </c>
      <c r="K29" s="448" t="s">
        <v>3437</v>
      </c>
      <c r="L29" s="448" t="s">
        <v>4025</v>
      </c>
      <c r="M29" s="446" t="s">
        <v>4070</v>
      </c>
      <c r="N29" s="408" t="s">
        <v>2878</v>
      </c>
      <c r="O29" s="409" t="s">
        <v>3931</v>
      </c>
      <c r="P29" s="410" t="s">
        <v>3932</v>
      </c>
      <c r="Q29" s="411" t="s">
        <v>2599</v>
      </c>
      <c r="R29" s="412" t="s">
        <v>3933</v>
      </c>
      <c r="S29" s="413">
        <v>45027.997916666667</v>
      </c>
      <c r="T29" s="413">
        <v>45027.997916666667</v>
      </c>
      <c r="U29" s="414" t="s">
        <v>2575</v>
      </c>
      <c r="V29" s="415" t="b">
        <v>1</v>
      </c>
      <c r="W29" s="416" t="b">
        <v>1</v>
      </c>
      <c r="X29" s="416"/>
      <c r="Y29" s="417"/>
      <c r="Z29" s="417"/>
      <c r="AA29" s="418"/>
      <c r="AB29" s="419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4536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P29" s="51" t="s">
        <v>7</v>
      </c>
      <c r="BQ29" s="37">
        <v>42608</v>
      </c>
    </row>
    <row r="30" spans="1:71" ht="50.65" x14ac:dyDescent="0.6">
      <c r="A30" s="78">
        <v>29</v>
      </c>
      <c r="B30" s="425" t="s">
        <v>217</v>
      </c>
      <c r="C30" s="27" t="s">
        <v>3961</v>
      </c>
      <c r="D30" s="1">
        <v>2013</v>
      </c>
      <c r="E30" s="1">
        <v>0.92</v>
      </c>
      <c r="F30" s="1">
        <v>373</v>
      </c>
      <c r="H30" s="1"/>
      <c r="I30" s="132" t="s">
        <v>2572</v>
      </c>
      <c r="J30" s="447" t="s">
        <v>4071</v>
      </c>
      <c r="K30" s="447" t="s">
        <v>4071</v>
      </c>
      <c r="L30" s="447" t="s">
        <v>4072</v>
      </c>
      <c r="M30" s="446" t="s">
        <v>4073</v>
      </c>
      <c r="N30" s="459" t="s">
        <v>2776</v>
      </c>
      <c r="O30" s="460" t="s">
        <v>4566</v>
      </c>
      <c r="P30" s="460" t="s">
        <v>4568</v>
      </c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4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41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P30" s="51" t="s">
        <v>7</v>
      </c>
      <c r="BQ30" s="37">
        <v>42620</v>
      </c>
    </row>
    <row r="31" spans="1:71" ht="50.65" x14ac:dyDescent="0.6">
      <c r="A31" s="78">
        <v>30</v>
      </c>
      <c r="B31" s="425" t="s">
        <v>217</v>
      </c>
      <c r="C31" s="27" t="s">
        <v>3961</v>
      </c>
      <c r="D31" s="1">
        <v>2013</v>
      </c>
      <c r="E31" s="1">
        <v>1.04</v>
      </c>
      <c r="F31" s="1">
        <v>298</v>
      </c>
      <c r="H31" s="1"/>
      <c r="I31" s="132" t="s">
        <v>2572</v>
      </c>
      <c r="J31" s="447" t="s">
        <v>4071</v>
      </c>
      <c r="K31" s="447" t="s">
        <v>4071</v>
      </c>
      <c r="L31" s="447" t="s">
        <v>4072</v>
      </c>
      <c r="M31" s="446" t="s">
        <v>4073</v>
      </c>
      <c r="N31" s="459" t="s">
        <v>2776</v>
      </c>
      <c r="O31" s="460" t="s">
        <v>4567</v>
      </c>
      <c r="P31" s="463" t="s">
        <v>4569</v>
      </c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4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41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P31" s="51" t="s">
        <v>7</v>
      </c>
      <c r="BQ31" s="37">
        <v>42620</v>
      </c>
    </row>
    <row r="32" spans="1:71" ht="50.65" x14ac:dyDescent="0.6">
      <c r="A32" s="78">
        <v>31</v>
      </c>
      <c r="B32" s="425" t="s">
        <v>232</v>
      </c>
      <c r="C32" s="27" t="s">
        <v>3962</v>
      </c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447" t="s">
        <v>4074</v>
      </c>
      <c r="K32" s="447" t="s">
        <v>4074</v>
      </c>
      <c r="L32" s="447" t="s">
        <v>4075</v>
      </c>
      <c r="M32" s="446" t="s">
        <v>4076</v>
      </c>
      <c r="N32" s="453" t="s">
        <v>2776</v>
      </c>
      <c r="O32" s="454" t="s">
        <v>4571</v>
      </c>
      <c r="P32" s="456" t="s">
        <v>4570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4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41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P32" s="51" t="s">
        <v>7</v>
      </c>
      <c r="BQ32" s="37">
        <v>42620</v>
      </c>
    </row>
    <row r="33" spans="1:69" ht="50.65" x14ac:dyDescent="0.6">
      <c r="A33" s="78">
        <v>32</v>
      </c>
      <c r="B33" s="425" t="s">
        <v>237</v>
      </c>
      <c r="C33" s="27" t="s">
        <v>3963</v>
      </c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447" t="s">
        <v>4074</v>
      </c>
      <c r="K33" s="447" t="s">
        <v>4074</v>
      </c>
      <c r="L33" s="447" t="s">
        <v>4075</v>
      </c>
      <c r="M33" s="446" t="s">
        <v>4076</v>
      </c>
      <c r="N33" s="453" t="s">
        <v>2788</v>
      </c>
      <c r="O33" s="454" t="s">
        <v>4573</v>
      </c>
      <c r="P33" s="456" t="s">
        <v>4572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4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41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P33" s="51" t="s">
        <v>7</v>
      </c>
      <c r="BQ33" s="37">
        <v>42620</v>
      </c>
    </row>
    <row r="34" spans="1:69" ht="67.5" x14ac:dyDescent="0.6">
      <c r="A34" s="78">
        <v>33</v>
      </c>
      <c r="B34" s="425" t="s">
        <v>241</v>
      </c>
      <c r="C34" s="27" t="s">
        <v>3964</v>
      </c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447" t="s">
        <v>4077</v>
      </c>
      <c r="K34" s="447" t="s">
        <v>4078</v>
      </c>
      <c r="L34" s="447" t="s">
        <v>4079</v>
      </c>
      <c r="M34" s="446" t="s">
        <v>4080</v>
      </c>
      <c r="N34" s="453" t="s">
        <v>2788</v>
      </c>
      <c r="O34" s="456" t="s">
        <v>2608</v>
      </c>
      <c r="P34" s="136" t="s">
        <v>4574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4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41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P34" s="51" t="s">
        <v>7</v>
      </c>
      <c r="BQ34" s="37">
        <v>42621</v>
      </c>
    </row>
    <row r="35" spans="1:69" ht="50.65" x14ac:dyDescent="0.6">
      <c r="A35" s="78">
        <v>34</v>
      </c>
      <c r="B35" s="425" t="s">
        <v>250</v>
      </c>
      <c r="C35" s="27" t="s">
        <v>3961</v>
      </c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447" t="s">
        <v>4081</v>
      </c>
      <c r="K35" s="447" t="s">
        <v>4082</v>
      </c>
      <c r="L35" s="447" t="s">
        <v>4083</v>
      </c>
      <c r="M35" s="446" t="s">
        <v>3711</v>
      </c>
      <c r="N35" s="453" t="s">
        <v>2760</v>
      </c>
      <c r="O35" s="454" t="s">
        <v>2609</v>
      </c>
      <c r="P35" s="136" t="s">
        <v>4575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4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41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P35" s="51" t="s">
        <v>7</v>
      </c>
      <c r="BQ35" s="37">
        <v>42621</v>
      </c>
    </row>
    <row r="36" spans="1:69" ht="39.4" x14ac:dyDescent="0.6">
      <c r="A36" s="78">
        <v>35</v>
      </c>
      <c r="B36" s="425" t="s">
        <v>255</v>
      </c>
      <c r="C36" s="27" t="s">
        <v>3965</v>
      </c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447" t="s">
        <v>4084</v>
      </c>
      <c r="K36" s="447" t="s">
        <v>4085</v>
      </c>
      <c r="L36" s="447" t="s">
        <v>4086</v>
      </c>
      <c r="M36" s="446" t="s">
        <v>4087</v>
      </c>
      <c r="N36" s="453" t="s">
        <v>2788</v>
      </c>
      <c r="O36" s="456" t="s">
        <v>2610</v>
      </c>
      <c r="P36" s="456" t="s">
        <v>4576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4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41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P36" s="51" t="s">
        <v>7</v>
      </c>
      <c r="BQ36" s="37">
        <v>42621</v>
      </c>
    </row>
    <row r="37" spans="1:69" ht="94.5" x14ac:dyDescent="0.6">
      <c r="A37" s="78">
        <v>36</v>
      </c>
      <c r="B37" s="430" t="s">
        <v>4454</v>
      </c>
      <c r="C37" s="431" t="s">
        <v>3966</v>
      </c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447" t="s">
        <v>4088</v>
      </c>
      <c r="K37" s="447" t="s">
        <v>4089</v>
      </c>
      <c r="L37" s="447" t="s">
        <v>4090</v>
      </c>
      <c r="M37" s="446" t="s">
        <v>4091</v>
      </c>
      <c r="N37" s="453" t="s">
        <v>3237</v>
      </c>
      <c r="O37" s="454" t="s">
        <v>10</v>
      </c>
      <c r="P37" s="456" t="s">
        <v>4577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4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41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P37" s="51" t="s">
        <v>7</v>
      </c>
      <c r="BQ37" s="37">
        <v>42621</v>
      </c>
    </row>
    <row r="38" spans="1:69" ht="50.65" x14ac:dyDescent="0.6">
      <c r="A38" s="78">
        <v>37</v>
      </c>
      <c r="B38" s="425" t="s">
        <v>263</v>
      </c>
      <c r="C38" s="27" t="s">
        <v>3951</v>
      </c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447" t="s">
        <v>4092</v>
      </c>
      <c r="K38" s="447" t="s">
        <v>3490</v>
      </c>
      <c r="L38" s="447" t="s">
        <v>4053</v>
      </c>
      <c r="M38" s="446" t="s">
        <v>4093</v>
      </c>
      <c r="N38" s="453" t="s">
        <v>3045</v>
      </c>
      <c r="O38" s="454" t="s">
        <v>2613</v>
      </c>
      <c r="P38" s="136" t="s">
        <v>4578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4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41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P38" s="51" t="s">
        <v>7</v>
      </c>
      <c r="BQ38" s="37">
        <v>42621</v>
      </c>
    </row>
    <row r="39" spans="1:69" ht="50.65" x14ac:dyDescent="0.6">
      <c r="A39" s="78">
        <v>38</v>
      </c>
      <c r="B39" s="425" t="s">
        <v>266</v>
      </c>
      <c r="C39" s="27" t="s">
        <v>3951</v>
      </c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447" t="s">
        <v>3493</v>
      </c>
      <c r="K39" s="447" t="s">
        <v>3374</v>
      </c>
      <c r="L39" s="447" t="s">
        <v>4031</v>
      </c>
      <c r="M39" s="446" t="s">
        <v>3329</v>
      </c>
      <c r="N39" s="453" t="s">
        <v>4579</v>
      </c>
      <c r="O39" s="454" t="s">
        <v>4580</v>
      </c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4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41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P39" s="51" t="s">
        <v>7</v>
      </c>
      <c r="BQ39" s="37">
        <v>42621</v>
      </c>
    </row>
    <row r="40" spans="1:69" ht="65.650000000000006" x14ac:dyDescent="0.6">
      <c r="A40" s="78">
        <v>39</v>
      </c>
      <c r="B40" s="425" t="s">
        <v>269</v>
      </c>
      <c r="C40" s="27" t="s">
        <v>3967</v>
      </c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447" t="s">
        <v>4094</v>
      </c>
      <c r="K40" s="447" t="s">
        <v>4588</v>
      </c>
      <c r="L40" s="447" t="s">
        <v>4044</v>
      </c>
      <c r="M40" s="446" t="s">
        <v>4095</v>
      </c>
      <c r="N40" s="453" t="s">
        <v>2776</v>
      </c>
      <c r="O40" s="454" t="s">
        <v>4581</v>
      </c>
      <c r="P40" s="136" t="s">
        <v>4582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4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41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P40" s="51" t="s">
        <v>7</v>
      </c>
      <c r="BQ40" s="37">
        <v>42621</v>
      </c>
    </row>
    <row r="41" spans="1:69" ht="52.5" x14ac:dyDescent="0.6">
      <c r="A41" s="78">
        <v>40</v>
      </c>
      <c r="B41" s="425" t="s">
        <v>274</v>
      </c>
      <c r="C41" s="27" t="s">
        <v>3968</v>
      </c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447" t="s">
        <v>4096</v>
      </c>
      <c r="K41" s="447" t="s">
        <v>4097</v>
      </c>
      <c r="L41" s="447" t="s">
        <v>4098</v>
      </c>
      <c r="M41" s="446" t="s">
        <v>4099</v>
      </c>
      <c r="N41" s="453" t="s">
        <v>4585</v>
      </c>
      <c r="O41" s="456" t="s">
        <v>4583</v>
      </c>
      <c r="P41" s="136" t="s">
        <v>4584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4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41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P41" s="51" t="s">
        <v>7</v>
      </c>
      <c r="BQ41" s="37">
        <v>42621</v>
      </c>
    </row>
    <row r="42" spans="1:69" ht="50.65" x14ac:dyDescent="0.6">
      <c r="A42" s="78">
        <v>41</v>
      </c>
      <c r="B42" s="425" t="s">
        <v>277</v>
      </c>
      <c r="C42" s="27" t="s">
        <v>3969</v>
      </c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447" t="s">
        <v>4100</v>
      </c>
      <c r="K42" s="447" t="s">
        <v>4101</v>
      </c>
      <c r="L42" s="447" t="s">
        <v>4102</v>
      </c>
      <c r="M42" s="446" t="s">
        <v>4103</v>
      </c>
      <c r="N42" s="453" t="s">
        <v>2787</v>
      </c>
      <c r="O42" s="454" t="s">
        <v>4586</v>
      </c>
      <c r="P42" s="136" t="s">
        <v>4587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4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41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P42" s="51" t="s">
        <v>7</v>
      </c>
      <c r="BQ42" s="37">
        <v>42622</v>
      </c>
    </row>
    <row r="43" spans="1:69" ht="50.65" x14ac:dyDescent="0.6">
      <c r="A43" s="78">
        <v>42</v>
      </c>
      <c r="B43" s="425" t="s">
        <v>287</v>
      </c>
      <c r="C43" s="27" t="s">
        <v>3961</v>
      </c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J43" s="447" t="s">
        <v>4104</v>
      </c>
      <c r="K43" s="447" t="s">
        <v>4104</v>
      </c>
      <c r="L43" s="447" t="s">
        <v>4031</v>
      </c>
      <c r="M43" s="446" t="s">
        <v>3358</v>
      </c>
      <c r="N43" s="457" t="s">
        <v>3045</v>
      </c>
      <c r="O43" s="458" t="s">
        <v>2618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4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41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P43" s="51" t="s">
        <v>7</v>
      </c>
      <c r="BQ43" s="37">
        <v>42622</v>
      </c>
    </row>
    <row r="44" spans="1:69" ht="50.65" x14ac:dyDescent="0.6">
      <c r="A44" s="78">
        <v>43</v>
      </c>
      <c r="B44" s="425" t="s">
        <v>292</v>
      </c>
      <c r="C44" s="27" t="s">
        <v>3970</v>
      </c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447" t="s">
        <v>4105</v>
      </c>
      <c r="K44" s="447" t="s">
        <v>4105</v>
      </c>
      <c r="L44" s="447" t="s">
        <v>4106</v>
      </c>
      <c r="M44" s="446" t="s">
        <v>4107</v>
      </c>
      <c r="N44" s="174" t="s">
        <v>2771</v>
      </c>
      <c r="O44" s="217" t="s">
        <v>4589</v>
      </c>
      <c r="P44" s="217" t="s">
        <v>4590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4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41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P44" s="51" t="s">
        <v>7</v>
      </c>
      <c r="BQ44" s="37">
        <v>42622</v>
      </c>
    </row>
    <row r="45" spans="1:69" ht="50.65" x14ac:dyDescent="0.6">
      <c r="A45" s="78">
        <v>44</v>
      </c>
      <c r="B45" s="425" t="s">
        <v>298</v>
      </c>
      <c r="C45" s="27" t="s">
        <v>3967</v>
      </c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447" t="s">
        <v>4108</v>
      </c>
      <c r="K45" s="449" t="s">
        <v>4109</v>
      </c>
      <c r="L45" s="447" t="s">
        <v>4044</v>
      </c>
      <c r="M45" s="446" t="s">
        <v>4110</v>
      </c>
      <c r="N45" s="174" t="s">
        <v>2932</v>
      </c>
      <c r="O45" s="217" t="s">
        <v>2770</v>
      </c>
      <c r="P45" s="136" t="s">
        <v>4591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4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41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P45" s="51" t="s">
        <v>7</v>
      </c>
      <c r="BQ45" s="37">
        <v>42622</v>
      </c>
    </row>
    <row r="46" spans="1:69" ht="52.5" x14ac:dyDescent="0.6">
      <c r="A46" s="78">
        <v>45</v>
      </c>
      <c r="B46" s="425" t="s">
        <v>303</v>
      </c>
      <c r="C46" s="27" t="s">
        <v>3971</v>
      </c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447" t="s">
        <v>4111</v>
      </c>
      <c r="K46" s="447" t="s">
        <v>4112</v>
      </c>
      <c r="L46" s="447" t="s">
        <v>4098</v>
      </c>
      <c r="M46" s="446" t="s">
        <v>4113</v>
      </c>
      <c r="N46" s="174" t="s">
        <v>2819</v>
      </c>
      <c r="O46" s="136" t="s">
        <v>2622</v>
      </c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4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41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P46" s="51" t="s">
        <v>7</v>
      </c>
      <c r="BQ46" s="37">
        <v>42622</v>
      </c>
    </row>
    <row r="47" spans="1:69" ht="33.75" x14ac:dyDescent="0.6">
      <c r="A47" s="78">
        <v>46</v>
      </c>
      <c r="B47" s="425" t="s">
        <v>307</v>
      </c>
      <c r="C47" s="27" t="s">
        <v>3972</v>
      </c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447" t="s">
        <v>4114</v>
      </c>
      <c r="K47" s="447" t="s">
        <v>3362</v>
      </c>
      <c r="L47" s="447" t="s">
        <v>4051</v>
      </c>
      <c r="M47" s="446" t="s">
        <v>3363</v>
      </c>
      <c r="N47" s="174" t="s">
        <v>3136</v>
      </c>
      <c r="O47" s="217" t="s">
        <v>4592</v>
      </c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4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41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P47" s="51" t="s">
        <v>7</v>
      </c>
      <c r="BQ47" s="37">
        <v>42625</v>
      </c>
    </row>
    <row r="48" spans="1:69" ht="50.65" x14ac:dyDescent="0.6">
      <c r="A48" s="78">
        <v>47</v>
      </c>
      <c r="B48" s="425" t="s">
        <v>318</v>
      </c>
      <c r="C48" s="27" t="s">
        <v>3967</v>
      </c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447" t="s">
        <v>4115</v>
      </c>
      <c r="K48" s="447" t="s">
        <v>4078</v>
      </c>
      <c r="L48" s="447" t="s">
        <v>4079</v>
      </c>
      <c r="M48" s="446" t="s">
        <v>4080</v>
      </c>
      <c r="N48" s="174" t="s">
        <v>2780</v>
      </c>
      <c r="O48" s="136" t="s">
        <v>2625</v>
      </c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4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41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P48" s="51" t="s">
        <v>7</v>
      </c>
      <c r="BQ48" s="37">
        <v>42625</v>
      </c>
    </row>
    <row r="49" spans="1:70" ht="67.5" x14ac:dyDescent="0.6">
      <c r="A49" s="78">
        <v>48</v>
      </c>
      <c r="B49" s="425" t="s">
        <v>323</v>
      </c>
      <c r="C49" s="27" t="s">
        <v>3964</v>
      </c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447" t="s">
        <v>4115</v>
      </c>
      <c r="K49" s="447" t="s">
        <v>4078</v>
      </c>
      <c r="L49" s="447" t="s">
        <v>4079</v>
      </c>
      <c r="M49" s="446" t="s">
        <v>4080</v>
      </c>
      <c r="N49" s="174" t="s">
        <v>2787</v>
      </c>
      <c r="O49" s="136" t="s">
        <v>324</v>
      </c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4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41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P49" s="51" t="s">
        <v>7</v>
      </c>
      <c r="BQ49" s="37">
        <v>42625</v>
      </c>
    </row>
    <row r="50" spans="1:70" ht="67.5" x14ac:dyDescent="0.6">
      <c r="A50" s="78">
        <v>49</v>
      </c>
      <c r="B50" s="425" t="s">
        <v>325</v>
      </c>
      <c r="C50" s="27" t="s">
        <v>3964</v>
      </c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447" t="s">
        <v>4115</v>
      </c>
      <c r="K50" s="447" t="s">
        <v>4078</v>
      </c>
      <c r="L50" s="447" t="s">
        <v>4079</v>
      </c>
      <c r="M50" s="446" t="s">
        <v>4080</v>
      </c>
      <c r="N50" s="174" t="s">
        <v>2788</v>
      </c>
      <c r="O50" s="217" t="s">
        <v>4593</v>
      </c>
      <c r="P50" s="136" t="s">
        <v>4594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X50" s="134" t="b">
        <v>1</v>
      </c>
      <c r="AB50" s="234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41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P50" s="51" t="s">
        <v>7</v>
      </c>
      <c r="BQ50" s="37">
        <v>42625</v>
      </c>
    </row>
    <row r="51" spans="1:70" ht="52.5" x14ac:dyDescent="0.6">
      <c r="A51" s="78">
        <v>50</v>
      </c>
      <c r="B51" s="425" t="s">
        <v>328</v>
      </c>
      <c r="C51" s="27" t="s">
        <v>3967</v>
      </c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447" t="s">
        <v>4115</v>
      </c>
      <c r="K51" s="447" t="s">
        <v>4078</v>
      </c>
      <c r="L51" s="447" t="s">
        <v>4079</v>
      </c>
      <c r="M51" s="450" t="s">
        <v>4080</v>
      </c>
      <c r="N51" s="204" t="s">
        <v>2788</v>
      </c>
      <c r="O51" s="142" t="s">
        <v>2626</v>
      </c>
      <c r="P51" s="142" t="s">
        <v>2626</v>
      </c>
      <c r="Q51" s="142" t="s">
        <v>4595</v>
      </c>
      <c r="R51" s="143" t="s">
        <v>3946</v>
      </c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8"/>
      <c r="AB51" s="234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41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P51" s="51" t="s">
        <v>7</v>
      </c>
      <c r="BQ51" s="37">
        <v>42625</v>
      </c>
    </row>
    <row r="52" spans="1:70" ht="67.5" x14ac:dyDescent="0.6">
      <c r="A52" s="78">
        <v>51</v>
      </c>
      <c r="B52" s="425" t="s">
        <v>329</v>
      </c>
      <c r="C52" s="27" t="s">
        <v>3964</v>
      </c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447" t="s">
        <v>4115</v>
      </c>
      <c r="K52" s="447" t="s">
        <v>4078</v>
      </c>
      <c r="L52" s="447" t="s">
        <v>4079</v>
      </c>
      <c r="M52" s="446" t="s">
        <v>4080</v>
      </c>
      <c r="N52" s="174" t="s">
        <v>2788</v>
      </c>
      <c r="O52" s="217" t="s">
        <v>4596</v>
      </c>
      <c r="P52" s="136" t="s">
        <v>4597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4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41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P52" s="51" t="s">
        <v>7</v>
      </c>
      <c r="BQ52" s="37">
        <v>42625</v>
      </c>
    </row>
    <row r="53" spans="1:70" ht="50.65" x14ac:dyDescent="0.6">
      <c r="A53" s="78">
        <v>52</v>
      </c>
      <c r="B53" s="425" t="s">
        <v>330</v>
      </c>
      <c r="C53" s="27" t="s">
        <v>3951</v>
      </c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447" t="s">
        <v>4116</v>
      </c>
      <c r="K53" s="447" t="s">
        <v>4117</v>
      </c>
      <c r="L53" s="447" t="s">
        <v>4118</v>
      </c>
      <c r="M53" s="446" t="s">
        <v>4119</v>
      </c>
      <c r="N53" s="174" t="s">
        <v>2776</v>
      </c>
      <c r="O53" s="136" t="s">
        <v>2631</v>
      </c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4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41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P53" s="51" t="s">
        <v>7</v>
      </c>
      <c r="BQ53" s="37">
        <v>42626</v>
      </c>
    </row>
    <row r="54" spans="1:70" ht="50.65" x14ac:dyDescent="0.6">
      <c r="A54" s="78">
        <v>53</v>
      </c>
      <c r="B54" s="425" t="s">
        <v>338</v>
      </c>
      <c r="C54" s="27" t="s">
        <v>3973</v>
      </c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447" t="s">
        <v>4120</v>
      </c>
      <c r="K54" s="447" t="s">
        <v>4121</v>
      </c>
      <c r="L54" s="447" t="s">
        <v>4122</v>
      </c>
      <c r="M54" s="446" t="s">
        <v>4091</v>
      </c>
      <c r="N54" s="174" t="s">
        <v>4561</v>
      </c>
      <c r="O54" s="136" t="s">
        <v>54</v>
      </c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4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41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P54" s="51" t="s">
        <v>7</v>
      </c>
      <c r="BQ54" s="37">
        <v>42626</v>
      </c>
      <c r="BR54" s="1" t="s">
        <v>341</v>
      </c>
    </row>
    <row r="55" spans="1:70" ht="33.75" x14ac:dyDescent="0.6">
      <c r="A55" s="78">
        <v>54</v>
      </c>
      <c r="B55" s="425" t="s">
        <v>344</v>
      </c>
      <c r="C55" s="27" t="s">
        <v>3952</v>
      </c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447" t="s">
        <v>4123</v>
      </c>
      <c r="K55" s="447" t="s">
        <v>4124</v>
      </c>
      <c r="L55" s="447" t="s">
        <v>4044</v>
      </c>
      <c r="M55" s="446" t="s">
        <v>4095</v>
      </c>
      <c r="N55" s="174" t="s">
        <v>4598</v>
      </c>
      <c r="O55" s="136" t="s">
        <v>2633</v>
      </c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4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41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P55" s="51" t="s">
        <v>7</v>
      </c>
      <c r="BQ55" s="37">
        <v>42626</v>
      </c>
    </row>
    <row r="56" spans="1:70" ht="26.25" x14ac:dyDescent="0.6">
      <c r="A56" s="78">
        <v>55</v>
      </c>
      <c r="B56" s="425" t="s">
        <v>348</v>
      </c>
      <c r="C56" s="27" t="s">
        <v>3974</v>
      </c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447" t="s">
        <v>4125</v>
      </c>
      <c r="K56" s="447" t="s">
        <v>4126</v>
      </c>
      <c r="L56" s="447" t="s">
        <v>4044</v>
      </c>
      <c r="M56" s="446" t="s">
        <v>4127</v>
      </c>
      <c r="N56" s="174" t="s">
        <v>2937</v>
      </c>
      <c r="O56" s="136" t="s">
        <v>2634</v>
      </c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4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41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P56" s="51" t="s">
        <v>7</v>
      </c>
      <c r="BQ56" s="37">
        <v>42626</v>
      </c>
    </row>
    <row r="57" spans="1:70" ht="50.65" x14ac:dyDescent="0.6">
      <c r="A57" s="78">
        <v>56</v>
      </c>
      <c r="B57" s="425" t="s">
        <v>353</v>
      </c>
      <c r="C57" s="27" t="s">
        <v>3961</v>
      </c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447" t="s">
        <v>4128</v>
      </c>
      <c r="K57" s="447" t="s">
        <v>4128</v>
      </c>
      <c r="L57" s="447" t="s">
        <v>4129</v>
      </c>
      <c r="M57" s="446" t="s">
        <v>4130</v>
      </c>
      <c r="N57" s="174" t="s">
        <v>3381</v>
      </c>
      <c r="O57" s="136" t="s">
        <v>2635</v>
      </c>
      <c r="P57" s="136" t="s">
        <v>4599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4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41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P57" s="51" t="s">
        <v>7</v>
      </c>
      <c r="BQ57" s="37">
        <v>42626</v>
      </c>
    </row>
    <row r="58" spans="1:70" ht="50.65" x14ac:dyDescent="0.6">
      <c r="A58" s="78">
        <v>57</v>
      </c>
      <c r="B58" s="425" t="s">
        <v>353</v>
      </c>
      <c r="C58" s="27" t="s">
        <v>3961</v>
      </c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447" t="s">
        <v>4128</v>
      </c>
      <c r="K58" s="447" t="s">
        <v>4128</v>
      </c>
      <c r="L58" s="447" t="s">
        <v>4129</v>
      </c>
      <c r="M58" s="446" t="s">
        <v>4130</v>
      </c>
      <c r="N58" s="174" t="s">
        <v>3381</v>
      </c>
      <c r="O58" s="136" t="s">
        <v>2636</v>
      </c>
      <c r="P58" s="136" t="s">
        <v>4600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4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41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P58" s="51" t="s">
        <v>7</v>
      </c>
      <c r="BQ58" s="37">
        <v>42626</v>
      </c>
    </row>
    <row r="59" spans="1:70" ht="50.65" x14ac:dyDescent="0.6">
      <c r="A59" s="78">
        <v>58</v>
      </c>
      <c r="B59" s="425" t="s">
        <v>361</v>
      </c>
      <c r="C59" s="27" t="s">
        <v>3975</v>
      </c>
      <c r="D59" s="1">
        <v>2015</v>
      </c>
      <c r="E59" s="1">
        <v>0.82</v>
      </c>
      <c r="F59" s="1">
        <v>473</v>
      </c>
      <c r="H59" s="1"/>
      <c r="I59" s="132" t="s">
        <v>2572</v>
      </c>
      <c r="J59" s="447" t="s">
        <v>4054</v>
      </c>
      <c r="K59" s="447" t="s">
        <v>3325</v>
      </c>
      <c r="L59" s="447" t="s">
        <v>4055</v>
      </c>
      <c r="M59" s="446" t="s">
        <v>3542</v>
      </c>
      <c r="N59" s="183" t="s">
        <v>2787</v>
      </c>
      <c r="O59" s="220" t="s">
        <v>4601</v>
      </c>
      <c r="P59" s="220" t="s">
        <v>4602</v>
      </c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4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41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P59" s="51" t="s">
        <v>7</v>
      </c>
      <c r="BQ59" s="37">
        <v>42626</v>
      </c>
    </row>
    <row r="60" spans="1:70" ht="52.5" x14ac:dyDescent="0.6">
      <c r="A60" s="78">
        <v>59</v>
      </c>
      <c r="B60" s="425" t="s">
        <v>365</v>
      </c>
      <c r="C60" s="27" t="s">
        <v>3976</v>
      </c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447" t="s">
        <v>4131</v>
      </c>
      <c r="K60" s="447" t="s">
        <v>4132</v>
      </c>
      <c r="L60" s="447" t="s">
        <v>4133</v>
      </c>
      <c r="M60" s="446" t="s">
        <v>4134</v>
      </c>
      <c r="N60" s="204" t="s">
        <v>2738</v>
      </c>
      <c r="O60" s="142" t="s">
        <v>2638</v>
      </c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8"/>
      <c r="AB60" s="234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41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P60" s="51" t="s">
        <v>7</v>
      </c>
      <c r="BQ60" s="37">
        <v>42626</v>
      </c>
    </row>
    <row r="61" spans="1:70" ht="52.5" x14ac:dyDescent="0.6">
      <c r="A61" s="78">
        <v>60</v>
      </c>
      <c r="B61" s="425" t="s">
        <v>368</v>
      </c>
      <c r="C61" s="27" t="s">
        <v>3977</v>
      </c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447" t="s">
        <v>4135</v>
      </c>
      <c r="K61" s="447" t="s">
        <v>4136</v>
      </c>
      <c r="L61" s="447" t="s">
        <v>4137</v>
      </c>
      <c r="M61" s="446" t="s">
        <v>4138</v>
      </c>
      <c r="N61" s="174" t="s">
        <v>2733</v>
      </c>
      <c r="O61" s="217" t="s">
        <v>2641</v>
      </c>
      <c r="P61" s="136" t="s">
        <v>4603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4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41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P61" s="51" t="s">
        <v>7</v>
      </c>
      <c r="BQ61" s="37">
        <v>42626</v>
      </c>
    </row>
    <row r="62" spans="1:70" ht="151.9" x14ac:dyDescent="0.6">
      <c r="A62" s="78">
        <v>61</v>
      </c>
      <c r="B62" s="430" t="s">
        <v>1576</v>
      </c>
      <c r="C62" s="431" t="s">
        <v>3978</v>
      </c>
      <c r="D62" s="1">
        <v>2003</v>
      </c>
      <c r="E62" s="1">
        <v>0.94</v>
      </c>
      <c r="F62" s="1">
        <v>324</v>
      </c>
      <c r="H62" s="1"/>
      <c r="I62" s="132" t="s">
        <v>2572</v>
      </c>
      <c r="J62" s="447" t="s">
        <v>4139</v>
      </c>
      <c r="K62" s="447" t="s">
        <v>4140</v>
      </c>
      <c r="L62" s="447" t="s">
        <v>4141</v>
      </c>
      <c r="M62" s="446" t="s">
        <v>4142</v>
      </c>
      <c r="N62" s="183" t="s">
        <v>2920</v>
      </c>
      <c r="O62" s="220">
        <v>3</v>
      </c>
      <c r="P62" s="144" t="s">
        <v>4604</v>
      </c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4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41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P62" s="51" t="s">
        <v>7</v>
      </c>
      <c r="BQ62" s="37">
        <v>42632</v>
      </c>
    </row>
    <row r="63" spans="1:70" ht="33.75" x14ac:dyDescent="0.6">
      <c r="A63" s="78">
        <v>62</v>
      </c>
      <c r="B63" s="425" t="s">
        <v>375</v>
      </c>
      <c r="C63" s="27" t="s">
        <v>3972</v>
      </c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447" t="s">
        <v>4143</v>
      </c>
      <c r="K63" s="447" t="s">
        <v>4144</v>
      </c>
      <c r="L63" s="447" t="s">
        <v>4145</v>
      </c>
      <c r="M63" s="446" t="s">
        <v>4146</v>
      </c>
      <c r="N63" s="174" t="s">
        <v>2799</v>
      </c>
      <c r="O63" s="136" t="s">
        <v>2642</v>
      </c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4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41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P63" s="51" t="s">
        <v>7</v>
      </c>
      <c r="BQ63" s="37">
        <v>42632</v>
      </c>
    </row>
    <row r="64" spans="1:70" ht="50.65" x14ac:dyDescent="0.6">
      <c r="A64" s="78">
        <v>63</v>
      </c>
      <c r="B64" s="425" t="s">
        <v>376</v>
      </c>
      <c r="C64" s="27" t="s">
        <v>3963</v>
      </c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447" t="s">
        <v>4147</v>
      </c>
      <c r="K64" s="447" t="s">
        <v>3450</v>
      </c>
      <c r="L64" s="447" t="s">
        <v>4106</v>
      </c>
      <c r="M64" s="446" t="s">
        <v>4148</v>
      </c>
      <c r="N64" s="174" t="s">
        <v>3375</v>
      </c>
      <c r="O64" s="136" t="s">
        <v>2643</v>
      </c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4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41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P64" s="51" t="s">
        <v>7</v>
      </c>
      <c r="BQ64" s="37">
        <v>42632</v>
      </c>
    </row>
    <row r="65" spans="1:70" ht="39.4" x14ac:dyDescent="0.6">
      <c r="A65" s="78">
        <v>64</v>
      </c>
      <c r="B65" s="425" t="s">
        <v>396</v>
      </c>
      <c r="C65" s="27" t="s">
        <v>3972</v>
      </c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447" t="s">
        <v>4149</v>
      </c>
      <c r="K65" s="447" t="s">
        <v>4150</v>
      </c>
      <c r="L65" s="447" t="s">
        <v>4083</v>
      </c>
      <c r="M65" s="446" t="s">
        <v>4151</v>
      </c>
      <c r="N65" s="204" t="s">
        <v>3045</v>
      </c>
      <c r="O65" s="142" t="s">
        <v>243</v>
      </c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4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41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P65" s="51" t="s">
        <v>7</v>
      </c>
      <c r="BQ65" s="37">
        <v>42633</v>
      </c>
    </row>
    <row r="66" spans="1:70" ht="52.5" x14ac:dyDescent="0.6">
      <c r="A66" s="78">
        <v>65</v>
      </c>
      <c r="B66" s="425" t="s">
        <v>407</v>
      </c>
      <c r="C66" s="27" t="s">
        <v>3968</v>
      </c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447" t="s">
        <v>4152</v>
      </c>
      <c r="K66" s="447" t="s">
        <v>4153</v>
      </c>
      <c r="L66" s="447" t="s">
        <v>4154</v>
      </c>
      <c r="M66" s="446" t="s">
        <v>4155</v>
      </c>
      <c r="N66" s="174" t="s">
        <v>2906</v>
      </c>
      <c r="O66" s="136" t="s">
        <v>2645</v>
      </c>
      <c r="P66" s="136" t="s">
        <v>4605</v>
      </c>
      <c r="R66" s="126" t="s">
        <v>4606</v>
      </c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4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41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P66" s="51" t="s">
        <v>7</v>
      </c>
      <c r="BQ66" s="37">
        <v>42633</v>
      </c>
    </row>
    <row r="67" spans="1:70" ht="50.65" x14ac:dyDescent="0.6">
      <c r="A67" s="78">
        <v>66</v>
      </c>
      <c r="B67" s="425" t="s">
        <v>413</v>
      </c>
      <c r="C67" s="27" t="s">
        <v>3961</v>
      </c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447" t="s">
        <v>3105</v>
      </c>
      <c r="K67" s="447" t="s">
        <v>3105</v>
      </c>
      <c r="L67" s="447" t="s">
        <v>4053</v>
      </c>
      <c r="M67" s="446" t="s">
        <v>3699</v>
      </c>
      <c r="N67" s="174" t="s">
        <v>3045</v>
      </c>
      <c r="O67" s="217" t="s">
        <v>2646</v>
      </c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4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41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P67" s="51" t="s">
        <v>7</v>
      </c>
      <c r="BQ67" s="37">
        <v>42633</v>
      </c>
    </row>
    <row r="68" spans="1:70" ht="39.4" x14ac:dyDescent="0.6">
      <c r="A68" s="78">
        <v>67</v>
      </c>
      <c r="B68" s="425" t="s">
        <v>418</v>
      </c>
      <c r="C68" s="27" t="s">
        <v>3979</v>
      </c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447" t="s">
        <v>4156</v>
      </c>
      <c r="K68" s="447" t="s">
        <v>3105</v>
      </c>
      <c r="L68" s="447" t="s">
        <v>4053</v>
      </c>
      <c r="M68" s="446" t="s">
        <v>3356</v>
      </c>
      <c r="N68" s="174" t="s">
        <v>2842</v>
      </c>
      <c r="O68" s="217" t="s">
        <v>4607</v>
      </c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4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41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P68" s="51" t="s">
        <v>7</v>
      </c>
      <c r="BQ68" s="37">
        <v>42633</v>
      </c>
    </row>
    <row r="69" spans="1:70" ht="50.65" x14ac:dyDescent="0.6">
      <c r="A69" s="78">
        <v>68</v>
      </c>
      <c r="B69" s="425" t="s">
        <v>422</v>
      </c>
      <c r="C69" s="27" t="s">
        <v>3980</v>
      </c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447" t="s">
        <v>4157</v>
      </c>
      <c r="K69" s="447" t="s">
        <v>4158</v>
      </c>
      <c r="L69" s="447" t="s">
        <v>4159</v>
      </c>
      <c r="M69" s="446" t="s">
        <v>4160</v>
      </c>
      <c r="N69" s="174" t="s">
        <v>2787</v>
      </c>
      <c r="O69" s="136" t="s">
        <v>424</v>
      </c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4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41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P69" s="51" t="s">
        <v>7</v>
      </c>
      <c r="BQ69" s="37">
        <v>42634</v>
      </c>
    </row>
    <row r="70" spans="1:70" ht="105" x14ac:dyDescent="0.6">
      <c r="A70" s="78">
        <v>69</v>
      </c>
      <c r="B70" s="425" t="s">
        <v>432</v>
      </c>
      <c r="C70" s="27" t="s">
        <v>3981</v>
      </c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447" t="s">
        <v>4161</v>
      </c>
      <c r="K70" s="447" t="s">
        <v>4162</v>
      </c>
      <c r="L70" s="447" t="s">
        <v>4163</v>
      </c>
      <c r="M70" s="446" t="s">
        <v>4164</v>
      </c>
      <c r="N70" s="174" t="s">
        <v>2769</v>
      </c>
      <c r="O70" s="136" t="s">
        <v>2650</v>
      </c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4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41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425" t="s">
        <v>439</v>
      </c>
      <c r="C71" s="27" t="s">
        <v>3981</v>
      </c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447" t="s">
        <v>4165</v>
      </c>
      <c r="K71" s="447" t="s">
        <v>4166</v>
      </c>
      <c r="L71" s="447" t="s">
        <v>4167</v>
      </c>
      <c r="M71" s="446" t="s">
        <v>4091</v>
      </c>
      <c r="N71" s="204" t="s">
        <v>2855</v>
      </c>
      <c r="O71" s="218" t="s">
        <v>4621</v>
      </c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4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41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P71" s="51" t="s">
        <v>7</v>
      </c>
      <c r="BQ71" s="37">
        <v>42634</v>
      </c>
      <c r="BR71" s="1" t="s">
        <v>443</v>
      </c>
    </row>
    <row r="72" spans="1:70" ht="33.75" x14ac:dyDescent="0.6">
      <c r="A72" s="78">
        <v>71</v>
      </c>
      <c r="B72" s="425" t="s">
        <v>445</v>
      </c>
      <c r="C72" s="27" t="s">
        <v>3972</v>
      </c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447" t="s">
        <v>4168</v>
      </c>
      <c r="K72" s="447" t="s">
        <v>3459</v>
      </c>
      <c r="L72" s="447" t="s">
        <v>4169</v>
      </c>
      <c r="M72" s="446" t="s">
        <v>4170</v>
      </c>
      <c r="N72" s="174" t="s">
        <v>4598</v>
      </c>
      <c r="O72" s="217" t="s">
        <v>4622</v>
      </c>
      <c r="P72" s="217" t="s">
        <v>4622</v>
      </c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4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41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P72" s="51" t="s">
        <v>7</v>
      </c>
      <c r="BQ72" s="37">
        <v>42635</v>
      </c>
    </row>
    <row r="73" spans="1:70" ht="50.65" x14ac:dyDescent="0.6">
      <c r="A73" s="78">
        <v>72</v>
      </c>
      <c r="B73" s="425" t="s">
        <v>453</v>
      </c>
      <c r="C73" s="27" t="s">
        <v>3969</v>
      </c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447" t="s">
        <v>4171</v>
      </c>
      <c r="K73" s="447" t="s">
        <v>3480</v>
      </c>
      <c r="L73" s="447" t="s">
        <v>4053</v>
      </c>
      <c r="M73" s="446" t="s">
        <v>3731</v>
      </c>
      <c r="N73" s="174" t="s">
        <v>3047</v>
      </c>
      <c r="O73" s="217" t="s">
        <v>4623</v>
      </c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4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P73" s="51" t="s">
        <v>7</v>
      </c>
      <c r="BQ73" s="37">
        <v>42635</v>
      </c>
    </row>
    <row r="74" spans="1:70" ht="84.4" x14ac:dyDescent="0.6">
      <c r="A74" s="78">
        <v>73</v>
      </c>
      <c r="B74" s="425" t="s">
        <v>460</v>
      </c>
      <c r="C74" s="27" t="s">
        <v>3982</v>
      </c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447" t="s">
        <v>4172</v>
      </c>
      <c r="K74" s="447" t="s">
        <v>3023</v>
      </c>
      <c r="L74" s="447" t="s">
        <v>4055</v>
      </c>
      <c r="M74" s="446" t="s">
        <v>4173</v>
      </c>
      <c r="N74" s="174" t="s">
        <v>2730</v>
      </c>
      <c r="O74" s="217" t="s">
        <v>4624</v>
      </c>
      <c r="P74" s="136" t="s">
        <v>4625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4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P74" s="51" t="s">
        <v>7</v>
      </c>
      <c r="BQ74" s="37">
        <v>42635</v>
      </c>
    </row>
    <row r="75" spans="1:70" ht="50.65" x14ac:dyDescent="0.6">
      <c r="A75" s="78">
        <v>74</v>
      </c>
      <c r="B75" s="425" t="s">
        <v>464</v>
      </c>
      <c r="C75" s="27" t="s">
        <v>3963</v>
      </c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447" t="s">
        <v>4174</v>
      </c>
      <c r="K75" s="447" t="s">
        <v>4175</v>
      </c>
      <c r="L75" s="447" t="s">
        <v>4176</v>
      </c>
      <c r="M75" s="446" t="s">
        <v>4177</v>
      </c>
      <c r="N75" s="174" t="s">
        <v>3149</v>
      </c>
      <c r="O75" s="217" t="s">
        <v>4626</v>
      </c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4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41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P75" s="51" t="s">
        <v>7</v>
      </c>
      <c r="BQ75" s="37">
        <v>42636</v>
      </c>
    </row>
    <row r="76" spans="1:70" ht="39.4" x14ac:dyDescent="0.6">
      <c r="A76" s="78">
        <v>75</v>
      </c>
      <c r="B76" s="425" t="s">
        <v>465</v>
      </c>
      <c r="C76" s="27" t="s">
        <v>3983</v>
      </c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447" t="s">
        <v>4178</v>
      </c>
      <c r="K76" s="447" t="s">
        <v>4178</v>
      </c>
      <c r="L76" s="447" t="s">
        <v>4179</v>
      </c>
      <c r="M76" s="446" t="s">
        <v>4180</v>
      </c>
      <c r="N76" s="174" t="s">
        <v>2730</v>
      </c>
      <c r="O76" s="217" t="s">
        <v>2655</v>
      </c>
      <c r="P76" s="136" t="s">
        <v>4627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4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41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P76" s="51" t="s">
        <v>7</v>
      </c>
      <c r="BQ76" s="37">
        <v>42636</v>
      </c>
    </row>
    <row r="77" spans="1:70" ht="52.5" x14ac:dyDescent="0.6">
      <c r="A77" s="78">
        <v>76</v>
      </c>
      <c r="B77" s="425" t="s">
        <v>484</v>
      </c>
      <c r="C77" s="27" t="s">
        <v>3984</v>
      </c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447" t="s">
        <v>4181</v>
      </c>
      <c r="K77" s="447" t="s">
        <v>4181</v>
      </c>
      <c r="L77" s="447" t="s">
        <v>4182</v>
      </c>
      <c r="M77" s="446" t="s">
        <v>4183</v>
      </c>
      <c r="N77" s="204" t="s">
        <v>4628</v>
      </c>
      <c r="O77" s="218" t="s">
        <v>4629</v>
      </c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4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1" t="s">
        <v>4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P77" s="51" t="s">
        <v>7</v>
      </c>
      <c r="BQ77" s="37">
        <v>42647</v>
      </c>
    </row>
    <row r="78" spans="1:70" ht="39.4" x14ac:dyDescent="0.6">
      <c r="A78" s="78">
        <v>77</v>
      </c>
      <c r="B78" s="425" t="s">
        <v>486</v>
      </c>
      <c r="C78" s="27" t="s">
        <v>3985</v>
      </c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447" t="s">
        <v>3368</v>
      </c>
      <c r="K78" s="447" t="s">
        <v>3437</v>
      </c>
      <c r="L78" s="447" t="s">
        <v>4025</v>
      </c>
      <c r="M78" s="446" t="s">
        <v>4070</v>
      </c>
      <c r="N78" s="204" t="s">
        <v>3055</v>
      </c>
      <c r="O78" s="218" t="s">
        <v>3125</v>
      </c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4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1" t="s">
        <v>4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P78" s="51" t="s">
        <v>7</v>
      </c>
      <c r="BQ78" s="37">
        <v>42647</v>
      </c>
    </row>
    <row r="79" spans="1:70" ht="84.4" x14ac:dyDescent="0.6">
      <c r="A79" s="78">
        <v>78</v>
      </c>
      <c r="B79" s="425" t="s">
        <v>497</v>
      </c>
      <c r="C79" s="27" t="s">
        <v>3960</v>
      </c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447" t="s">
        <v>3368</v>
      </c>
      <c r="K79" s="447" t="s">
        <v>3437</v>
      </c>
      <c r="L79" s="447" t="s">
        <v>4025</v>
      </c>
      <c r="M79" s="446" t="s">
        <v>4070</v>
      </c>
      <c r="N79" s="174" t="s">
        <v>4630</v>
      </c>
      <c r="O79" s="217" t="s">
        <v>4631</v>
      </c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4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1" t="s">
        <v>4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P79" s="51" t="s">
        <v>7</v>
      </c>
      <c r="BQ79" s="37">
        <v>42647</v>
      </c>
    </row>
    <row r="80" spans="1:70" ht="50.65" x14ac:dyDescent="0.6">
      <c r="A80" s="78">
        <v>79</v>
      </c>
      <c r="B80" s="425" t="s">
        <v>509</v>
      </c>
      <c r="C80" s="27" t="s">
        <v>3956</v>
      </c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447" t="s">
        <v>3368</v>
      </c>
      <c r="K80" s="447" t="s">
        <v>3437</v>
      </c>
      <c r="L80" s="447" t="s">
        <v>4025</v>
      </c>
      <c r="M80" s="446" t="s">
        <v>4070</v>
      </c>
      <c r="N80" s="174" t="s">
        <v>2776</v>
      </c>
      <c r="O80" s="217" t="s">
        <v>4632</v>
      </c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4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1" t="s">
        <v>4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P80" s="51" t="s">
        <v>7</v>
      </c>
      <c r="BQ80" s="37">
        <v>42648</v>
      </c>
    </row>
    <row r="81" spans="1:70" ht="39.4" x14ac:dyDescent="0.6">
      <c r="A81" s="78">
        <v>80</v>
      </c>
      <c r="B81" s="425" t="s">
        <v>518</v>
      </c>
      <c r="C81" s="27" t="s">
        <v>3981</v>
      </c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447" t="s">
        <v>4184</v>
      </c>
      <c r="K81" s="447" t="s">
        <v>3437</v>
      </c>
      <c r="L81" s="447" t="s">
        <v>4025</v>
      </c>
      <c r="M81" s="446" t="s">
        <v>4070</v>
      </c>
      <c r="N81" s="174" t="s">
        <v>2787</v>
      </c>
      <c r="O81" s="136" t="s">
        <v>2661</v>
      </c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4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1" t="s">
        <v>4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425" t="s">
        <v>527</v>
      </c>
      <c r="C82" s="27" t="s">
        <v>3981</v>
      </c>
      <c r="D82" s="375">
        <v>2011</v>
      </c>
      <c r="E82" s="375">
        <v>0.9</v>
      </c>
      <c r="F82" s="375">
        <v>900</v>
      </c>
      <c r="G82" s="386"/>
      <c r="H82" s="60">
        <v>1.19</v>
      </c>
      <c r="I82" s="387" t="s">
        <v>2572</v>
      </c>
      <c r="J82" s="444" t="s">
        <v>4184</v>
      </c>
      <c r="K82" s="444" t="s">
        <v>3437</v>
      </c>
      <c r="L82" s="444" t="s">
        <v>4025</v>
      </c>
      <c r="M82" s="446" t="s">
        <v>4070</v>
      </c>
      <c r="N82" s="388" t="s">
        <v>3155</v>
      </c>
      <c r="O82" s="464" t="s">
        <v>4633</v>
      </c>
      <c r="P82" s="379" t="s">
        <v>2662</v>
      </c>
      <c r="Q82" s="379" t="s">
        <v>2664</v>
      </c>
      <c r="R82" s="389"/>
      <c r="S82" s="390"/>
      <c r="T82" s="390">
        <v>45027.802083333336</v>
      </c>
      <c r="U82" s="391" t="s">
        <v>2575</v>
      </c>
      <c r="V82" s="392" t="b">
        <v>1</v>
      </c>
      <c r="W82" s="384" t="b">
        <v>1</v>
      </c>
      <c r="X82" s="384"/>
      <c r="Y82" s="193" t="b">
        <v>0</v>
      </c>
      <c r="AB82" s="234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1" t="s">
        <v>4536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P82" s="51" t="s">
        <v>7</v>
      </c>
      <c r="BQ82" s="37">
        <v>42648</v>
      </c>
    </row>
    <row r="83" spans="1:70" ht="50.65" x14ac:dyDescent="0.6">
      <c r="A83" s="78">
        <v>82</v>
      </c>
      <c r="B83" s="425" t="s">
        <v>552</v>
      </c>
      <c r="C83" s="27" t="s">
        <v>3967</v>
      </c>
      <c r="D83" s="1">
        <v>2013</v>
      </c>
      <c r="E83" s="1">
        <v>0.42</v>
      </c>
      <c r="F83" s="1">
        <v>617</v>
      </c>
      <c r="H83" s="1"/>
      <c r="I83" s="132" t="s">
        <v>2572</v>
      </c>
      <c r="J83" s="447" t="s">
        <v>4185</v>
      </c>
      <c r="K83" s="447" t="s">
        <v>4185</v>
      </c>
      <c r="L83" s="447" t="s">
        <v>4186</v>
      </c>
      <c r="M83" s="446" t="s">
        <v>4187</v>
      </c>
      <c r="N83" s="183" t="s">
        <v>2855</v>
      </c>
      <c r="O83" s="220" t="s">
        <v>4634</v>
      </c>
      <c r="P83" s="220" t="s">
        <v>4635</v>
      </c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4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1" t="s">
        <v>4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P83" s="51" t="s">
        <v>7</v>
      </c>
      <c r="BQ83" s="53">
        <v>42649</v>
      </c>
    </row>
    <row r="84" spans="1:70" ht="50.65" x14ac:dyDescent="0.6">
      <c r="A84" s="78">
        <v>83</v>
      </c>
      <c r="B84" s="425" t="s">
        <v>535</v>
      </c>
      <c r="C84" s="27" t="s">
        <v>3967</v>
      </c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447" t="s">
        <v>4188</v>
      </c>
      <c r="K84" s="447" t="s">
        <v>4189</v>
      </c>
      <c r="L84" s="447" t="s">
        <v>4190</v>
      </c>
      <c r="M84" s="446" t="s">
        <v>4191</v>
      </c>
      <c r="N84" s="174" t="s">
        <v>2771</v>
      </c>
      <c r="O84" s="217" t="s">
        <v>2665</v>
      </c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4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1" t="s">
        <v>4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P84" s="51" t="s">
        <v>7</v>
      </c>
      <c r="BQ84" s="53">
        <v>42649</v>
      </c>
    </row>
    <row r="85" spans="1:70" ht="50.65" x14ac:dyDescent="0.6">
      <c r="A85" s="78">
        <v>84</v>
      </c>
      <c r="B85" s="425" t="s">
        <v>536</v>
      </c>
      <c r="C85" s="27" t="s">
        <v>3973</v>
      </c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447" t="s">
        <v>4188</v>
      </c>
      <c r="K85" s="447" t="s">
        <v>4189</v>
      </c>
      <c r="L85" s="447" t="s">
        <v>4190</v>
      </c>
      <c r="M85" s="446" t="s">
        <v>3630</v>
      </c>
      <c r="N85" s="174" t="s">
        <v>2842</v>
      </c>
      <c r="O85" s="217" t="s">
        <v>4636</v>
      </c>
      <c r="P85" s="136" t="s">
        <v>4637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4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1" t="s">
        <v>4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P85" s="51" t="s">
        <v>7</v>
      </c>
      <c r="BQ85" s="53">
        <v>42649</v>
      </c>
    </row>
    <row r="86" spans="1:70" ht="52.5" x14ac:dyDescent="0.6">
      <c r="A86" s="78">
        <v>85</v>
      </c>
      <c r="B86" s="425" t="s">
        <v>537</v>
      </c>
      <c r="C86" s="27" t="s">
        <v>3956</v>
      </c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447" t="s">
        <v>3498</v>
      </c>
      <c r="K86" s="447" t="s">
        <v>2740</v>
      </c>
      <c r="L86" s="447" t="s">
        <v>4192</v>
      </c>
      <c r="M86" s="446" t="s">
        <v>4193</v>
      </c>
      <c r="N86" s="174" t="s">
        <v>2759</v>
      </c>
      <c r="O86" s="217" t="s">
        <v>4638</v>
      </c>
      <c r="P86" s="136" t="s">
        <v>584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4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1" t="s">
        <v>4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P86" s="51" t="s">
        <v>7</v>
      </c>
      <c r="BQ86" s="53">
        <v>42650</v>
      </c>
    </row>
    <row r="87" spans="1:70" ht="50.65" x14ac:dyDescent="0.6">
      <c r="A87" s="78">
        <v>86</v>
      </c>
      <c r="B87" s="425" t="s">
        <v>538</v>
      </c>
      <c r="C87" s="27" t="s">
        <v>3962</v>
      </c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447" t="s">
        <v>4194</v>
      </c>
      <c r="K87" s="447" t="s">
        <v>4195</v>
      </c>
      <c r="L87" s="447" t="s">
        <v>4196</v>
      </c>
      <c r="M87" s="446" t="s">
        <v>4197</v>
      </c>
      <c r="N87" s="174" t="s">
        <v>2730</v>
      </c>
      <c r="O87" s="217" t="s">
        <v>2669</v>
      </c>
      <c r="P87" s="136" t="s">
        <v>4639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4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1" t="s">
        <v>4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P87" s="51" t="s">
        <v>7</v>
      </c>
      <c r="BQ87" s="53">
        <v>42650</v>
      </c>
      <c r="BR87" s="1" t="s">
        <v>636</v>
      </c>
    </row>
    <row r="88" spans="1:70" ht="50.65" x14ac:dyDescent="0.6">
      <c r="A88" s="78">
        <v>87</v>
      </c>
      <c r="B88" s="425" t="s">
        <v>539</v>
      </c>
      <c r="C88" s="27" t="s">
        <v>3973</v>
      </c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447" t="s">
        <v>4198</v>
      </c>
      <c r="K88" s="447" t="s">
        <v>3450</v>
      </c>
      <c r="L88" s="447" t="s">
        <v>4106</v>
      </c>
      <c r="M88" s="446" t="s">
        <v>4148</v>
      </c>
      <c r="N88" s="205" t="s">
        <v>2787</v>
      </c>
      <c r="O88" s="230" t="s">
        <v>2671</v>
      </c>
      <c r="P88" s="136" t="s">
        <v>4640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4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1" t="s">
        <v>4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P88" s="51" t="s">
        <v>7</v>
      </c>
      <c r="BQ88" s="53">
        <v>42650</v>
      </c>
    </row>
    <row r="89" spans="1:70" ht="50.65" x14ac:dyDescent="0.6">
      <c r="A89" s="78">
        <v>88</v>
      </c>
      <c r="B89" s="425" t="s">
        <v>541</v>
      </c>
      <c r="C89" s="27" t="s">
        <v>3967</v>
      </c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J89" s="447" t="s">
        <v>4199</v>
      </c>
      <c r="K89" s="447" t="s">
        <v>4199</v>
      </c>
      <c r="L89" s="447" t="s">
        <v>4200</v>
      </c>
      <c r="M89" s="446" t="s">
        <v>4201</v>
      </c>
      <c r="N89" s="205" t="s">
        <v>2810</v>
      </c>
      <c r="O89" s="230" t="s">
        <v>4641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4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1" t="s">
        <v>4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P89" s="51" t="s">
        <v>7</v>
      </c>
      <c r="BQ89" s="53">
        <v>42653</v>
      </c>
    </row>
    <row r="90" spans="1:70" ht="50.65" x14ac:dyDescent="0.6">
      <c r="A90" s="78">
        <v>89</v>
      </c>
      <c r="B90" s="425" t="s">
        <v>542</v>
      </c>
      <c r="C90" s="27" t="s">
        <v>3963</v>
      </c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J90" s="447" t="s">
        <v>4202</v>
      </c>
      <c r="K90" s="447" t="s">
        <v>4203</v>
      </c>
      <c r="L90" s="447" t="s">
        <v>4204</v>
      </c>
      <c r="M90" s="446" t="s">
        <v>4205</v>
      </c>
      <c r="N90" s="205" t="s">
        <v>2776</v>
      </c>
      <c r="O90" s="230" t="s">
        <v>4642</v>
      </c>
      <c r="P90" s="136" t="s">
        <v>4643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4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4536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P90" s="51" t="s">
        <v>7</v>
      </c>
      <c r="BQ90" s="53">
        <v>42653</v>
      </c>
    </row>
    <row r="91" spans="1:70" ht="65.650000000000006" x14ac:dyDescent="0.6">
      <c r="A91" s="78">
        <v>90</v>
      </c>
      <c r="B91" s="425" t="s">
        <v>546</v>
      </c>
      <c r="C91" s="27" t="s">
        <v>3972</v>
      </c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J91" s="447" t="s">
        <v>4206</v>
      </c>
      <c r="K91" s="447" t="s">
        <v>3459</v>
      </c>
      <c r="L91" s="447" t="s">
        <v>4169</v>
      </c>
      <c r="M91" s="446" t="s">
        <v>4170</v>
      </c>
      <c r="N91" s="205" t="s">
        <v>4644</v>
      </c>
      <c r="O91" s="136" t="s">
        <v>2675</v>
      </c>
      <c r="P91" s="136" t="s">
        <v>4645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4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1" t="s">
        <v>4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P91" s="51" t="s">
        <v>7</v>
      </c>
      <c r="BQ91" s="53">
        <v>42653</v>
      </c>
    </row>
    <row r="92" spans="1:70" ht="33.75" x14ac:dyDescent="0.6">
      <c r="A92" s="78">
        <v>91</v>
      </c>
      <c r="B92" s="425" t="s">
        <v>548</v>
      </c>
      <c r="C92" s="27" t="s">
        <v>3981</v>
      </c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J92" s="447" t="s">
        <v>4207</v>
      </c>
      <c r="K92" s="447" t="s">
        <v>4208</v>
      </c>
      <c r="L92" s="447" t="s">
        <v>4037</v>
      </c>
      <c r="M92" s="446" t="s">
        <v>4091</v>
      </c>
      <c r="N92" s="205" t="s">
        <v>2780</v>
      </c>
      <c r="O92" s="230" t="s">
        <v>4646</v>
      </c>
      <c r="P92" s="136" t="s">
        <v>4647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4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1" t="s">
        <v>4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P92" s="51" t="s">
        <v>7</v>
      </c>
      <c r="BQ92" s="53">
        <v>42654</v>
      </c>
    </row>
    <row r="93" spans="1:70" ht="50.65" x14ac:dyDescent="0.6">
      <c r="A93" s="78">
        <v>92</v>
      </c>
      <c r="B93" s="425" t="s">
        <v>549</v>
      </c>
      <c r="C93" s="27" t="s">
        <v>3975</v>
      </c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447" t="s">
        <v>4209</v>
      </c>
      <c r="K93" s="447" t="s">
        <v>2804</v>
      </c>
      <c r="L93" s="447" t="s">
        <v>4048</v>
      </c>
      <c r="M93" s="446" t="s">
        <v>4464</v>
      </c>
      <c r="N93" s="204" t="s">
        <v>2780</v>
      </c>
      <c r="O93" s="465" t="s">
        <v>2677</v>
      </c>
      <c r="P93" s="142" t="s">
        <v>4648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4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1" t="s">
        <v>4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P93" s="51" t="s">
        <v>7</v>
      </c>
      <c r="BQ93" s="53">
        <v>42654</v>
      </c>
    </row>
    <row r="94" spans="1:70" ht="39.4" x14ac:dyDescent="0.6">
      <c r="A94" s="78">
        <v>93</v>
      </c>
      <c r="B94" s="425" t="s">
        <v>550</v>
      </c>
      <c r="C94" s="27" t="s">
        <v>3981</v>
      </c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447" t="s">
        <v>4210</v>
      </c>
      <c r="K94" s="447" t="s">
        <v>4211</v>
      </c>
      <c r="L94" s="447" t="s">
        <v>4212</v>
      </c>
      <c r="M94" s="446" t="s">
        <v>4091</v>
      </c>
      <c r="N94" s="183" t="s">
        <v>2730</v>
      </c>
      <c r="O94" s="220" t="s">
        <v>4649</v>
      </c>
      <c r="P94" s="144" t="s">
        <v>4650</v>
      </c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4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1" t="s">
        <v>4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P94" s="51" t="s">
        <v>7</v>
      </c>
      <c r="BQ94" s="53">
        <v>42654</v>
      </c>
      <c r="BR94" s="1" t="s">
        <v>636</v>
      </c>
    </row>
    <row r="95" spans="1:70" ht="26.25" x14ac:dyDescent="0.6">
      <c r="A95" s="78">
        <v>94</v>
      </c>
      <c r="B95" s="425" t="s">
        <v>554</v>
      </c>
      <c r="C95" s="27" t="s">
        <v>3984</v>
      </c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J95" s="447" t="s">
        <v>4213</v>
      </c>
      <c r="K95" s="447" t="s">
        <v>4214</v>
      </c>
      <c r="L95" s="447" t="s">
        <v>4215</v>
      </c>
      <c r="M95" s="446" t="s">
        <v>4216</v>
      </c>
      <c r="N95" s="205" t="s">
        <v>2776</v>
      </c>
      <c r="O95" s="230" t="s">
        <v>4651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4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1" t="s">
        <v>4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P95" s="51" t="s">
        <v>7</v>
      </c>
      <c r="BQ95" s="53">
        <v>42655</v>
      </c>
    </row>
    <row r="96" spans="1:70" ht="50.65" x14ac:dyDescent="0.6">
      <c r="A96" s="78">
        <v>95</v>
      </c>
      <c r="B96" s="427" t="s">
        <v>555</v>
      </c>
      <c r="C96" s="36" t="s">
        <v>3937</v>
      </c>
      <c r="D96" s="40">
        <v>2012</v>
      </c>
      <c r="E96" s="40">
        <v>1.33</v>
      </c>
      <c r="F96" s="40">
        <v>723</v>
      </c>
      <c r="G96" s="404"/>
      <c r="H96" s="41">
        <v>1.1000000000000001</v>
      </c>
      <c r="I96" s="367" t="s">
        <v>2572</v>
      </c>
      <c r="J96" s="444" t="s">
        <v>4465</v>
      </c>
      <c r="K96" s="444" t="s">
        <v>3450</v>
      </c>
      <c r="L96" s="444" t="s">
        <v>4106</v>
      </c>
      <c r="M96" s="446" t="s">
        <v>4148</v>
      </c>
      <c r="N96" s="368" t="s">
        <v>3935</v>
      </c>
      <c r="O96" s="369" t="s">
        <v>3936</v>
      </c>
      <c r="P96" s="260" t="s">
        <v>2681</v>
      </c>
      <c r="Q96" s="260"/>
      <c r="R96" s="402" t="s">
        <v>2682</v>
      </c>
      <c r="S96" s="370"/>
      <c r="T96" s="370">
        <v>45028.661805555559</v>
      </c>
      <c r="U96" s="420" t="s">
        <v>2576</v>
      </c>
      <c r="V96" s="372" t="b">
        <v>1</v>
      </c>
      <c r="W96" s="193" t="b">
        <v>1</v>
      </c>
      <c r="X96" s="193"/>
      <c r="Y96" s="193" t="b">
        <v>0</v>
      </c>
      <c r="Z96" s="245"/>
      <c r="AA96" s="421"/>
      <c r="AB96" s="234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1" t="s">
        <v>4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P96" s="51" t="s">
        <v>7</v>
      </c>
      <c r="BQ96" s="53">
        <v>42655</v>
      </c>
    </row>
    <row r="97" spans="1:70" ht="50.65" x14ac:dyDescent="0.6">
      <c r="A97" s="78">
        <v>96</v>
      </c>
      <c r="B97" s="425" t="s">
        <v>556</v>
      </c>
      <c r="C97" s="27" t="s">
        <v>3950</v>
      </c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J97" s="447" t="s">
        <v>4217</v>
      </c>
      <c r="K97" s="447" t="s">
        <v>3437</v>
      </c>
      <c r="L97" s="447" t="s">
        <v>4025</v>
      </c>
      <c r="M97" s="446" t="s">
        <v>4070</v>
      </c>
      <c r="N97" s="205" t="s">
        <v>2780</v>
      </c>
      <c r="O97" s="230" t="s">
        <v>4609</v>
      </c>
      <c r="P97" s="136" t="s">
        <v>4608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4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4536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P97" s="51" t="s">
        <v>7</v>
      </c>
      <c r="BQ97" s="53">
        <v>42655</v>
      </c>
      <c r="BR97" s="1" t="s">
        <v>652</v>
      </c>
    </row>
    <row r="98" spans="1:70" ht="50.65" x14ac:dyDescent="0.6">
      <c r="A98" s="78">
        <v>97</v>
      </c>
      <c r="B98" s="425" t="s">
        <v>557</v>
      </c>
      <c r="C98" s="27" t="s">
        <v>3963</v>
      </c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J98" s="447" t="s">
        <v>4218</v>
      </c>
      <c r="K98" s="447" t="s">
        <v>4219</v>
      </c>
      <c r="L98" s="447" t="s">
        <v>4220</v>
      </c>
      <c r="M98" s="446" t="s">
        <v>4221</v>
      </c>
      <c r="N98" s="205" t="s">
        <v>4610</v>
      </c>
      <c r="O98" s="230" t="s">
        <v>4611</v>
      </c>
      <c r="P98" s="136" t="s">
        <v>4612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4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1" t="s">
        <v>4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P98" s="51" t="s">
        <v>7</v>
      </c>
      <c r="BQ98" s="53">
        <v>42656</v>
      </c>
    </row>
    <row r="99" spans="1:70" ht="50.65" x14ac:dyDescent="0.6">
      <c r="A99" s="78">
        <v>98</v>
      </c>
      <c r="B99" s="425" t="s">
        <v>558</v>
      </c>
      <c r="C99" s="27" t="s">
        <v>3961</v>
      </c>
      <c r="D99" s="1">
        <v>2014</v>
      </c>
      <c r="E99" s="1">
        <v>1.54</v>
      </c>
      <c r="F99" s="1">
        <v>723</v>
      </c>
      <c r="H99" s="41">
        <v>1.64</v>
      </c>
      <c r="I99" s="204" t="s">
        <v>2572</v>
      </c>
      <c r="J99" s="447" t="s">
        <v>4222</v>
      </c>
      <c r="K99" s="447" t="s">
        <v>3325</v>
      </c>
      <c r="L99" s="447" t="s">
        <v>4055</v>
      </c>
      <c r="M99" s="446" t="s">
        <v>3542</v>
      </c>
      <c r="N99" s="204" t="s">
        <v>4613</v>
      </c>
      <c r="O99" s="218" t="s">
        <v>4614</v>
      </c>
      <c r="P99" s="142" t="s">
        <v>2685</v>
      </c>
      <c r="Q99" s="142"/>
      <c r="R99" s="143" t="s">
        <v>2686</v>
      </c>
      <c r="S99" s="207"/>
      <c r="T99" s="141">
        <v>44654.46597222222</v>
      </c>
      <c r="U99" s="208" t="s">
        <v>2576</v>
      </c>
      <c r="V99" s="209" t="b">
        <v>1</v>
      </c>
      <c r="W99" s="210" t="b">
        <v>1</v>
      </c>
      <c r="X99" s="210"/>
      <c r="Y99" s="211" t="b">
        <v>0</v>
      </c>
      <c r="AB99" s="234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1" t="s">
        <v>4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P99" s="51" t="s">
        <v>7</v>
      </c>
      <c r="BQ99" s="53">
        <v>42656</v>
      </c>
    </row>
    <row r="100" spans="1:70" ht="52.5" x14ac:dyDescent="0.6">
      <c r="A100" s="78">
        <v>99</v>
      </c>
      <c r="B100" s="425" t="s">
        <v>559</v>
      </c>
      <c r="C100" s="27" t="s">
        <v>3986</v>
      </c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J100" s="447" t="s">
        <v>4223</v>
      </c>
      <c r="K100" s="447" t="s">
        <v>4224</v>
      </c>
      <c r="L100" s="447" t="s">
        <v>4225</v>
      </c>
      <c r="M100" s="446" t="s">
        <v>4226</v>
      </c>
      <c r="N100" s="205" t="s">
        <v>2788</v>
      </c>
      <c r="O100" s="136" t="s">
        <v>4615</v>
      </c>
      <c r="P100" s="136" t="s">
        <v>4615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4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1" t="s">
        <v>4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P100" s="51" t="s">
        <v>7</v>
      </c>
      <c r="BQ100" s="53">
        <v>42656</v>
      </c>
    </row>
    <row r="101" spans="1:70" ht="50.65" x14ac:dyDescent="0.6">
      <c r="A101" s="78">
        <v>100</v>
      </c>
      <c r="B101" s="425" t="s">
        <v>673</v>
      </c>
      <c r="C101" s="27" t="s">
        <v>3969</v>
      </c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447" t="s">
        <v>4227</v>
      </c>
      <c r="K101" s="447" t="s">
        <v>2740</v>
      </c>
      <c r="L101" s="447" t="s">
        <v>4025</v>
      </c>
      <c r="M101" s="446" t="s">
        <v>4228</v>
      </c>
      <c r="N101" s="174" t="s">
        <v>4617</v>
      </c>
      <c r="O101" s="136" t="s">
        <v>2632</v>
      </c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39"/>
      <c r="AB101" s="234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1" t="s">
        <v>4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P101" s="51" t="s">
        <v>7</v>
      </c>
      <c r="BQ101" s="53">
        <v>42656</v>
      </c>
    </row>
    <row r="102" spans="1:70" ht="50.65" x14ac:dyDescent="0.6">
      <c r="A102" s="78">
        <v>101</v>
      </c>
      <c r="B102" s="425" t="s">
        <v>682</v>
      </c>
      <c r="C102" s="27" t="s">
        <v>3963</v>
      </c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447" t="s">
        <v>4229</v>
      </c>
      <c r="K102" s="447" t="s">
        <v>4229</v>
      </c>
      <c r="L102" s="447" t="s">
        <v>4230</v>
      </c>
      <c r="M102" s="446" t="s">
        <v>4231</v>
      </c>
      <c r="N102" s="174" t="s">
        <v>2787</v>
      </c>
      <c r="O102" s="217" t="s">
        <v>4616</v>
      </c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39"/>
      <c r="AB102" s="234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1" t="s">
        <v>4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P102" s="51" t="s">
        <v>7</v>
      </c>
      <c r="BQ102" s="53">
        <v>42657</v>
      </c>
    </row>
    <row r="103" spans="1:70" ht="50.65" x14ac:dyDescent="0.6">
      <c r="A103" s="78">
        <v>102</v>
      </c>
      <c r="B103" s="425" t="s">
        <v>693</v>
      </c>
      <c r="C103" s="27" t="s">
        <v>3956</v>
      </c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447" t="s">
        <v>2691</v>
      </c>
      <c r="K103" s="447" t="s">
        <v>3438</v>
      </c>
      <c r="L103" s="447" t="s">
        <v>4028</v>
      </c>
      <c r="M103" s="446" t="s">
        <v>4056</v>
      </c>
      <c r="N103" s="204" t="s">
        <v>3126</v>
      </c>
      <c r="O103" s="142" t="s">
        <v>2689</v>
      </c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39"/>
      <c r="AB103" s="234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1" t="s">
        <v>4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P103" s="51" t="s">
        <v>7</v>
      </c>
      <c r="BQ103" s="53">
        <v>42657</v>
      </c>
    </row>
    <row r="104" spans="1:70" ht="50.65" x14ac:dyDescent="0.6">
      <c r="A104" s="78">
        <v>103</v>
      </c>
      <c r="B104" s="425" t="s">
        <v>92</v>
      </c>
      <c r="C104" s="27" t="s">
        <v>3956</v>
      </c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447" t="s">
        <v>2691</v>
      </c>
      <c r="K104" s="447" t="s">
        <v>3438</v>
      </c>
      <c r="L104" s="447" t="s">
        <v>4028</v>
      </c>
      <c r="M104" s="446" t="s">
        <v>4056</v>
      </c>
      <c r="N104" s="174" t="s">
        <v>2730</v>
      </c>
      <c r="O104" s="177" t="s">
        <v>2690</v>
      </c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39"/>
      <c r="AB104" s="234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1" t="s">
        <v>4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P104" s="51" t="s">
        <v>7</v>
      </c>
      <c r="BQ104" s="53">
        <v>42657</v>
      </c>
    </row>
    <row r="105" spans="1:70" ht="50.65" x14ac:dyDescent="0.6">
      <c r="A105" s="78">
        <v>104</v>
      </c>
      <c r="B105" s="425" t="s">
        <v>707</v>
      </c>
      <c r="C105" s="27" t="s">
        <v>3969</v>
      </c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447" t="s">
        <v>2691</v>
      </c>
      <c r="K105" s="447" t="s">
        <v>3438</v>
      </c>
      <c r="L105" s="447" t="s">
        <v>4028</v>
      </c>
      <c r="M105" s="446" t="s">
        <v>4056</v>
      </c>
      <c r="N105" s="174" t="s">
        <v>2771</v>
      </c>
      <c r="O105" s="217" t="s">
        <v>2693</v>
      </c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39"/>
      <c r="AB105" s="234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1" t="s">
        <v>4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P105" s="51" t="s">
        <v>7</v>
      </c>
      <c r="BQ105" s="53">
        <v>42660</v>
      </c>
    </row>
    <row r="106" spans="1:70" ht="50.65" x14ac:dyDescent="0.6">
      <c r="A106" s="78">
        <v>105</v>
      </c>
      <c r="B106" s="425" t="s">
        <v>708</v>
      </c>
      <c r="C106" s="27" t="s">
        <v>3951</v>
      </c>
      <c r="D106" s="1">
        <v>2011</v>
      </c>
      <c r="E106" s="1">
        <v>1.3</v>
      </c>
      <c r="F106" s="1">
        <v>750</v>
      </c>
      <c r="H106" s="1"/>
      <c r="I106" s="174" t="s">
        <v>2572</v>
      </c>
      <c r="J106" s="447" t="s">
        <v>2691</v>
      </c>
      <c r="K106" s="447" t="s">
        <v>3438</v>
      </c>
      <c r="L106" s="447" t="s">
        <v>4028</v>
      </c>
      <c r="M106" s="446" t="s">
        <v>4056</v>
      </c>
      <c r="N106" s="174" t="s">
        <v>2932</v>
      </c>
      <c r="O106" s="217" t="s">
        <v>4618</v>
      </c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39"/>
      <c r="AB106" s="234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1" t="s">
        <v>4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P106" s="51" t="s">
        <v>7</v>
      </c>
      <c r="BQ106" s="53">
        <v>42660</v>
      </c>
    </row>
    <row r="107" spans="1:70" ht="33.75" x14ac:dyDescent="0.6">
      <c r="A107" s="78">
        <v>106</v>
      </c>
      <c r="B107" s="425" t="s">
        <v>709</v>
      </c>
      <c r="C107" s="27" t="s">
        <v>3952</v>
      </c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447" t="s">
        <v>2691</v>
      </c>
      <c r="K107" s="447" t="s">
        <v>3438</v>
      </c>
      <c r="L107" s="447" t="s">
        <v>4028</v>
      </c>
      <c r="M107" s="446" t="s">
        <v>4056</v>
      </c>
      <c r="N107" s="174" t="s">
        <v>2881</v>
      </c>
      <c r="O107" s="177" t="s">
        <v>2696</v>
      </c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39"/>
      <c r="AB107" s="234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1" t="s">
        <v>4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P107" s="51" t="s">
        <v>7</v>
      </c>
      <c r="BQ107" s="53">
        <v>42660</v>
      </c>
    </row>
    <row r="108" spans="1:70" ht="50.65" x14ac:dyDescent="0.6">
      <c r="A108" s="78">
        <v>107</v>
      </c>
      <c r="B108" s="425" t="s">
        <v>710</v>
      </c>
      <c r="C108" s="27" t="s">
        <v>3956</v>
      </c>
      <c r="D108" s="1">
        <v>2012</v>
      </c>
      <c r="E108" s="1">
        <v>1.4</v>
      </c>
      <c r="F108" s="1">
        <v>750</v>
      </c>
      <c r="H108" s="1"/>
      <c r="I108" s="174" t="s">
        <v>2572</v>
      </c>
      <c r="J108" s="447" t="s">
        <v>2691</v>
      </c>
      <c r="K108" s="447" t="s">
        <v>3438</v>
      </c>
      <c r="L108" s="447" t="s">
        <v>4028</v>
      </c>
      <c r="M108" s="446" t="s">
        <v>4056</v>
      </c>
      <c r="N108" s="174" t="s">
        <v>2714</v>
      </c>
      <c r="O108" s="177" t="s">
        <v>2697</v>
      </c>
      <c r="P108" s="177" t="s">
        <v>2697</v>
      </c>
      <c r="Q108" s="136" t="s">
        <v>3918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39"/>
      <c r="AB108" s="234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1" t="s">
        <v>4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P108" s="51" t="s">
        <v>7</v>
      </c>
      <c r="BQ108" s="53">
        <v>42661</v>
      </c>
    </row>
    <row r="109" spans="1:70" ht="33.75" x14ac:dyDescent="0.6">
      <c r="A109" s="78">
        <v>108</v>
      </c>
      <c r="B109" s="425" t="s">
        <v>711</v>
      </c>
      <c r="C109" s="27" t="s">
        <v>3955</v>
      </c>
      <c r="D109" s="1">
        <v>2012</v>
      </c>
      <c r="E109" s="1">
        <v>1.6</v>
      </c>
      <c r="F109" s="1">
        <v>700</v>
      </c>
      <c r="H109" s="1"/>
      <c r="I109" s="174" t="s">
        <v>2572</v>
      </c>
      <c r="J109" s="447" t="s">
        <v>2691</v>
      </c>
      <c r="K109" s="447" t="s">
        <v>2691</v>
      </c>
      <c r="L109" s="447" t="s">
        <v>4048</v>
      </c>
      <c r="M109" s="446" t="s">
        <v>4232</v>
      </c>
      <c r="N109" s="174" t="s">
        <v>2730</v>
      </c>
      <c r="O109" s="217" t="s">
        <v>4619</v>
      </c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39"/>
      <c r="AB109" s="234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1" t="s">
        <v>4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P109" s="51" t="s">
        <v>7</v>
      </c>
      <c r="BQ109" s="53">
        <v>42661</v>
      </c>
    </row>
    <row r="110" spans="1:70" ht="50.65" x14ac:dyDescent="0.6">
      <c r="A110" s="78">
        <v>109</v>
      </c>
      <c r="B110" s="425" t="s">
        <v>712</v>
      </c>
      <c r="C110" s="27" t="s">
        <v>3951</v>
      </c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447" t="s">
        <v>2691</v>
      </c>
      <c r="K110" s="447" t="s">
        <v>4233</v>
      </c>
      <c r="L110" s="447" t="s">
        <v>4048</v>
      </c>
      <c r="M110" s="446" t="s">
        <v>3754</v>
      </c>
      <c r="N110" s="205" t="s">
        <v>2705</v>
      </c>
      <c r="O110" s="219" t="s">
        <v>3942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39"/>
      <c r="AB110" s="234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1" t="s">
        <v>4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425" t="s">
        <v>713</v>
      </c>
      <c r="C111" s="27" t="s">
        <v>3987</v>
      </c>
      <c r="D111" s="1">
        <v>2006</v>
      </c>
      <c r="E111" s="1">
        <v>1.7</v>
      </c>
      <c r="F111" s="1">
        <v>650</v>
      </c>
      <c r="H111" s="1"/>
      <c r="I111" s="174" t="s">
        <v>2572</v>
      </c>
      <c r="J111" s="447" t="s">
        <v>4466</v>
      </c>
      <c r="K111" s="447" t="s">
        <v>3437</v>
      </c>
      <c r="L111" s="447" t="s">
        <v>4039</v>
      </c>
      <c r="M111" s="446" t="s">
        <v>4461</v>
      </c>
      <c r="N111" s="174" t="s">
        <v>2714</v>
      </c>
      <c r="O111" s="217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39"/>
      <c r="AB111" s="234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1" t="s">
        <v>4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P111" s="51" t="s">
        <v>7</v>
      </c>
      <c r="BQ111" s="53">
        <v>42662</v>
      </c>
      <c r="BR111" s="28" t="s">
        <v>774</v>
      </c>
    </row>
    <row r="112" spans="1:70" ht="33.75" x14ac:dyDescent="0.6">
      <c r="A112" s="78">
        <v>111</v>
      </c>
      <c r="B112" s="425" t="s">
        <v>714</v>
      </c>
      <c r="C112" s="27" t="s">
        <v>3979</v>
      </c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447" t="s">
        <v>4234</v>
      </c>
      <c r="K112" s="447" t="s">
        <v>3456</v>
      </c>
      <c r="L112" s="447" t="s">
        <v>4235</v>
      </c>
      <c r="M112" s="446" t="s">
        <v>4467</v>
      </c>
      <c r="N112" s="174" t="s">
        <v>2718</v>
      </c>
      <c r="O112" s="217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39"/>
      <c r="AB112" s="234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1" t="s">
        <v>4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P112" s="51" t="s">
        <v>7</v>
      </c>
      <c r="BQ112" s="53">
        <v>42662</v>
      </c>
    </row>
    <row r="113" spans="1:70" ht="50.65" x14ac:dyDescent="0.6">
      <c r="A113" s="78">
        <v>112</v>
      </c>
      <c r="B113" s="425" t="s">
        <v>715</v>
      </c>
      <c r="C113" s="27" t="s">
        <v>3968</v>
      </c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447" t="s">
        <v>4236</v>
      </c>
      <c r="K113" s="447" t="s">
        <v>3457</v>
      </c>
      <c r="L113" s="447" t="s">
        <v>4064</v>
      </c>
      <c r="M113" s="446" t="s">
        <v>4238</v>
      </c>
      <c r="N113" s="174" t="s">
        <v>2726</v>
      </c>
      <c r="O113" s="217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39"/>
      <c r="AB113" s="234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1" t="s">
        <v>4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425" t="s">
        <v>716</v>
      </c>
      <c r="C114" s="27" t="s">
        <v>3956</v>
      </c>
      <c r="D114" s="1">
        <v>2014</v>
      </c>
      <c r="E114" s="1">
        <v>1.5</v>
      </c>
      <c r="F114" s="1">
        <v>900</v>
      </c>
      <c r="H114" s="1"/>
      <c r="I114" s="174" t="s">
        <v>2572</v>
      </c>
      <c r="J114" s="447" t="s">
        <v>4237</v>
      </c>
      <c r="K114" s="447" t="s">
        <v>3438</v>
      </c>
      <c r="L114" s="447" t="s">
        <v>4028</v>
      </c>
      <c r="M114" s="446" t="s">
        <v>4056</v>
      </c>
      <c r="N114" s="174" t="s">
        <v>2730</v>
      </c>
      <c r="O114" s="217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39"/>
      <c r="AB114" s="234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1" t="s">
        <v>4536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P114" s="51" t="s">
        <v>7</v>
      </c>
      <c r="BQ114" s="53">
        <v>42663</v>
      </c>
    </row>
    <row r="115" spans="1:70" ht="33.75" x14ac:dyDescent="0.6">
      <c r="A115" s="78">
        <v>114</v>
      </c>
      <c r="B115" s="425" t="s">
        <v>717</v>
      </c>
      <c r="C115" s="27" t="s">
        <v>3985</v>
      </c>
      <c r="D115" s="1">
        <v>2015</v>
      </c>
      <c r="E115" s="1">
        <v>2</v>
      </c>
      <c r="F115" s="1">
        <v>773</v>
      </c>
      <c r="H115" s="1"/>
      <c r="I115" s="132" t="s">
        <v>2572</v>
      </c>
      <c r="J115" s="447" t="s">
        <v>4236</v>
      </c>
      <c r="K115" s="447" t="s">
        <v>3457</v>
      </c>
      <c r="L115" s="447" t="s">
        <v>4064</v>
      </c>
      <c r="M115" s="446" t="s">
        <v>4238</v>
      </c>
      <c r="N115" s="183" t="s">
        <v>2733</v>
      </c>
      <c r="O115" s="220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39"/>
      <c r="AB115" s="234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1" t="s">
        <v>4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P115" s="51" t="s">
        <v>7</v>
      </c>
      <c r="BQ115" s="53">
        <v>42664</v>
      </c>
    </row>
    <row r="116" spans="1:70" ht="52.5" x14ac:dyDescent="0.6">
      <c r="A116" s="78">
        <v>115</v>
      </c>
      <c r="B116" s="425" t="s">
        <v>718</v>
      </c>
      <c r="C116" s="27" t="s">
        <v>3950</v>
      </c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447" t="s">
        <v>4239</v>
      </c>
      <c r="K116" s="447" t="s">
        <v>2740</v>
      </c>
      <c r="L116" s="447" t="s">
        <v>4192</v>
      </c>
      <c r="M116" s="446" t="s">
        <v>4193</v>
      </c>
      <c r="N116" s="174" t="s">
        <v>2738</v>
      </c>
      <c r="O116" s="217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39"/>
      <c r="AB116" s="234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1" t="s">
        <v>4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P116" s="51" t="s">
        <v>7</v>
      </c>
      <c r="BQ116" s="53">
        <v>42664</v>
      </c>
    </row>
    <row r="117" spans="1:70" ht="52.5" x14ac:dyDescent="0.6">
      <c r="A117" s="78">
        <v>116</v>
      </c>
      <c r="B117" s="425" t="s">
        <v>719</v>
      </c>
      <c r="C117" s="27" t="s">
        <v>3955</v>
      </c>
      <c r="D117" s="1">
        <v>2014</v>
      </c>
      <c r="E117" s="1">
        <v>0.5</v>
      </c>
      <c r="F117" s="1">
        <v>923</v>
      </c>
      <c r="H117" s="1"/>
      <c r="I117" s="174" t="s">
        <v>2572</v>
      </c>
      <c r="J117" s="447" t="s">
        <v>4239</v>
      </c>
      <c r="K117" s="447" t="s">
        <v>2740</v>
      </c>
      <c r="L117" s="447" t="s">
        <v>4192</v>
      </c>
      <c r="M117" s="446" t="s">
        <v>4193</v>
      </c>
      <c r="N117" s="174" t="s">
        <v>2741</v>
      </c>
      <c r="O117" s="217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39"/>
      <c r="AB117" s="234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2503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P117" s="51" t="s">
        <v>7</v>
      </c>
      <c r="BQ117" s="53">
        <v>42664</v>
      </c>
    </row>
    <row r="118" spans="1:70" ht="50.65" x14ac:dyDescent="0.6">
      <c r="A118" s="78">
        <v>117</v>
      </c>
      <c r="B118" s="425" t="s">
        <v>720</v>
      </c>
      <c r="C118" s="27" t="s">
        <v>3951</v>
      </c>
      <c r="D118" s="1">
        <v>2015</v>
      </c>
      <c r="E118" s="1">
        <v>2</v>
      </c>
      <c r="F118" s="1">
        <v>850</v>
      </c>
      <c r="H118" s="1"/>
      <c r="I118" s="174" t="s">
        <v>2572</v>
      </c>
      <c r="J118" s="447" t="s">
        <v>4240</v>
      </c>
      <c r="K118" s="447" t="s">
        <v>4240</v>
      </c>
      <c r="L118" s="447" t="s">
        <v>4241</v>
      </c>
      <c r="M118" s="446" t="s">
        <v>4468</v>
      </c>
      <c r="N118" s="174" t="s">
        <v>2752</v>
      </c>
      <c r="O118" s="217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39"/>
      <c r="AB118" s="234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1" t="s">
        <v>4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425" t="s">
        <v>721</v>
      </c>
      <c r="C119" s="27" t="s">
        <v>3972</v>
      </c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447" t="s">
        <v>4242</v>
      </c>
      <c r="K119" s="447" t="s">
        <v>3459</v>
      </c>
      <c r="L119" s="447" t="s">
        <v>4243</v>
      </c>
      <c r="M119" s="446" t="s">
        <v>4244</v>
      </c>
      <c r="N119" s="174" t="s">
        <v>2730</v>
      </c>
      <c r="O119" s="217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39"/>
      <c r="AB119" s="234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1" t="s">
        <v>4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425" t="s">
        <v>722</v>
      </c>
      <c r="C120" s="27" t="s">
        <v>3972</v>
      </c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447" t="s">
        <v>4245</v>
      </c>
      <c r="K120" s="447" t="s">
        <v>3362</v>
      </c>
      <c r="L120" s="447" t="s">
        <v>4051</v>
      </c>
      <c r="M120" s="446" t="s">
        <v>3363</v>
      </c>
      <c r="N120" s="174" t="s">
        <v>2759</v>
      </c>
      <c r="O120" s="217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39"/>
      <c r="AB120" s="234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825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425" t="s">
        <v>722</v>
      </c>
      <c r="C121" s="27" t="s">
        <v>3972</v>
      </c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447" t="s">
        <v>4245</v>
      </c>
      <c r="K121" s="447" t="s">
        <v>3362</v>
      </c>
      <c r="L121" s="447" t="s">
        <v>4051</v>
      </c>
      <c r="M121" s="446" t="s">
        <v>3363</v>
      </c>
      <c r="N121" s="174" t="s">
        <v>2760</v>
      </c>
      <c r="O121" s="217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39"/>
      <c r="AB121" s="234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34" t="s">
        <v>825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P121" s="51" t="s">
        <v>7</v>
      </c>
      <c r="BQ121" s="53">
        <v>42667</v>
      </c>
      <c r="BR121" s="1" t="s">
        <v>833</v>
      </c>
    </row>
    <row r="122" spans="1:70" ht="50.65" x14ac:dyDescent="0.6">
      <c r="A122" s="78">
        <v>121</v>
      </c>
      <c r="B122" s="425" t="s">
        <v>724</v>
      </c>
      <c r="C122" s="27" t="s">
        <v>3956</v>
      </c>
      <c r="D122" s="1">
        <v>2012</v>
      </c>
      <c r="E122" s="1">
        <v>1.3</v>
      </c>
      <c r="F122" s="1">
        <v>850</v>
      </c>
      <c r="H122" s="1"/>
      <c r="I122" s="174" t="s">
        <v>2572</v>
      </c>
      <c r="J122" s="447" t="s">
        <v>4246</v>
      </c>
      <c r="K122" s="447" t="s">
        <v>3343</v>
      </c>
      <c r="L122" s="447" t="s">
        <v>4122</v>
      </c>
      <c r="M122" s="446" t="s">
        <v>4469</v>
      </c>
      <c r="N122" s="174" t="s">
        <v>2769</v>
      </c>
      <c r="O122" s="217" t="s">
        <v>2770</v>
      </c>
      <c r="P122" s="136" t="s">
        <v>2768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39"/>
      <c r="AB122" s="234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4536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P122" s="51" t="s">
        <v>7</v>
      </c>
      <c r="BQ122" s="53">
        <v>42667</v>
      </c>
    </row>
    <row r="123" spans="1:70" ht="84.4" x14ac:dyDescent="0.6">
      <c r="A123" s="78">
        <v>122</v>
      </c>
      <c r="B123" s="425" t="s">
        <v>725</v>
      </c>
      <c r="C123" s="27" t="s">
        <v>3960</v>
      </c>
      <c r="D123" s="1">
        <v>2012</v>
      </c>
      <c r="E123" s="1">
        <v>1.7</v>
      </c>
      <c r="F123" s="1">
        <v>873</v>
      </c>
      <c r="H123" s="1"/>
      <c r="I123" s="174" t="s">
        <v>2572</v>
      </c>
      <c r="J123" s="447" t="s">
        <v>3489</v>
      </c>
      <c r="K123" s="447" t="s">
        <v>3343</v>
      </c>
      <c r="L123" s="447" t="s">
        <v>4122</v>
      </c>
      <c r="M123" s="446" t="s">
        <v>4469</v>
      </c>
      <c r="N123" s="205" t="s">
        <v>2771</v>
      </c>
      <c r="O123" s="230" t="s">
        <v>2773</v>
      </c>
      <c r="P123" s="136" t="s">
        <v>2772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4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4536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P123" s="51" t="s">
        <v>7</v>
      </c>
      <c r="BQ123" s="53">
        <v>42667</v>
      </c>
    </row>
    <row r="124" spans="1:70" ht="33.75" x14ac:dyDescent="0.6">
      <c r="A124" s="78">
        <v>123</v>
      </c>
      <c r="B124" s="425" t="s">
        <v>726</v>
      </c>
      <c r="C124" s="27" t="s">
        <v>3979</v>
      </c>
      <c r="D124" s="1">
        <v>2013</v>
      </c>
      <c r="E124" s="1">
        <v>1.2</v>
      </c>
      <c r="F124" s="1">
        <v>770</v>
      </c>
      <c r="H124" s="1"/>
      <c r="I124" s="174" t="s">
        <v>2572</v>
      </c>
      <c r="J124" s="447" t="s">
        <v>4246</v>
      </c>
      <c r="K124" s="447" t="s">
        <v>3343</v>
      </c>
      <c r="L124" s="447" t="s">
        <v>4247</v>
      </c>
      <c r="M124" s="446" t="s">
        <v>4470</v>
      </c>
      <c r="N124" s="205" t="s">
        <v>2776</v>
      </c>
      <c r="O124" s="230" t="s">
        <v>2775</v>
      </c>
      <c r="P124" s="136" t="s">
        <v>2775</v>
      </c>
      <c r="T124" s="206">
        <v>44658.00277777778</v>
      </c>
      <c r="U124" s="176" t="s">
        <v>2576</v>
      </c>
      <c r="V124" s="189" t="b">
        <v>1</v>
      </c>
      <c r="W124" s="134" t="b">
        <v>1</v>
      </c>
      <c r="AB124" s="234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1" t="s">
        <v>4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P124" s="51" t="s">
        <v>7</v>
      </c>
      <c r="BQ124" s="53">
        <v>42667</v>
      </c>
    </row>
    <row r="125" spans="1:70" ht="50.65" x14ac:dyDescent="0.6">
      <c r="A125" s="78">
        <v>124</v>
      </c>
      <c r="B125" s="425" t="s">
        <v>727</v>
      </c>
      <c r="C125" s="27" t="s">
        <v>3951</v>
      </c>
      <c r="D125" s="1">
        <v>2015</v>
      </c>
      <c r="E125" s="1">
        <v>1</v>
      </c>
      <c r="F125" s="1">
        <v>673</v>
      </c>
      <c r="H125" s="1"/>
      <c r="I125" s="174" t="s">
        <v>2572</v>
      </c>
      <c r="J125" s="447" t="s">
        <v>3489</v>
      </c>
      <c r="K125" s="447" t="s">
        <v>3343</v>
      </c>
      <c r="L125" s="447" t="s">
        <v>4247</v>
      </c>
      <c r="M125" s="446" t="s">
        <v>3003</v>
      </c>
      <c r="N125" s="205" t="s">
        <v>2780</v>
      </c>
      <c r="O125" s="230" t="s">
        <v>2778</v>
      </c>
      <c r="P125" s="136" t="s">
        <v>2779</v>
      </c>
      <c r="Q125" s="136" t="s">
        <v>2781</v>
      </c>
      <c r="T125" s="206">
        <v>44658.010416666664</v>
      </c>
      <c r="U125" s="176" t="s">
        <v>2576</v>
      </c>
      <c r="V125" s="189" t="b">
        <v>1</v>
      </c>
      <c r="W125" s="134" t="b">
        <v>1</v>
      </c>
      <c r="AB125" s="234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4536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P125" s="51" t="s">
        <v>7</v>
      </c>
      <c r="BQ125" s="53">
        <v>42667</v>
      </c>
      <c r="BR125" s="1" t="s">
        <v>860</v>
      </c>
    </row>
    <row r="126" spans="1:70" ht="39.4" x14ac:dyDescent="0.6">
      <c r="A126" s="78">
        <v>125</v>
      </c>
      <c r="B126" s="425" t="s">
        <v>867</v>
      </c>
      <c r="C126" s="27" t="s">
        <v>3985</v>
      </c>
      <c r="D126" s="1">
        <v>2015</v>
      </c>
      <c r="E126" s="1">
        <v>1.35</v>
      </c>
      <c r="F126" s="1">
        <v>873</v>
      </c>
      <c r="H126" s="1"/>
      <c r="I126" s="204" t="s">
        <v>2572</v>
      </c>
      <c r="J126" s="447" t="s">
        <v>3460</v>
      </c>
      <c r="K126" s="447" t="s">
        <v>3460</v>
      </c>
      <c r="L126" s="447" t="s">
        <v>4248</v>
      </c>
      <c r="M126" s="446" t="s">
        <v>4471</v>
      </c>
      <c r="N126" s="204" t="s">
        <v>2782</v>
      </c>
      <c r="O126" s="218" t="s">
        <v>879</v>
      </c>
      <c r="P126" s="142"/>
      <c r="Q126" s="142" t="s">
        <v>3934</v>
      </c>
      <c r="R126" s="143" t="s">
        <v>2686</v>
      </c>
      <c r="S126" s="207"/>
      <c r="T126" s="141">
        <v>45028.632638888892</v>
      </c>
      <c r="U126" s="155" t="s">
        <v>2575</v>
      </c>
      <c r="V126" s="209" t="b">
        <v>1</v>
      </c>
      <c r="W126" s="210" t="b">
        <v>1</v>
      </c>
      <c r="X126" s="210"/>
      <c r="Y126" s="211" t="b">
        <v>0</v>
      </c>
      <c r="AB126" s="234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4537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P126" s="51" t="s">
        <v>7</v>
      </c>
      <c r="BQ126" s="53">
        <v>42676</v>
      </c>
      <c r="BR126" s="1" t="s">
        <v>869</v>
      </c>
    </row>
    <row r="127" spans="1:70" ht="65.650000000000006" x14ac:dyDescent="0.6">
      <c r="A127" s="78">
        <v>126</v>
      </c>
      <c r="B127" s="425" t="s">
        <v>881</v>
      </c>
      <c r="C127" s="27" t="s">
        <v>3985</v>
      </c>
      <c r="D127" s="1">
        <v>2015</v>
      </c>
      <c r="E127" s="1">
        <v>1.2</v>
      </c>
      <c r="F127" s="1">
        <v>860</v>
      </c>
      <c r="H127" s="1"/>
      <c r="I127" s="174" t="s">
        <v>2572</v>
      </c>
      <c r="J127" s="447" t="s">
        <v>4249</v>
      </c>
      <c r="K127" s="447" t="s">
        <v>3436</v>
      </c>
      <c r="L127" s="447" t="s">
        <v>4250</v>
      </c>
      <c r="M127" s="446" t="s">
        <v>4472</v>
      </c>
      <c r="N127" s="205" t="s">
        <v>2787</v>
      </c>
      <c r="O127" s="230" t="s">
        <v>884</v>
      </c>
      <c r="T127" s="206">
        <v>44658.020833333336</v>
      </c>
      <c r="U127" s="176" t="s">
        <v>2576</v>
      </c>
      <c r="V127" s="189" t="b">
        <v>1</v>
      </c>
      <c r="W127" s="134" t="b">
        <v>1</v>
      </c>
      <c r="AB127" s="234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4537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P127" s="51" t="s">
        <v>7</v>
      </c>
      <c r="BQ127" s="53">
        <v>42676</v>
      </c>
    </row>
    <row r="128" spans="1:70" ht="84.4" x14ac:dyDescent="0.6">
      <c r="A128" s="78">
        <v>127</v>
      </c>
      <c r="B128" s="425" t="s">
        <v>886</v>
      </c>
      <c r="C128" s="27" t="s">
        <v>3960</v>
      </c>
      <c r="D128" s="1">
        <v>2016</v>
      </c>
      <c r="E128" s="1">
        <v>1</v>
      </c>
      <c r="F128" s="1">
        <v>856</v>
      </c>
      <c r="H128" s="1"/>
      <c r="I128" s="174" t="s">
        <v>2572</v>
      </c>
      <c r="J128" s="447" t="s">
        <v>4249</v>
      </c>
      <c r="K128" s="447" t="s">
        <v>3436</v>
      </c>
      <c r="L128" s="447" t="s">
        <v>4250</v>
      </c>
      <c r="M128" s="446" t="s">
        <v>4472</v>
      </c>
      <c r="N128" s="205" t="s">
        <v>2788</v>
      </c>
      <c r="O128" s="230" t="s">
        <v>887</v>
      </c>
      <c r="T128" s="206">
        <v>44658.254861111112</v>
      </c>
      <c r="U128" s="176" t="s">
        <v>2576</v>
      </c>
      <c r="V128" s="189" t="b">
        <v>1</v>
      </c>
      <c r="W128" s="134" t="b">
        <v>1</v>
      </c>
      <c r="AB128" s="234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4537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P128" s="51" t="s">
        <v>7</v>
      </c>
      <c r="BQ128" s="53">
        <v>42676</v>
      </c>
    </row>
    <row r="129" spans="1:70" ht="65.650000000000006" x14ac:dyDescent="0.6">
      <c r="A129" s="78">
        <v>128</v>
      </c>
      <c r="B129" s="425" t="s">
        <v>890</v>
      </c>
      <c r="C129" s="27" t="s">
        <v>3962</v>
      </c>
      <c r="D129" s="1">
        <v>2015</v>
      </c>
      <c r="E129" s="1">
        <v>1.05</v>
      </c>
      <c r="F129" s="1">
        <v>860</v>
      </c>
      <c r="H129" s="1"/>
      <c r="I129" s="174" t="s">
        <v>2572</v>
      </c>
      <c r="J129" s="447" t="s">
        <v>4249</v>
      </c>
      <c r="K129" s="447" t="s">
        <v>3436</v>
      </c>
      <c r="L129" s="447" t="s">
        <v>4250</v>
      </c>
      <c r="M129" s="446" t="s">
        <v>4472</v>
      </c>
      <c r="N129" s="205" t="s">
        <v>2788</v>
      </c>
      <c r="O129" s="230" t="s">
        <v>891</v>
      </c>
      <c r="Q129" s="222" t="s">
        <v>2790</v>
      </c>
      <c r="T129" s="206">
        <v>44658.256944444445</v>
      </c>
      <c r="U129" s="176" t="s">
        <v>2576</v>
      </c>
      <c r="V129" s="223" t="s">
        <v>2791</v>
      </c>
      <c r="W129" s="134" t="b">
        <v>1</v>
      </c>
      <c r="AB129" s="234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4537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P129" s="51" t="s">
        <v>7</v>
      </c>
      <c r="BQ129" s="53">
        <v>42677</v>
      </c>
    </row>
    <row r="130" spans="1:70" ht="50.65" x14ac:dyDescent="0.6">
      <c r="A130" s="78">
        <v>129</v>
      </c>
      <c r="B130" s="425" t="s">
        <v>895</v>
      </c>
      <c r="C130" s="27" t="s">
        <v>3968</v>
      </c>
      <c r="D130" s="1">
        <v>2014</v>
      </c>
      <c r="E130" s="1">
        <v>0.6</v>
      </c>
      <c r="F130" s="1">
        <v>750</v>
      </c>
      <c r="H130" s="1"/>
      <c r="I130" s="174" t="s">
        <v>2572</v>
      </c>
      <c r="J130" s="447" t="s">
        <v>4251</v>
      </c>
      <c r="K130" s="447" t="s">
        <v>3438</v>
      </c>
      <c r="L130" s="447" t="s">
        <v>4028</v>
      </c>
      <c r="M130" s="446" t="s">
        <v>4056</v>
      </c>
      <c r="N130" s="205" t="s">
        <v>2776</v>
      </c>
      <c r="O130" s="230" t="s">
        <v>2792</v>
      </c>
      <c r="Q130" s="222" t="s">
        <v>2793</v>
      </c>
      <c r="T130" s="206">
        <v>44658.261111111111</v>
      </c>
      <c r="V130" s="223" t="s">
        <v>2791</v>
      </c>
      <c r="AB130" s="234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4536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425" t="s">
        <v>900</v>
      </c>
      <c r="C131" s="27" t="s">
        <v>3969</v>
      </c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J131" s="447" t="s">
        <v>4252</v>
      </c>
      <c r="K131" s="447" t="s">
        <v>2740</v>
      </c>
      <c r="L131" s="447" t="s">
        <v>4192</v>
      </c>
      <c r="M131" s="446" t="s">
        <v>4473</v>
      </c>
      <c r="N131" s="205" t="s">
        <v>2795</v>
      </c>
      <c r="O131" s="230" t="s">
        <v>2796</v>
      </c>
      <c r="R131" s="136" t="s">
        <v>2797</v>
      </c>
      <c r="T131" s="206">
        <v>44658.268750000003</v>
      </c>
      <c r="V131" s="209" t="b">
        <v>1</v>
      </c>
      <c r="W131" s="210" t="b">
        <v>1</v>
      </c>
      <c r="X131" s="210"/>
      <c r="Y131" s="211" t="b">
        <v>0</v>
      </c>
      <c r="AB131" s="234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4536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P131" s="51" t="s">
        <v>7</v>
      </c>
      <c r="BQ131" s="53">
        <v>42677</v>
      </c>
    </row>
    <row r="132" spans="1:70" ht="52.5" x14ac:dyDescent="0.6">
      <c r="A132" s="78">
        <v>131</v>
      </c>
      <c r="B132" s="425" t="s">
        <v>910</v>
      </c>
      <c r="C132" s="27" t="s">
        <v>3965</v>
      </c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J132" s="447" t="s">
        <v>4253</v>
      </c>
      <c r="K132" s="447" t="s">
        <v>3461</v>
      </c>
      <c r="L132" s="447" t="s">
        <v>4254</v>
      </c>
      <c r="M132" s="446" t="s">
        <v>4474</v>
      </c>
      <c r="N132" s="205" t="s">
        <v>2799</v>
      </c>
      <c r="O132" s="230" t="s">
        <v>2801</v>
      </c>
      <c r="P132" s="230" t="s">
        <v>2800</v>
      </c>
      <c r="Q132" s="136" t="s">
        <v>2802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4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4536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P132" s="51" t="s">
        <v>7</v>
      </c>
      <c r="BQ132" s="53">
        <v>42681</v>
      </c>
    </row>
    <row r="133" spans="1:70" ht="50.65" x14ac:dyDescent="0.6">
      <c r="A133" s="78">
        <v>132</v>
      </c>
      <c r="B133" s="425" t="s">
        <v>911</v>
      </c>
      <c r="C133" s="27" t="s">
        <v>3988</v>
      </c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J133" s="447" t="s">
        <v>2804</v>
      </c>
      <c r="K133" s="447" t="s">
        <v>2804</v>
      </c>
      <c r="L133" s="447" t="s">
        <v>4048</v>
      </c>
      <c r="M133" s="446" t="s">
        <v>3754</v>
      </c>
      <c r="N133" s="205" t="s">
        <v>2788</v>
      </c>
      <c r="O133" s="230" t="s">
        <v>2806</v>
      </c>
      <c r="P133" s="136" t="s">
        <v>2807</v>
      </c>
      <c r="Q133" s="136" t="s">
        <v>2599</v>
      </c>
      <c r="T133" s="206">
        <v>44658.280555555553</v>
      </c>
      <c r="U133" s="176" t="s">
        <v>2576</v>
      </c>
      <c r="V133" s="189" t="b">
        <v>1</v>
      </c>
      <c r="W133" s="134" t="b">
        <v>1</v>
      </c>
      <c r="AB133" s="234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4537</v>
      </c>
      <c r="BC133" s="1" t="s">
        <v>2789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P133" s="51" t="s">
        <v>7</v>
      </c>
      <c r="BQ133" s="53">
        <v>42681</v>
      </c>
    </row>
    <row r="134" spans="1:70" ht="84.4" x14ac:dyDescent="0.6">
      <c r="A134" s="78">
        <v>133</v>
      </c>
      <c r="B134" s="425" t="s">
        <v>912</v>
      </c>
      <c r="C134" s="27" t="s">
        <v>3960</v>
      </c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J134" s="447" t="s">
        <v>4255</v>
      </c>
      <c r="K134" s="447" t="s">
        <v>3437</v>
      </c>
      <c r="L134" s="447" t="s">
        <v>4025</v>
      </c>
      <c r="M134" s="446" t="s">
        <v>4070</v>
      </c>
      <c r="N134" s="205" t="s">
        <v>2810</v>
      </c>
      <c r="O134" s="230" t="s">
        <v>2809</v>
      </c>
      <c r="P134" s="136" t="s">
        <v>938</v>
      </c>
      <c r="Q134" s="136" t="s">
        <v>2811</v>
      </c>
      <c r="T134" s="206">
        <v>44658.283333333333</v>
      </c>
      <c r="U134" s="176" t="s">
        <v>2576</v>
      </c>
      <c r="V134" s="189" t="b">
        <v>1</v>
      </c>
      <c r="W134" s="134" t="b">
        <v>1</v>
      </c>
      <c r="AB134" s="234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4537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P134" s="51" t="s">
        <v>7</v>
      </c>
      <c r="BQ134" s="53">
        <v>42681</v>
      </c>
      <c r="BR134" s="1" t="s">
        <v>939</v>
      </c>
    </row>
    <row r="135" spans="1:70" ht="84.4" x14ac:dyDescent="0.6">
      <c r="A135" s="78">
        <v>134</v>
      </c>
      <c r="B135" s="425" t="s">
        <v>913</v>
      </c>
      <c r="C135" s="27" t="s">
        <v>3960</v>
      </c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J135" s="447" t="s">
        <v>4255</v>
      </c>
      <c r="K135" s="447" t="s">
        <v>3437</v>
      </c>
      <c r="L135" s="447" t="s">
        <v>4025</v>
      </c>
      <c r="M135" s="446" t="s">
        <v>4070</v>
      </c>
      <c r="N135" s="205" t="s">
        <v>2787</v>
      </c>
      <c r="O135" s="230" t="s">
        <v>2812</v>
      </c>
      <c r="P135" s="136" t="s">
        <v>2813</v>
      </c>
      <c r="T135" s="206">
        <v>44658.288194444445</v>
      </c>
      <c r="U135" s="176" t="s">
        <v>2576</v>
      </c>
      <c r="V135" s="189" t="b">
        <v>1</v>
      </c>
      <c r="W135" s="134" t="b">
        <v>1</v>
      </c>
      <c r="AB135" s="234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4537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P135" s="51" t="s">
        <v>7</v>
      </c>
      <c r="BQ135" s="53">
        <v>42681</v>
      </c>
    </row>
    <row r="136" spans="1:70" ht="84.4" x14ac:dyDescent="0.6">
      <c r="A136" s="78">
        <v>135</v>
      </c>
      <c r="B136" s="425" t="s">
        <v>914</v>
      </c>
      <c r="C136" s="27" t="s">
        <v>3960</v>
      </c>
      <c r="D136" s="1">
        <v>2015</v>
      </c>
      <c r="E136" s="1">
        <v>1.3</v>
      </c>
      <c r="F136" s="1">
        <v>900</v>
      </c>
      <c r="H136" s="1"/>
      <c r="I136" s="174" t="s">
        <v>2572</v>
      </c>
      <c r="J136" s="447" t="s">
        <v>4255</v>
      </c>
      <c r="K136" s="447" t="s">
        <v>3437</v>
      </c>
      <c r="L136" s="447" t="s">
        <v>4025</v>
      </c>
      <c r="M136" s="446" t="s">
        <v>4070</v>
      </c>
      <c r="N136" s="205" t="s">
        <v>2814</v>
      </c>
      <c r="O136" s="230" t="s">
        <v>2815</v>
      </c>
      <c r="P136" s="136" t="s">
        <v>2816</v>
      </c>
      <c r="Q136" s="136" t="s">
        <v>2817</v>
      </c>
      <c r="T136" s="206">
        <v>44661.225694444445</v>
      </c>
      <c r="U136" s="176" t="s">
        <v>2576</v>
      </c>
      <c r="V136" s="209" t="b">
        <v>1</v>
      </c>
      <c r="W136" s="210" t="b">
        <v>1</v>
      </c>
      <c r="X136" s="210"/>
      <c r="Y136" s="211" t="b">
        <v>0</v>
      </c>
      <c r="AB136" s="234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4537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P136" s="51" t="s">
        <v>7</v>
      </c>
      <c r="BQ136" s="53">
        <v>42681</v>
      </c>
    </row>
    <row r="137" spans="1:70" ht="84.4" x14ac:dyDescent="0.6">
      <c r="A137" s="78">
        <v>136</v>
      </c>
      <c r="B137" s="425" t="s">
        <v>915</v>
      </c>
      <c r="C137" s="27" t="s">
        <v>3960</v>
      </c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J137" s="447" t="s">
        <v>3462</v>
      </c>
      <c r="K137" s="447" t="s">
        <v>3462</v>
      </c>
      <c r="L137" s="447" t="s">
        <v>4256</v>
      </c>
      <c r="M137" s="446" t="s">
        <v>4475</v>
      </c>
      <c r="N137" s="205" t="s">
        <v>2819</v>
      </c>
      <c r="O137" s="230" t="s">
        <v>2820</v>
      </c>
      <c r="P137" s="136" t="s">
        <v>2821</v>
      </c>
      <c r="T137" s="206">
        <v>44661.229166666664</v>
      </c>
      <c r="U137" s="176" t="s">
        <v>2576</v>
      </c>
      <c r="V137" s="189" t="b">
        <v>1</v>
      </c>
      <c r="W137" s="134" t="b">
        <v>1</v>
      </c>
      <c r="AB137" s="234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4536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P137" s="51" t="s">
        <v>7</v>
      </c>
      <c r="BQ137" s="53">
        <v>42681</v>
      </c>
    </row>
    <row r="138" spans="1:70" ht="33.75" x14ac:dyDescent="0.6">
      <c r="A138" s="78">
        <v>137</v>
      </c>
      <c r="B138" s="425" t="s">
        <v>916</v>
      </c>
      <c r="C138" s="27" t="s">
        <v>3989</v>
      </c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J138" s="447" t="s">
        <v>4257</v>
      </c>
      <c r="K138" s="447" t="s">
        <v>3463</v>
      </c>
      <c r="L138" s="447" t="s">
        <v>4258</v>
      </c>
      <c r="M138" s="446" t="s">
        <v>4476</v>
      </c>
      <c r="N138" s="205" t="s">
        <v>2705</v>
      </c>
      <c r="O138" s="230" t="s">
        <v>2823</v>
      </c>
      <c r="T138" s="206">
        <v>44661.234027777777</v>
      </c>
      <c r="U138" s="176" t="s">
        <v>2576</v>
      </c>
      <c r="V138" s="189" t="b">
        <v>1</v>
      </c>
      <c r="W138" s="134" t="b">
        <v>1</v>
      </c>
      <c r="AB138" s="234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4537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P138" s="51" t="s">
        <v>7</v>
      </c>
      <c r="BQ138" s="53">
        <v>42681</v>
      </c>
    </row>
    <row r="139" spans="1:70" ht="84.4" x14ac:dyDescent="0.6">
      <c r="A139" s="78">
        <v>138</v>
      </c>
      <c r="B139" s="425" t="s">
        <v>917</v>
      </c>
      <c r="C139" s="27" t="s">
        <v>3959</v>
      </c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J139" s="447" t="s">
        <v>3489</v>
      </c>
      <c r="K139" s="447" t="s">
        <v>3343</v>
      </c>
      <c r="L139" s="447" t="s">
        <v>4247</v>
      </c>
      <c r="M139" s="446" t="s">
        <v>3003</v>
      </c>
      <c r="N139" s="205" t="s">
        <v>2787</v>
      </c>
      <c r="O139" s="230" t="s">
        <v>2826</v>
      </c>
      <c r="T139" s="206">
        <v>44661.236805555556</v>
      </c>
      <c r="U139" s="176" t="s">
        <v>2576</v>
      </c>
      <c r="V139" s="189" t="b">
        <v>1</v>
      </c>
      <c r="W139" s="134" t="b">
        <v>1</v>
      </c>
      <c r="AB139" s="234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4537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P139" s="51" t="s">
        <v>7</v>
      </c>
      <c r="BQ139" s="53">
        <v>42681</v>
      </c>
    </row>
    <row r="140" spans="1:70" ht="67.5" x14ac:dyDescent="0.6">
      <c r="A140" s="78">
        <v>139</v>
      </c>
      <c r="B140" s="425" t="s">
        <v>918</v>
      </c>
      <c r="C140" s="27" t="s">
        <v>3990</v>
      </c>
      <c r="D140" s="1">
        <v>2014</v>
      </c>
      <c r="E140" s="1">
        <v>0.6</v>
      </c>
      <c r="F140" s="1">
        <v>700</v>
      </c>
      <c r="H140" s="1"/>
      <c r="I140" s="174" t="s">
        <v>2572</v>
      </c>
      <c r="J140" s="447" t="s">
        <v>3461</v>
      </c>
      <c r="K140" s="447" t="s">
        <v>3464</v>
      </c>
      <c r="L140" s="447" t="s">
        <v>4254</v>
      </c>
      <c r="M140" s="446" t="s">
        <v>4477</v>
      </c>
      <c r="N140" s="205" t="s">
        <v>2733</v>
      </c>
      <c r="O140" s="230" t="s">
        <v>2829</v>
      </c>
      <c r="Q140" s="136" t="s">
        <v>2830</v>
      </c>
      <c r="T140" s="206">
        <v>44661.240972222222</v>
      </c>
      <c r="V140" s="209" t="b">
        <v>1</v>
      </c>
      <c r="W140" s="210" t="b">
        <v>1</v>
      </c>
      <c r="X140" s="210"/>
      <c r="Y140" s="211" t="b">
        <v>0</v>
      </c>
      <c r="AB140" s="234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4537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P140" s="51" t="s">
        <v>7</v>
      </c>
      <c r="BQ140" s="53">
        <v>42681</v>
      </c>
    </row>
    <row r="141" spans="1:70" ht="65.650000000000006" x14ac:dyDescent="0.6">
      <c r="A141" s="78">
        <v>140</v>
      </c>
      <c r="B141" s="425" t="s">
        <v>960</v>
      </c>
      <c r="C141" s="27" t="s">
        <v>3963</v>
      </c>
      <c r="D141" s="1">
        <v>2015</v>
      </c>
      <c r="E141" s="1">
        <v>1.87</v>
      </c>
      <c r="F141" s="1">
        <v>800</v>
      </c>
      <c r="H141" s="1"/>
      <c r="I141" s="174" t="s">
        <v>2572</v>
      </c>
      <c r="J141" s="447" t="s">
        <v>4259</v>
      </c>
      <c r="K141" s="447" t="s">
        <v>4260</v>
      </c>
      <c r="L141" s="447" t="s">
        <v>4261</v>
      </c>
      <c r="M141" s="446" t="s">
        <v>4262</v>
      </c>
      <c r="N141" s="205" t="s">
        <v>2795</v>
      </c>
      <c r="O141" s="230" t="s">
        <v>4652</v>
      </c>
      <c r="Q141" s="136" t="s">
        <v>2596</v>
      </c>
      <c r="T141" s="206">
        <v>44661.326388888891</v>
      </c>
      <c r="V141" s="189" t="b">
        <v>1</v>
      </c>
      <c r="W141" s="134" t="b">
        <v>1</v>
      </c>
      <c r="AA141" s="211" t="b">
        <v>0</v>
      </c>
      <c r="AB141" s="234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4536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P141" s="51" t="s">
        <v>7</v>
      </c>
      <c r="BQ141" s="53">
        <v>42681</v>
      </c>
      <c r="BR141" s="39" t="s">
        <v>962</v>
      </c>
    </row>
    <row r="142" spans="1:70" ht="67.5" x14ac:dyDescent="0.6">
      <c r="A142" s="78">
        <v>141</v>
      </c>
      <c r="B142" s="425" t="s">
        <v>969</v>
      </c>
      <c r="C142" s="27" t="s">
        <v>3990</v>
      </c>
      <c r="D142" s="1">
        <v>2015</v>
      </c>
      <c r="E142" s="1">
        <v>1.75</v>
      </c>
      <c r="F142" s="1">
        <v>750</v>
      </c>
      <c r="H142" s="1"/>
      <c r="I142" s="174" t="s">
        <v>2572</v>
      </c>
      <c r="J142" s="447" t="s">
        <v>4263</v>
      </c>
      <c r="K142" s="447" t="s">
        <v>4264</v>
      </c>
      <c r="L142" s="447" t="s">
        <v>4042</v>
      </c>
      <c r="M142" s="446" t="s">
        <v>4265</v>
      </c>
      <c r="N142" s="205" t="s">
        <v>4653</v>
      </c>
      <c r="O142" s="230" t="s">
        <v>967</v>
      </c>
      <c r="P142" s="230" t="s">
        <v>967</v>
      </c>
      <c r="Q142" s="136" t="s">
        <v>2833</v>
      </c>
      <c r="T142" s="206">
        <v>44661.326388888891</v>
      </c>
      <c r="V142" s="189" t="b">
        <v>1</v>
      </c>
      <c r="W142" s="211" t="b">
        <v>0</v>
      </c>
      <c r="AA142" s="211" t="b">
        <v>0</v>
      </c>
      <c r="AB142" s="234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4536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P142" s="51" t="s">
        <v>7</v>
      </c>
      <c r="BQ142" s="53">
        <v>42681</v>
      </c>
      <c r="BR142" s="40" t="s">
        <v>962</v>
      </c>
    </row>
    <row r="143" spans="1:70" ht="84.4" x14ac:dyDescent="0.6">
      <c r="A143" s="78">
        <v>142</v>
      </c>
      <c r="B143" s="425" t="s">
        <v>973</v>
      </c>
      <c r="C143" s="27" t="s">
        <v>3960</v>
      </c>
      <c r="D143" s="1">
        <v>2015</v>
      </c>
      <c r="E143" s="1">
        <v>1.9</v>
      </c>
      <c r="F143" s="1">
        <v>723</v>
      </c>
      <c r="H143" s="1"/>
      <c r="I143" s="174" t="s">
        <v>2572</v>
      </c>
      <c r="J143" s="447" t="s">
        <v>4266</v>
      </c>
      <c r="K143" s="447" t="s">
        <v>3465</v>
      </c>
      <c r="L143" s="447" t="s">
        <v>4267</v>
      </c>
      <c r="M143" s="446" t="s">
        <v>4478</v>
      </c>
      <c r="N143" s="205" t="s">
        <v>2837</v>
      </c>
      <c r="O143" s="230" t="s">
        <v>2835</v>
      </c>
      <c r="P143" s="136" t="s">
        <v>2836</v>
      </c>
      <c r="T143" s="206">
        <v>44661.374305555553</v>
      </c>
      <c r="U143" s="176" t="s">
        <v>2576</v>
      </c>
      <c r="V143" s="189" t="b">
        <v>1</v>
      </c>
      <c r="W143" s="134" t="b">
        <v>1</v>
      </c>
      <c r="AB143" s="234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47" t="s">
        <v>28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425" t="s">
        <v>974</v>
      </c>
      <c r="C144" s="27" t="s">
        <v>3991</v>
      </c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J144" s="447" t="s">
        <v>3452</v>
      </c>
      <c r="K144" s="447" t="s">
        <v>3452</v>
      </c>
      <c r="L144" s="447" t="s">
        <v>4268</v>
      </c>
      <c r="M144" s="446" t="s">
        <v>4034</v>
      </c>
      <c r="N144" s="205" t="s">
        <v>2842</v>
      </c>
      <c r="O144" s="230" t="s">
        <v>2839</v>
      </c>
      <c r="P144" s="136" t="s">
        <v>2843</v>
      </c>
      <c r="T144" s="206">
        <v>44661.37777777778</v>
      </c>
      <c r="U144" s="176" t="s">
        <v>2576</v>
      </c>
      <c r="V144" s="189" t="b">
        <v>1</v>
      </c>
      <c r="W144" s="134" t="b">
        <v>1</v>
      </c>
      <c r="X144" s="134" t="b">
        <v>1</v>
      </c>
      <c r="AB144" s="234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1" t="s">
        <v>4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P144" s="51" t="s">
        <v>7</v>
      </c>
      <c r="BQ144" s="53">
        <v>42688</v>
      </c>
    </row>
    <row r="145" spans="1:69" ht="50.65" x14ac:dyDescent="0.6">
      <c r="A145" s="78">
        <v>144</v>
      </c>
      <c r="B145" s="425" t="s">
        <v>975</v>
      </c>
      <c r="C145" s="27" t="s">
        <v>3991</v>
      </c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J145" s="447" t="s">
        <v>3452</v>
      </c>
      <c r="K145" s="447" t="s">
        <v>3452</v>
      </c>
      <c r="L145" s="447" t="s">
        <v>4268</v>
      </c>
      <c r="M145" s="446" t="s">
        <v>4034</v>
      </c>
      <c r="N145" s="205" t="s">
        <v>2846</v>
      </c>
      <c r="O145" s="230" t="s">
        <v>2845</v>
      </c>
      <c r="Q145" s="136" t="s">
        <v>2847</v>
      </c>
      <c r="T145" s="206">
        <v>44661.385416666664</v>
      </c>
      <c r="U145" s="176" t="s">
        <v>2576</v>
      </c>
      <c r="V145" s="209" t="b">
        <v>1</v>
      </c>
      <c r="W145" s="210" t="b">
        <v>1</v>
      </c>
      <c r="X145" s="210"/>
      <c r="Y145" s="211" t="b">
        <v>0</v>
      </c>
      <c r="AB145" s="234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1" t="s">
        <v>4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2844</v>
      </c>
      <c r="BP145" s="51" t="s">
        <v>7</v>
      </c>
      <c r="BQ145" s="53">
        <v>42688</v>
      </c>
    </row>
    <row r="146" spans="1:69" ht="50.65" x14ac:dyDescent="0.6">
      <c r="A146" s="78">
        <v>145</v>
      </c>
      <c r="B146" s="425" t="s">
        <v>976</v>
      </c>
      <c r="C146" s="27" t="s">
        <v>3992</v>
      </c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J146" s="447" t="s">
        <v>3452</v>
      </c>
      <c r="K146" s="447" t="s">
        <v>3452</v>
      </c>
      <c r="L146" s="447" t="s">
        <v>4268</v>
      </c>
      <c r="M146" s="446" t="s">
        <v>4034</v>
      </c>
      <c r="N146" s="205" t="s">
        <v>2842</v>
      </c>
      <c r="O146" s="230" t="s">
        <v>2848</v>
      </c>
      <c r="T146" s="206">
        <v>44661.38958333333</v>
      </c>
      <c r="U146" s="176" t="s">
        <v>2576</v>
      </c>
      <c r="V146" s="189" t="b">
        <v>1</v>
      </c>
      <c r="W146" s="134" t="b">
        <v>1</v>
      </c>
      <c r="AB146" s="234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47" t="s">
        <v>28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P146" s="51" t="s">
        <v>7</v>
      </c>
      <c r="BQ146" s="53">
        <v>42688</v>
      </c>
    </row>
    <row r="147" spans="1:69" ht="50.65" x14ac:dyDescent="0.6">
      <c r="A147" s="78">
        <v>146</v>
      </c>
      <c r="B147" s="425" t="s">
        <v>977</v>
      </c>
      <c r="C147" s="27" t="s">
        <v>3988</v>
      </c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J147" s="447" t="s">
        <v>4269</v>
      </c>
      <c r="K147" s="447" t="s">
        <v>3452</v>
      </c>
      <c r="L147" s="447" t="s">
        <v>4268</v>
      </c>
      <c r="M147" s="446" t="s">
        <v>4034</v>
      </c>
      <c r="N147" s="205" t="s">
        <v>2705</v>
      </c>
      <c r="O147" s="230" t="s">
        <v>2849</v>
      </c>
      <c r="T147" s="206">
        <v>44661.393055555556</v>
      </c>
      <c r="U147" s="176" t="s">
        <v>2576</v>
      </c>
      <c r="V147" s="189" t="b">
        <v>1</v>
      </c>
      <c r="W147" s="134" t="b">
        <v>1</v>
      </c>
      <c r="AB147" s="234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47" t="s">
        <v>28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P147" s="51" t="s">
        <v>7</v>
      </c>
      <c r="BQ147" s="53">
        <v>42689</v>
      </c>
    </row>
    <row r="148" spans="1:69" ht="50.65" x14ac:dyDescent="0.6">
      <c r="A148" s="78">
        <v>147</v>
      </c>
      <c r="B148" s="425" t="s">
        <v>978</v>
      </c>
      <c r="C148" s="27" t="s">
        <v>3967</v>
      </c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J148" s="447" t="s">
        <v>4270</v>
      </c>
      <c r="K148" s="447" t="s">
        <v>3466</v>
      </c>
      <c r="L148" s="447" t="s">
        <v>4271</v>
      </c>
      <c r="M148" s="446" t="s">
        <v>4272</v>
      </c>
      <c r="N148" s="205" t="s">
        <v>2855</v>
      </c>
      <c r="O148" s="230" t="s">
        <v>2852</v>
      </c>
      <c r="Q148" s="136" t="s">
        <v>2853</v>
      </c>
      <c r="T148" s="206">
        <v>44661.396527777775</v>
      </c>
      <c r="U148" s="176" t="s">
        <v>2576</v>
      </c>
      <c r="V148" s="189" t="b">
        <v>1</v>
      </c>
      <c r="W148" s="134" t="b">
        <v>1</v>
      </c>
      <c r="AB148" s="234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47" t="s">
        <v>28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P148" s="51" t="s">
        <v>7</v>
      </c>
      <c r="BQ148" s="53">
        <v>42690</v>
      </c>
    </row>
    <row r="149" spans="1:69" ht="50.65" x14ac:dyDescent="0.6">
      <c r="A149" s="78">
        <v>148</v>
      </c>
      <c r="B149" s="425" t="s">
        <v>979</v>
      </c>
      <c r="C149" s="27" t="s">
        <v>3970</v>
      </c>
      <c r="D149" s="1">
        <v>2014</v>
      </c>
      <c r="E149" s="1">
        <v>1.3</v>
      </c>
      <c r="F149" s="1">
        <v>773</v>
      </c>
      <c r="H149" s="1"/>
      <c r="I149" s="174" t="s">
        <v>2572</v>
      </c>
      <c r="J149" s="447" t="s">
        <v>4273</v>
      </c>
      <c r="K149" s="447" t="s">
        <v>3450</v>
      </c>
      <c r="L149" s="447" t="s">
        <v>4106</v>
      </c>
      <c r="M149" s="446" t="s">
        <v>4148</v>
      </c>
      <c r="N149" s="205" t="s">
        <v>2787</v>
      </c>
      <c r="O149" s="230" t="s">
        <v>2859</v>
      </c>
      <c r="P149" s="230" t="s">
        <v>1024</v>
      </c>
      <c r="T149" s="206">
        <v>44661.401388888888</v>
      </c>
      <c r="U149" s="176" t="s">
        <v>2576</v>
      </c>
      <c r="V149" s="189" t="b">
        <v>1</v>
      </c>
      <c r="W149" s="134" t="b">
        <v>1</v>
      </c>
      <c r="AB149" s="234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47" t="s">
        <v>28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P149" s="51" t="s">
        <v>7</v>
      </c>
      <c r="BQ149" s="53">
        <v>42690</v>
      </c>
    </row>
    <row r="150" spans="1:69" ht="33.75" x14ac:dyDescent="0.6">
      <c r="A150" s="78">
        <v>149</v>
      </c>
      <c r="B150" s="425" t="s">
        <v>980</v>
      </c>
      <c r="C150" s="27" t="s">
        <v>3993</v>
      </c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J150" s="447" t="s">
        <v>4274</v>
      </c>
      <c r="K150" s="447" t="s">
        <v>3465</v>
      </c>
      <c r="L150" s="447" t="s">
        <v>4267</v>
      </c>
      <c r="M150" s="446" t="s">
        <v>4478</v>
      </c>
      <c r="N150" s="205" t="s">
        <v>2861</v>
      </c>
      <c r="O150" s="230" t="s">
        <v>2862</v>
      </c>
      <c r="P150" s="230" t="s">
        <v>2860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4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47" t="s">
        <v>28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P150" s="51" t="s">
        <v>7</v>
      </c>
      <c r="BQ150" s="53">
        <v>42692</v>
      </c>
    </row>
    <row r="151" spans="1:69" ht="50.65" x14ac:dyDescent="0.6">
      <c r="A151" s="78">
        <v>150</v>
      </c>
      <c r="B151" s="425" t="s">
        <v>981</v>
      </c>
      <c r="C151" s="27" t="s">
        <v>3968</v>
      </c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J151" s="447" t="s">
        <v>4274</v>
      </c>
      <c r="K151" s="447" t="s">
        <v>3465</v>
      </c>
      <c r="L151" s="447" t="s">
        <v>4267</v>
      </c>
      <c r="M151" s="446" t="s">
        <v>4478</v>
      </c>
      <c r="N151" s="205" t="s">
        <v>2787</v>
      </c>
      <c r="O151" s="230" t="s">
        <v>2863</v>
      </c>
      <c r="P151" s="136" t="s">
        <v>2858</v>
      </c>
      <c r="T151" s="206">
        <v>44661.413888888892</v>
      </c>
      <c r="U151" s="176" t="s">
        <v>2576</v>
      </c>
      <c r="V151" s="189" t="b">
        <v>1</v>
      </c>
      <c r="W151" s="134" t="b">
        <v>1</v>
      </c>
      <c r="AB151" s="234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47" t="s">
        <v>28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P151" s="51" t="s">
        <v>7</v>
      </c>
      <c r="BQ151" s="53">
        <v>42692</v>
      </c>
    </row>
    <row r="152" spans="1:69" ht="50.65" x14ac:dyDescent="0.6">
      <c r="A152" s="78">
        <v>151</v>
      </c>
      <c r="B152" s="430" t="s">
        <v>982</v>
      </c>
      <c r="C152" s="431" t="s">
        <v>3994</v>
      </c>
      <c r="D152" s="1">
        <v>2015</v>
      </c>
      <c r="E152" s="1">
        <v>1.5</v>
      </c>
      <c r="F152" s="1">
        <v>823</v>
      </c>
      <c r="H152" s="1"/>
      <c r="I152" s="174" t="s">
        <v>3254</v>
      </c>
      <c r="J152" s="447" t="s">
        <v>4275</v>
      </c>
      <c r="K152" s="447" t="s">
        <v>3441</v>
      </c>
      <c r="L152" s="447" t="s">
        <v>4039</v>
      </c>
      <c r="M152" s="446" t="s">
        <v>4479</v>
      </c>
      <c r="N152" s="205" t="s">
        <v>2855</v>
      </c>
      <c r="O152" s="136" t="s">
        <v>3382</v>
      </c>
      <c r="P152" s="136" t="s">
        <v>3382</v>
      </c>
      <c r="T152" s="124">
        <v>44664.678472222222</v>
      </c>
      <c r="U152" s="176" t="s">
        <v>2576</v>
      </c>
      <c r="V152" s="268" t="b">
        <v>1</v>
      </c>
      <c r="W152" s="269" t="b">
        <v>1</v>
      </c>
      <c r="AB152" s="234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47" t="s">
        <v>28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P152" s="51" t="s">
        <v>7</v>
      </c>
      <c r="BQ152" s="53">
        <v>42692</v>
      </c>
    </row>
    <row r="153" spans="1:69" ht="84.4" x14ac:dyDescent="0.6">
      <c r="A153" s="78">
        <v>152</v>
      </c>
      <c r="B153" s="425" t="s">
        <v>983</v>
      </c>
      <c r="C153" s="27" t="s">
        <v>3960</v>
      </c>
      <c r="D153" s="1">
        <v>2014</v>
      </c>
      <c r="E153" s="1">
        <v>1.9</v>
      </c>
      <c r="F153" s="1">
        <v>773</v>
      </c>
      <c r="H153" s="1"/>
      <c r="I153" s="174" t="s">
        <v>3254</v>
      </c>
      <c r="J153" s="447" t="s">
        <v>3498</v>
      </c>
      <c r="K153" s="447" t="s">
        <v>2740</v>
      </c>
      <c r="L153" s="447" t="s">
        <v>4192</v>
      </c>
      <c r="M153" s="446" t="s">
        <v>4193</v>
      </c>
      <c r="N153" s="205" t="s">
        <v>2738</v>
      </c>
      <c r="O153" s="205" t="s">
        <v>3383</v>
      </c>
      <c r="P153" s="205" t="s">
        <v>3383</v>
      </c>
      <c r="T153" s="124">
        <v>44664.689583333333</v>
      </c>
      <c r="U153" s="176" t="s">
        <v>2576</v>
      </c>
      <c r="V153" s="268" t="b">
        <v>1</v>
      </c>
      <c r="W153" s="269" t="b">
        <v>1</v>
      </c>
      <c r="AB153" s="234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47" t="s">
        <v>28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P153" s="51" t="s">
        <v>7</v>
      </c>
      <c r="BQ153" s="53">
        <v>42692</v>
      </c>
    </row>
    <row r="154" spans="1:69" ht="84.4" x14ac:dyDescent="0.6">
      <c r="A154" s="78">
        <v>153</v>
      </c>
      <c r="B154" s="425" t="s">
        <v>1055</v>
      </c>
      <c r="C154" s="27" t="s">
        <v>3995</v>
      </c>
      <c r="D154" s="1">
        <v>2010</v>
      </c>
      <c r="E154" s="1">
        <v>1</v>
      </c>
      <c r="F154" s="1">
        <v>650</v>
      </c>
      <c r="H154" s="1"/>
      <c r="I154" s="174" t="s">
        <v>3254</v>
      </c>
      <c r="J154" s="447" t="s">
        <v>4276</v>
      </c>
      <c r="K154" s="447" t="s">
        <v>3304</v>
      </c>
      <c r="L154" s="447" t="s">
        <v>4277</v>
      </c>
      <c r="M154" s="446" t="s">
        <v>4480</v>
      </c>
      <c r="N154" s="205" t="s">
        <v>2780</v>
      </c>
      <c r="O154" s="205" t="s">
        <v>2859</v>
      </c>
      <c r="P154" s="205" t="s">
        <v>2859</v>
      </c>
      <c r="T154" s="124">
        <v>44664.699305555558</v>
      </c>
      <c r="U154" s="176" t="s">
        <v>2576</v>
      </c>
      <c r="V154" s="268" t="b">
        <v>1</v>
      </c>
      <c r="W154" s="269" t="b">
        <v>1</v>
      </c>
      <c r="AB154" s="234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4539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P154" s="51" t="s">
        <v>7</v>
      </c>
      <c r="BQ154" s="53">
        <v>42695</v>
      </c>
    </row>
    <row r="155" spans="1:69" ht="67.5" x14ac:dyDescent="0.6">
      <c r="A155" s="78">
        <v>154</v>
      </c>
      <c r="B155" s="425" t="s">
        <v>1056</v>
      </c>
      <c r="C155" s="27" t="s">
        <v>3996</v>
      </c>
      <c r="D155" s="1">
        <v>2012</v>
      </c>
      <c r="E155" s="1">
        <v>0.43</v>
      </c>
      <c r="F155" s="1">
        <v>600</v>
      </c>
      <c r="H155" s="1"/>
      <c r="I155" s="174" t="s">
        <v>3254</v>
      </c>
      <c r="J155" s="447" t="s">
        <v>4278</v>
      </c>
      <c r="K155" s="447" t="s">
        <v>3306</v>
      </c>
      <c r="L155" s="447" t="s">
        <v>4031</v>
      </c>
      <c r="M155" s="446" t="s">
        <v>3358</v>
      </c>
      <c r="N155" s="205" t="s">
        <v>2776</v>
      </c>
      <c r="O155" s="205" t="s">
        <v>3384</v>
      </c>
      <c r="P155" s="205" t="s">
        <v>3384</v>
      </c>
      <c r="T155" s="124">
        <v>44664.724999999999</v>
      </c>
      <c r="U155" s="176" t="s">
        <v>2576</v>
      </c>
      <c r="V155" s="268" t="b">
        <v>1</v>
      </c>
      <c r="W155" s="269" t="b">
        <v>1</v>
      </c>
      <c r="AB155" s="234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4539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P155" s="51" t="s">
        <v>7</v>
      </c>
      <c r="BQ155" s="53">
        <v>42695</v>
      </c>
    </row>
    <row r="156" spans="1:69" ht="50.65" x14ac:dyDescent="0.6">
      <c r="A156" s="78">
        <v>155</v>
      </c>
      <c r="B156" s="425" t="s">
        <v>1057</v>
      </c>
      <c r="C156" s="27" t="s">
        <v>3973</v>
      </c>
      <c r="D156" s="1">
        <v>2009</v>
      </c>
      <c r="E156" s="1">
        <v>0.8</v>
      </c>
      <c r="F156" s="1">
        <v>773</v>
      </c>
      <c r="H156" s="1"/>
      <c r="I156" s="174" t="s">
        <v>3254</v>
      </c>
      <c r="J156" s="447" t="s">
        <v>4279</v>
      </c>
      <c r="K156" s="447" t="s">
        <v>3450</v>
      </c>
      <c r="L156" s="447" t="s">
        <v>4106</v>
      </c>
      <c r="M156" s="446" t="s">
        <v>4148</v>
      </c>
      <c r="N156" s="205" t="s">
        <v>2780</v>
      </c>
      <c r="O156" s="205" t="s">
        <v>3385</v>
      </c>
      <c r="P156" s="205" t="s">
        <v>3385</v>
      </c>
      <c r="T156" s="124">
        <v>44664.738194444442</v>
      </c>
      <c r="U156" s="176" t="s">
        <v>2576</v>
      </c>
      <c r="V156" s="268" t="b">
        <v>1</v>
      </c>
      <c r="W156" s="269" t="b">
        <v>1</v>
      </c>
      <c r="AB156" s="234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1" t="s">
        <v>4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P156" s="51" t="s">
        <v>7</v>
      </c>
      <c r="BQ156" s="53">
        <v>42695</v>
      </c>
    </row>
    <row r="157" spans="1:69" ht="50.65" x14ac:dyDescent="0.6">
      <c r="A157" s="78">
        <v>156</v>
      </c>
      <c r="B157" s="425" t="s">
        <v>2011</v>
      </c>
      <c r="C157" s="27" t="s">
        <v>3961</v>
      </c>
      <c r="D157" s="1">
        <v>2013</v>
      </c>
      <c r="E157" s="1">
        <v>1</v>
      </c>
      <c r="F157" s="1">
        <v>520</v>
      </c>
      <c r="H157" s="1"/>
      <c r="I157" s="174" t="s">
        <v>3254</v>
      </c>
      <c r="J157" s="447" t="s">
        <v>3310</v>
      </c>
      <c r="K157" s="447" t="s">
        <v>3310</v>
      </c>
      <c r="L157" s="447" t="s">
        <v>4028</v>
      </c>
      <c r="M157" s="446" t="s">
        <v>4481</v>
      </c>
      <c r="N157" s="205" t="s">
        <v>2730</v>
      </c>
      <c r="O157" s="205" t="s">
        <v>3386</v>
      </c>
      <c r="P157" s="205" t="s">
        <v>3386</v>
      </c>
      <c r="Q157" s="136" t="s">
        <v>3387</v>
      </c>
      <c r="T157" s="124">
        <v>44664.756249999999</v>
      </c>
      <c r="U157" s="176" t="s">
        <v>2576</v>
      </c>
      <c r="V157" s="268" t="b">
        <v>1</v>
      </c>
      <c r="W157" s="269" t="b">
        <v>1</v>
      </c>
      <c r="AB157" s="234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4540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P157" s="51" t="s">
        <v>7</v>
      </c>
      <c r="BQ157" s="53">
        <v>42695</v>
      </c>
    </row>
    <row r="158" spans="1:69" ht="50.65" x14ac:dyDescent="0.6">
      <c r="A158" s="78">
        <v>157</v>
      </c>
      <c r="B158" s="425" t="s">
        <v>1058</v>
      </c>
      <c r="C158" s="27" t="s">
        <v>3967</v>
      </c>
      <c r="D158" s="1">
        <v>2014</v>
      </c>
      <c r="E158" s="1">
        <v>1.4</v>
      </c>
      <c r="F158" s="1">
        <v>550</v>
      </c>
      <c r="H158" s="1"/>
      <c r="I158" s="174" t="s">
        <v>3254</v>
      </c>
      <c r="J158" s="447" t="s">
        <v>4280</v>
      </c>
      <c r="K158" s="447" t="s">
        <v>3442</v>
      </c>
      <c r="L158" s="447" t="s">
        <v>4053</v>
      </c>
      <c r="M158" s="446" t="s">
        <v>3356</v>
      </c>
      <c r="N158" s="205" t="s">
        <v>2780</v>
      </c>
      <c r="O158" s="205" t="s">
        <v>3388</v>
      </c>
      <c r="P158" s="205" t="s">
        <v>3388</v>
      </c>
      <c r="T158" s="124">
        <v>44665.377083333333</v>
      </c>
      <c r="U158" s="176" t="s">
        <v>2576</v>
      </c>
      <c r="V158" s="268" t="b">
        <v>1</v>
      </c>
      <c r="W158" s="269" t="b">
        <v>1</v>
      </c>
      <c r="AB158" s="234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4539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P158" s="51" t="s">
        <v>7</v>
      </c>
      <c r="BQ158" s="53">
        <v>42696</v>
      </c>
    </row>
    <row r="159" spans="1:69" ht="50.65" x14ac:dyDescent="0.6">
      <c r="A159" s="78">
        <v>158</v>
      </c>
      <c r="B159" s="425" t="s">
        <v>1059</v>
      </c>
      <c r="C159" s="27" t="s">
        <v>3963</v>
      </c>
      <c r="D159" s="1">
        <v>2005</v>
      </c>
      <c r="E159" s="1">
        <v>0.27</v>
      </c>
      <c r="F159" s="1">
        <v>370</v>
      </c>
      <c r="H159" s="1"/>
      <c r="I159" s="132" t="s">
        <v>3254</v>
      </c>
      <c r="J159" s="447" t="s">
        <v>4281</v>
      </c>
      <c r="K159" s="447" t="s">
        <v>3314</v>
      </c>
      <c r="L159" s="447" t="s">
        <v>4277</v>
      </c>
      <c r="M159" s="446" t="s">
        <v>3901</v>
      </c>
      <c r="N159" s="267" t="s">
        <v>2730</v>
      </c>
      <c r="O159" s="267" t="s">
        <v>3389</v>
      </c>
      <c r="P159" s="267" t="s">
        <v>3389</v>
      </c>
      <c r="Q159" s="144" t="s">
        <v>3390</v>
      </c>
      <c r="R159" s="128"/>
      <c r="S159" s="129"/>
      <c r="T159" s="130">
        <v>44665.384027777778</v>
      </c>
      <c r="U159" s="157"/>
      <c r="V159" s="270" t="b">
        <v>1</v>
      </c>
      <c r="W159" s="271" t="b">
        <v>0</v>
      </c>
      <c r="AB159" s="234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4540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P159" s="51" t="s">
        <v>7</v>
      </c>
      <c r="BQ159" s="53">
        <v>42696</v>
      </c>
    </row>
    <row r="160" spans="1:69" ht="65.650000000000006" x14ac:dyDescent="0.6">
      <c r="A160" s="78">
        <v>159</v>
      </c>
      <c r="B160" s="425" t="s">
        <v>1060</v>
      </c>
      <c r="C160" s="27" t="s">
        <v>3975</v>
      </c>
      <c r="D160" s="1">
        <v>2015</v>
      </c>
      <c r="E160" s="1">
        <v>1</v>
      </c>
      <c r="F160" s="1">
        <v>610</v>
      </c>
      <c r="H160" s="1"/>
      <c r="I160" s="174" t="s">
        <v>3254</v>
      </c>
      <c r="J160" s="447" t="s">
        <v>4282</v>
      </c>
      <c r="K160" s="447" t="s">
        <v>3436</v>
      </c>
      <c r="L160" s="447" t="s">
        <v>4250</v>
      </c>
      <c r="M160" s="446" t="s">
        <v>4472</v>
      </c>
      <c r="N160" s="205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68" t="b">
        <v>1</v>
      </c>
      <c r="W160" s="269" t="b">
        <v>1</v>
      </c>
      <c r="AB160" s="234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4539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P160" s="51" t="s">
        <v>7</v>
      </c>
      <c r="BQ160" s="53">
        <v>42696</v>
      </c>
    </row>
    <row r="161" spans="1:69" ht="50.65" x14ac:dyDescent="0.6">
      <c r="A161" s="78">
        <v>160</v>
      </c>
      <c r="B161" s="425" t="s">
        <v>1061</v>
      </c>
      <c r="C161" s="27" t="s">
        <v>3951</v>
      </c>
      <c r="D161" s="1">
        <v>2012</v>
      </c>
      <c r="E161" s="1">
        <v>1</v>
      </c>
      <c r="F161" s="1">
        <v>710</v>
      </c>
      <c r="H161" s="1"/>
      <c r="I161" s="174" t="s">
        <v>3254</v>
      </c>
      <c r="J161" s="447" t="s">
        <v>4084</v>
      </c>
      <c r="K161" s="447" t="s">
        <v>3437</v>
      </c>
      <c r="L161" s="447" t="s">
        <v>4025</v>
      </c>
      <c r="M161" s="446" t="s">
        <v>4070</v>
      </c>
      <c r="N161" s="205" t="s">
        <v>2780</v>
      </c>
      <c r="O161" s="136" t="s">
        <v>3391</v>
      </c>
      <c r="P161" s="136" t="s">
        <v>3391</v>
      </c>
      <c r="T161" s="124">
        <v>44665.398611111108</v>
      </c>
      <c r="U161" s="176" t="s">
        <v>2576</v>
      </c>
      <c r="V161" s="268" t="b">
        <v>1</v>
      </c>
      <c r="W161" s="269" t="b">
        <v>1</v>
      </c>
      <c r="AB161" s="234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4537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P161" s="51" t="s">
        <v>7</v>
      </c>
      <c r="BQ161" s="53">
        <v>42696</v>
      </c>
    </row>
    <row r="162" spans="1:69" ht="33.75" x14ac:dyDescent="0.6">
      <c r="A162" s="78">
        <v>161</v>
      </c>
      <c r="B162" s="425" t="s">
        <v>1062</v>
      </c>
      <c r="C162" s="27" t="s">
        <v>3997</v>
      </c>
      <c r="D162" s="1">
        <v>2012</v>
      </c>
      <c r="E162" s="1">
        <v>1.2</v>
      </c>
      <c r="F162" s="1">
        <v>573</v>
      </c>
      <c r="H162" s="1"/>
      <c r="I162" s="174" t="s">
        <v>3254</v>
      </c>
      <c r="J162" s="447" t="s">
        <v>4283</v>
      </c>
      <c r="K162" s="447" t="s">
        <v>3316</v>
      </c>
      <c r="L162" s="447" t="s">
        <v>4284</v>
      </c>
      <c r="M162" s="446" t="s">
        <v>4482</v>
      </c>
      <c r="N162" s="205" t="s">
        <v>2776</v>
      </c>
      <c r="O162" s="136" t="s">
        <v>3392</v>
      </c>
      <c r="P162" s="136" t="s">
        <v>3392</v>
      </c>
      <c r="T162" s="124">
        <v>44665.405555555553</v>
      </c>
      <c r="U162" s="176" t="s">
        <v>2576</v>
      </c>
      <c r="V162" s="268" t="b">
        <v>1</v>
      </c>
      <c r="W162" s="269" t="b">
        <v>1</v>
      </c>
      <c r="AB162" s="234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4539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P162" s="51" t="s">
        <v>7</v>
      </c>
      <c r="BQ162" s="53">
        <v>42696</v>
      </c>
    </row>
    <row r="163" spans="1:69" ht="33.75" x14ac:dyDescent="0.6">
      <c r="A163" s="78">
        <v>162</v>
      </c>
      <c r="B163" s="425" t="s">
        <v>1063</v>
      </c>
      <c r="C163" s="27" t="s">
        <v>3998</v>
      </c>
      <c r="D163" s="1">
        <v>2014</v>
      </c>
      <c r="E163" s="1">
        <v>0.95</v>
      </c>
      <c r="F163" s="1">
        <v>623</v>
      </c>
      <c r="H163" s="1"/>
      <c r="I163" s="174" t="s">
        <v>3254</v>
      </c>
      <c r="J163" s="447" t="s">
        <v>4285</v>
      </c>
      <c r="K163" s="447" t="s">
        <v>3443</v>
      </c>
      <c r="L163" s="447" t="s">
        <v>4286</v>
      </c>
      <c r="M163" s="446" t="s">
        <v>4483</v>
      </c>
      <c r="N163" s="205" t="s">
        <v>2780</v>
      </c>
      <c r="O163" s="136"/>
      <c r="T163" s="124">
        <v>44665.413194444445</v>
      </c>
      <c r="U163" s="176" t="s">
        <v>2576</v>
      </c>
      <c r="V163" s="268" t="b">
        <v>1</v>
      </c>
      <c r="W163" s="269" t="b">
        <v>1</v>
      </c>
      <c r="AB163" s="234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4538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P163" s="51" t="s">
        <v>7</v>
      </c>
      <c r="BQ163" s="53">
        <v>42696</v>
      </c>
    </row>
    <row r="164" spans="1:69" ht="50.65" x14ac:dyDescent="0.6">
      <c r="A164" s="78">
        <v>163</v>
      </c>
      <c r="B164" s="425" t="s">
        <v>1064</v>
      </c>
      <c r="C164" s="27" t="s">
        <v>3961</v>
      </c>
      <c r="D164" s="1">
        <v>2016</v>
      </c>
      <c r="E164" s="1">
        <v>0.7</v>
      </c>
      <c r="F164" s="1">
        <v>773</v>
      </c>
      <c r="H164" s="1"/>
      <c r="I164" s="174" t="s">
        <v>3254</v>
      </c>
      <c r="J164" s="447" t="s">
        <v>4287</v>
      </c>
      <c r="K164" s="447" t="s">
        <v>3321</v>
      </c>
      <c r="L164" s="447" t="s">
        <v>4288</v>
      </c>
      <c r="M164" s="446" t="s">
        <v>4484</v>
      </c>
      <c r="N164" s="205" t="s">
        <v>2780</v>
      </c>
      <c r="O164" s="136" t="s">
        <v>3393</v>
      </c>
      <c r="P164" s="136" t="s">
        <v>3393</v>
      </c>
      <c r="T164" s="124">
        <v>44665.459722222222</v>
      </c>
      <c r="U164" s="176" t="s">
        <v>2576</v>
      </c>
      <c r="V164" s="268" t="b">
        <v>1</v>
      </c>
      <c r="W164" s="269" t="b">
        <v>1</v>
      </c>
      <c r="AB164" s="234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4539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P164" s="51" t="s">
        <v>7</v>
      </c>
      <c r="BQ164" s="53">
        <v>42696</v>
      </c>
    </row>
    <row r="165" spans="1:69" ht="33.75" x14ac:dyDescent="0.6">
      <c r="A165" s="78">
        <v>164</v>
      </c>
      <c r="B165" s="425" t="s">
        <v>1065</v>
      </c>
      <c r="C165" s="27" t="s">
        <v>3983</v>
      </c>
      <c r="D165" s="1">
        <v>2014</v>
      </c>
      <c r="E165" s="1">
        <v>1.1000000000000001</v>
      </c>
      <c r="F165" s="1">
        <v>600</v>
      </c>
      <c r="H165" s="1"/>
      <c r="I165" s="174" t="s">
        <v>3254</v>
      </c>
      <c r="J165" s="447" t="s">
        <v>3323</v>
      </c>
      <c r="K165" s="447" t="s">
        <v>3323</v>
      </c>
      <c r="L165" s="447" t="s">
        <v>4289</v>
      </c>
      <c r="M165" s="446" t="s">
        <v>4485</v>
      </c>
      <c r="N165" s="205" t="s">
        <v>2776</v>
      </c>
      <c r="O165" s="136" t="s">
        <v>2873</v>
      </c>
      <c r="P165" s="136" t="s">
        <v>2873</v>
      </c>
      <c r="Q165" s="136" t="s">
        <v>3394</v>
      </c>
      <c r="T165" s="124">
        <v>44665.481249999997</v>
      </c>
      <c r="U165" s="155" t="s">
        <v>2575</v>
      </c>
      <c r="V165" s="268" t="b">
        <v>1</v>
      </c>
      <c r="W165" s="269" t="b">
        <v>1</v>
      </c>
      <c r="AB165" s="234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4539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P165" s="51" t="s">
        <v>7</v>
      </c>
      <c r="BQ165" s="53">
        <v>42696</v>
      </c>
    </row>
    <row r="166" spans="1:69" ht="50.65" x14ac:dyDescent="0.6">
      <c r="A166" s="78">
        <v>165</v>
      </c>
      <c r="B166" s="425" t="s">
        <v>1066</v>
      </c>
      <c r="C166" s="27" t="s">
        <v>3999</v>
      </c>
      <c r="D166" s="1">
        <v>2011</v>
      </c>
      <c r="E166" s="1">
        <v>1</v>
      </c>
      <c r="F166" s="1">
        <v>550</v>
      </c>
      <c r="H166" s="1"/>
      <c r="I166" s="174" t="s">
        <v>3254</v>
      </c>
      <c r="J166" s="447" t="s">
        <v>2804</v>
      </c>
      <c r="K166" s="447" t="s">
        <v>3438</v>
      </c>
      <c r="L166" s="447" t="s">
        <v>4028</v>
      </c>
      <c r="M166" s="446" t="s">
        <v>4056</v>
      </c>
      <c r="N166" s="205" t="s">
        <v>2776</v>
      </c>
      <c r="O166" s="136" t="s">
        <v>3395</v>
      </c>
      <c r="P166" s="136" t="s">
        <v>3395</v>
      </c>
      <c r="T166" s="124">
        <v>44665.490972222222</v>
      </c>
      <c r="U166" s="176" t="s">
        <v>2576</v>
      </c>
      <c r="V166" s="268" t="b">
        <v>1</v>
      </c>
      <c r="W166" s="269" t="b">
        <v>1</v>
      </c>
      <c r="AB166" s="234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4540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P166" s="51" t="s">
        <v>7</v>
      </c>
      <c r="BQ166" s="53">
        <v>42697</v>
      </c>
    </row>
    <row r="167" spans="1:69" ht="50.65" x14ac:dyDescent="0.6">
      <c r="A167" s="78">
        <v>166</v>
      </c>
      <c r="B167" s="425" t="s">
        <v>1067</v>
      </c>
      <c r="C167" s="27" t="s">
        <v>3961</v>
      </c>
      <c r="D167" s="1">
        <v>2008</v>
      </c>
      <c r="E167" s="1">
        <v>1.59</v>
      </c>
      <c r="F167" s="1">
        <v>673</v>
      </c>
      <c r="H167" s="1"/>
      <c r="I167" s="174" t="s">
        <v>3254</v>
      </c>
      <c r="J167" s="447" t="s">
        <v>4237</v>
      </c>
      <c r="K167" s="447" t="s">
        <v>3325</v>
      </c>
      <c r="L167" s="447" t="s">
        <v>4055</v>
      </c>
      <c r="M167" s="446" t="s">
        <v>3542</v>
      </c>
      <c r="N167" s="205" t="s">
        <v>2937</v>
      </c>
      <c r="O167" s="136" t="s">
        <v>3396</v>
      </c>
      <c r="P167" s="136" t="s">
        <v>3396</v>
      </c>
      <c r="T167" s="124">
        <v>44665.496527777781</v>
      </c>
      <c r="U167" s="160" t="s">
        <v>3431</v>
      </c>
      <c r="V167" s="268" t="b">
        <v>1</v>
      </c>
      <c r="W167" s="269" t="b">
        <v>1</v>
      </c>
      <c r="AB167" s="234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4539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425" t="s">
        <v>1068</v>
      </c>
      <c r="C168" s="27" t="s">
        <v>4000</v>
      </c>
      <c r="D168" s="1">
        <v>2015</v>
      </c>
      <c r="E168" s="1">
        <v>1.4</v>
      </c>
      <c r="F168" s="1">
        <v>680</v>
      </c>
      <c r="H168" s="1"/>
      <c r="I168" s="174" t="s">
        <v>3254</v>
      </c>
      <c r="J168" s="447" t="s">
        <v>3438</v>
      </c>
      <c r="K168" s="447" t="s">
        <v>3327</v>
      </c>
      <c r="L168" s="447" t="s">
        <v>4290</v>
      </c>
      <c r="M168" s="446" t="s">
        <v>4291</v>
      </c>
      <c r="N168" s="205" t="s">
        <v>2881</v>
      </c>
      <c r="O168" s="136" t="s">
        <v>3397</v>
      </c>
      <c r="P168" s="136" t="s">
        <v>3397</v>
      </c>
      <c r="Q168" s="136" t="s">
        <v>3398</v>
      </c>
      <c r="T168" s="124">
        <v>44665.013888888891</v>
      </c>
      <c r="U168" s="176" t="s">
        <v>2576</v>
      </c>
      <c r="V168" s="268" t="b">
        <v>1</v>
      </c>
      <c r="W168" s="269" t="b">
        <v>1</v>
      </c>
      <c r="AB168" s="234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4539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P168" s="51" t="s">
        <v>7</v>
      </c>
      <c r="BQ168" s="53">
        <v>42697</v>
      </c>
    </row>
    <row r="169" spans="1:69" ht="50.65" x14ac:dyDescent="0.6">
      <c r="A169" s="78">
        <v>168</v>
      </c>
      <c r="B169" s="425" t="s">
        <v>1069</v>
      </c>
      <c r="C169" s="27" t="s">
        <v>3963</v>
      </c>
      <c r="D169" s="1">
        <v>2010</v>
      </c>
      <c r="E169" s="1">
        <v>1.53</v>
      </c>
      <c r="F169" s="1">
        <v>500</v>
      </c>
      <c r="H169" s="1"/>
      <c r="I169" s="174" t="s">
        <v>3254</v>
      </c>
      <c r="J169" s="447" t="s">
        <v>4292</v>
      </c>
      <c r="K169" s="447" t="s">
        <v>3444</v>
      </c>
      <c r="L169" s="447" t="s">
        <v>4031</v>
      </c>
      <c r="M169" s="446" t="s">
        <v>3329</v>
      </c>
      <c r="N169" s="205" t="s">
        <v>3145</v>
      </c>
      <c r="O169" s="136" t="s">
        <v>3399</v>
      </c>
      <c r="P169" s="136" t="s">
        <v>3399</v>
      </c>
      <c r="T169" s="124">
        <v>44665.018055555556</v>
      </c>
      <c r="U169" s="160" t="s">
        <v>3431</v>
      </c>
      <c r="V169" s="268" t="b">
        <v>1</v>
      </c>
      <c r="W169" s="269" t="b">
        <v>1</v>
      </c>
      <c r="AB169" s="234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4539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P169" s="51" t="s">
        <v>7</v>
      </c>
      <c r="BQ169" s="53">
        <v>42697</v>
      </c>
    </row>
    <row r="170" spans="1:69" ht="50.65" x14ac:dyDescent="0.6">
      <c r="A170" s="78">
        <v>169</v>
      </c>
      <c r="B170" s="425" t="s">
        <v>1165</v>
      </c>
      <c r="C170" s="27" t="s">
        <v>4001</v>
      </c>
      <c r="D170" s="1">
        <v>2006</v>
      </c>
      <c r="E170" s="1">
        <v>0.13</v>
      </c>
      <c r="F170" s="1">
        <v>650</v>
      </c>
      <c r="H170" s="1"/>
      <c r="I170" s="174" t="s">
        <v>3254</v>
      </c>
      <c r="J170" s="447" t="s">
        <v>3330</v>
      </c>
      <c r="K170" s="447" t="s">
        <v>3330</v>
      </c>
      <c r="L170" s="447" t="s">
        <v>4293</v>
      </c>
      <c r="M170" s="446" t="s">
        <v>3331</v>
      </c>
      <c r="N170" s="205" t="s">
        <v>3375</v>
      </c>
      <c r="O170" s="136" t="s">
        <v>3400</v>
      </c>
      <c r="P170" s="136" t="s">
        <v>3400</v>
      </c>
      <c r="T170" s="124">
        <v>44665.027777777781</v>
      </c>
      <c r="U170" s="176" t="s">
        <v>2576</v>
      </c>
      <c r="V170" s="268" t="b">
        <v>1</v>
      </c>
      <c r="W170" s="269" t="b">
        <v>1</v>
      </c>
      <c r="AB170" s="234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P170" s="51" t="s">
        <v>7</v>
      </c>
      <c r="BQ170" s="53">
        <v>42704</v>
      </c>
    </row>
    <row r="171" spans="1:69" ht="39.4" x14ac:dyDescent="0.6">
      <c r="A171" s="78">
        <v>170</v>
      </c>
      <c r="B171" s="425" t="s">
        <v>1166</v>
      </c>
      <c r="C171" s="27" t="s">
        <v>4002</v>
      </c>
      <c r="D171" s="1">
        <v>2007</v>
      </c>
      <c r="E171" s="1">
        <v>0.67</v>
      </c>
      <c r="F171" s="1">
        <v>750</v>
      </c>
      <c r="H171" s="1"/>
      <c r="I171" s="132" t="s">
        <v>3254</v>
      </c>
      <c r="J171" s="447" t="s">
        <v>3332</v>
      </c>
      <c r="K171" s="447" t="s">
        <v>3332</v>
      </c>
      <c r="L171" s="447" t="s">
        <v>4294</v>
      </c>
      <c r="M171" s="446" t="s">
        <v>4486</v>
      </c>
      <c r="N171" s="267" t="s">
        <v>2788</v>
      </c>
      <c r="O171" s="267" t="s">
        <v>3401</v>
      </c>
      <c r="P171" s="267" t="s">
        <v>3401</v>
      </c>
      <c r="Q171" s="144" t="s">
        <v>3402</v>
      </c>
      <c r="R171" s="128"/>
      <c r="S171" s="129"/>
      <c r="T171" s="130">
        <v>44665.604861111111</v>
      </c>
      <c r="U171" s="157"/>
      <c r="V171" s="270" t="b">
        <v>1</v>
      </c>
      <c r="W171" s="271" t="b">
        <v>0</v>
      </c>
      <c r="AB171" s="234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P171" s="51" t="s">
        <v>7</v>
      </c>
      <c r="BQ171" s="53">
        <v>42704</v>
      </c>
    </row>
    <row r="172" spans="1:69" ht="50.65" x14ac:dyDescent="0.6">
      <c r="A172" s="78">
        <v>171</v>
      </c>
      <c r="B172" s="425" t="s">
        <v>1167</v>
      </c>
      <c r="C172" s="27" t="s">
        <v>4003</v>
      </c>
      <c r="D172" s="1">
        <v>2007</v>
      </c>
      <c r="E172" s="1">
        <v>0.17</v>
      </c>
      <c r="F172" s="1">
        <v>656</v>
      </c>
      <c r="H172" s="1"/>
      <c r="I172" s="174" t="s">
        <v>3254</v>
      </c>
      <c r="J172" s="447" t="s">
        <v>3332</v>
      </c>
      <c r="K172" s="447" t="s">
        <v>3332</v>
      </c>
      <c r="L172" s="447" t="s">
        <v>4294</v>
      </c>
      <c r="M172" s="446" t="s">
        <v>3334</v>
      </c>
      <c r="N172" s="205" t="s">
        <v>2855</v>
      </c>
      <c r="O172" s="136" t="s">
        <v>3403</v>
      </c>
      <c r="P172" s="136" t="s">
        <v>3403</v>
      </c>
      <c r="T172" s="124">
        <v>44665.617361111108</v>
      </c>
      <c r="U172" s="176" t="s">
        <v>2576</v>
      </c>
      <c r="V172" s="268" t="b">
        <v>1</v>
      </c>
      <c r="W172" s="269" t="b">
        <v>1</v>
      </c>
      <c r="AB172" s="234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P172" s="51" t="s">
        <v>7</v>
      </c>
      <c r="BQ172" s="53">
        <v>42704</v>
      </c>
    </row>
    <row r="173" spans="1:69" ht="101.25" x14ac:dyDescent="0.6">
      <c r="A173" s="78">
        <v>172</v>
      </c>
      <c r="B173" s="425" t="s">
        <v>1168</v>
      </c>
      <c r="C173" s="27" t="s">
        <v>4004</v>
      </c>
      <c r="D173" s="1">
        <v>2016</v>
      </c>
      <c r="E173" s="1">
        <v>1.6</v>
      </c>
      <c r="F173" s="1">
        <v>615</v>
      </c>
      <c r="H173" s="1"/>
      <c r="I173" s="174" t="s">
        <v>3254</v>
      </c>
      <c r="J173" s="447" t="s">
        <v>4295</v>
      </c>
      <c r="K173" s="447" t="s">
        <v>3445</v>
      </c>
      <c r="L173" s="447" t="s">
        <v>4296</v>
      </c>
      <c r="M173" s="446" t="s">
        <v>3336</v>
      </c>
      <c r="N173" s="205" t="s">
        <v>3376</v>
      </c>
      <c r="O173" s="136" t="s">
        <v>3404</v>
      </c>
      <c r="P173" s="136" t="s">
        <v>3404</v>
      </c>
      <c r="T173" s="124">
        <v>44665.647222222222</v>
      </c>
      <c r="U173" s="176" t="s">
        <v>2576</v>
      </c>
      <c r="V173" s="268" t="b">
        <v>1</v>
      </c>
      <c r="W173" s="269" t="b">
        <v>1</v>
      </c>
      <c r="AB173" s="234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P173" s="51" t="s">
        <v>7</v>
      </c>
      <c r="BQ173" s="53">
        <v>42704</v>
      </c>
    </row>
    <row r="174" spans="1:69" ht="50.65" x14ac:dyDescent="0.6">
      <c r="A174" s="78">
        <v>173</v>
      </c>
      <c r="B174" s="425" t="s">
        <v>1169</v>
      </c>
      <c r="C174" s="27" t="s">
        <v>3967</v>
      </c>
      <c r="D174" s="1">
        <v>2016</v>
      </c>
      <c r="E174" s="1">
        <v>0.16</v>
      </c>
      <c r="F174" s="1">
        <v>837</v>
      </c>
      <c r="H174" s="1"/>
      <c r="I174" s="174" t="s">
        <v>3254</v>
      </c>
      <c r="J174" s="447" t="s">
        <v>3337</v>
      </c>
      <c r="K174" s="447" t="s">
        <v>3337</v>
      </c>
      <c r="L174" s="447" t="s">
        <v>4297</v>
      </c>
      <c r="M174" s="446" t="s">
        <v>3338</v>
      </c>
      <c r="N174" s="205" t="s">
        <v>2780</v>
      </c>
      <c r="O174" s="136" t="s">
        <v>3405</v>
      </c>
      <c r="P174" s="136" t="s">
        <v>3405</v>
      </c>
      <c r="T174" s="124">
        <v>44665.76458333333</v>
      </c>
      <c r="U174" s="160" t="s">
        <v>3431</v>
      </c>
      <c r="V174" s="268" t="b">
        <v>1</v>
      </c>
      <c r="W174" s="269" t="b">
        <v>1</v>
      </c>
      <c r="AB174" s="234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P174" s="51" t="s">
        <v>7</v>
      </c>
      <c r="BQ174" s="53">
        <v>42705</v>
      </c>
    </row>
    <row r="175" spans="1:69" ht="118.15" x14ac:dyDescent="0.6">
      <c r="A175" s="78">
        <v>174</v>
      </c>
      <c r="B175" s="432" t="s">
        <v>2013</v>
      </c>
      <c r="C175" s="433" t="s">
        <v>4005</v>
      </c>
      <c r="D175" s="1">
        <v>2006</v>
      </c>
      <c r="E175" s="1">
        <v>0.87</v>
      </c>
      <c r="F175" s="1">
        <v>630</v>
      </c>
      <c r="H175" s="1"/>
      <c r="I175" s="174" t="s">
        <v>3254</v>
      </c>
      <c r="J175" s="447" t="s">
        <v>3446</v>
      </c>
      <c r="K175" s="447" t="s">
        <v>3446</v>
      </c>
      <c r="L175" s="447" t="s">
        <v>4298</v>
      </c>
      <c r="M175" s="446" t="s">
        <v>3340</v>
      </c>
      <c r="N175" s="205" t="s">
        <v>2855</v>
      </c>
      <c r="O175" s="136" t="s">
        <v>3406</v>
      </c>
      <c r="P175" s="136" t="s">
        <v>3406</v>
      </c>
      <c r="Q175" s="142" t="s">
        <v>3407</v>
      </c>
      <c r="T175" s="124">
        <v>44667.84097222222</v>
      </c>
      <c r="U175" s="155" t="s">
        <v>2575</v>
      </c>
      <c r="V175" s="268" t="b">
        <v>1</v>
      </c>
      <c r="W175" s="269" t="b">
        <v>1</v>
      </c>
      <c r="AB175" s="234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P175" s="51" t="s">
        <v>7</v>
      </c>
      <c r="BQ175" s="53">
        <v>42705</v>
      </c>
    </row>
    <row r="176" spans="1:69" ht="118.15" x14ac:dyDescent="0.6">
      <c r="A176" s="78">
        <v>175</v>
      </c>
      <c r="B176" s="425" t="s">
        <v>1170</v>
      </c>
      <c r="C176" s="27" t="s">
        <v>4006</v>
      </c>
      <c r="D176" s="1">
        <v>1998</v>
      </c>
      <c r="E176" s="1">
        <v>0.67</v>
      </c>
      <c r="F176" s="1">
        <v>773</v>
      </c>
      <c r="H176" s="1"/>
      <c r="I176" s="204" t="s">
        <v>3254</v>
      </c>
      <c r="J176" s="447" t="s">
        <v>3467</v>
      </c>
      <c r="K176" s="447" t="s">
        <v>3467</v>
      </c>
      <c r="L176" s="447" t="s">
        <v>4299</v>
      </c>
      <c r="M176" s="446" t="s">
        <v>4487</v>
      </c>
      <c r="N176" s="248" t="s">
        <v>2855</v>
      </c>
      <c r="O176" s="142" t="s">
        <v>3408</v>
      </c>
      <c r="P176" s="142" t="s">
        <v>3408</v>
      </c>
      <c r="Q176" s="142" t="s">
        <v>3409</v>
      </c>
      <c r="R176" s="142"/>
      <c r="S176" s="139"/>
      <c r="T176" s="141">
        <v>44667.9</v>
      </c>
      <c r="U176" s="158" t="s">
        <v>2575</v>
      </c>
      <c r="V176" s="272" t="b">
        <v>1</v>
      </c>
      <c r="W176" s="273" t="b">
        <v>1</v>
      </c>
      <c r="X176" s="139"/>
      <c r="Y176" s="275" t="b">
        <v>0</v>
      </c>
      <c r="AB176" s="234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P176" s="51" t="s">
        <v>7</v>
      </c>
      <c r="BQ176" s="53">
        <v>42705</v>
      </c>
    </row>
    <row r="177" spans="1:70" ht="84.4" x14ac:dyDescent="0.6">
      <c r="A177" s="78">
        <v>176</v>
      </c>
      <c r="B177" s="425" t="s">
        <v>1171</v>
      </c>
      <c r="C177" s="27" t="s">
        <v>3959</v>
      </c>
      <c r="D177" s="1">
        <v>2015</v>
      </c>
      <c r="E177" s="1">
        <v>1.4</v>
      </c>
      <c r="F177" s="1">
        <v>723</v>
      </c>
      <c r="H177" s="1"/>
      <c r="I177" s="174" t="s">
        <v>3254</v>
      </c>
      <c r="J177" s="447" t="s">
        <v>3503</v>
      </c>
      <c r="K177" s="447" t="s">
        <v>3343</v>
      </c>
      <c r="L177" s="447" t="s">
        <v>4247</v>
      </c>
      <c r="M177" s="446" t="s">
        <v>3003</v>
      </c>
      <c r="N177" s="205" t="s">
        <v>3377</v>
      </c>
      <c r="O177" s="136" t="s">
        <v>1231</v>
      </c>
      <c r="P177" s="136" t="s">
        <v>1231</v>
      </c>
      <c r="T177" s="124">
        <v>44668.625694444447</v>
      </c>
      <c r="U177" s="160" t="s">
        <v>3431</v>
      </c>
      <c r="V177" s="268" t="b">
        <v>1</v>
      </c>
      <c r="W177" s="269" t="b">
        <v>1</v>
      </c>
      <c r="AB177" s="234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P177" s="51" t="s">
        <v>7</v>
      </c>
      <c r="BQ177" s="53">
        <v>42709</v>
      </c>
    </row>
    <row r="178" spans="1:70" ht="67.5" x14ac:dyDescent="0.6">
      <c r="A178" s="78">
        <v>177</v>
      </c>
      <c r="B178" s="425" t="s">
        <v>1172</v>
      </c>
      <c r="C178" s="27" t="s">
        <v>4007</v>
      </c>
      <c r="D178" s="1">
        <v>2009</v>
      </c>
      <c r="E178" s="1">
        <v>0.1</v>
      </c>
      <c r="F178" s="1">
        <v>490</v>
      </c>
      <c r="H178" s="1"/>
      <c r="I178" s="174" t="s">
        <v>3254</v>
      </c>
      <c r="J178" s="447" t="s">
        <v>3344</v>
      </c>
      <c r="K178" s="447" t="s">
        <v>3344</v>
      </c>
      <c r="L178" s="447" t="s">
        <v>4053</v>
      </c>
      <c r="M178" s="446" t="s">
        <v>4488</v>
      </c>
      <c r="N178" s="205" t="s">
        <v>2787</v>
      </c>
      <c r="O178" s="136" t="s">
        <v>3410</v>
      </c>
      <c r="P178" s="136" t="s">
        <v>3410</v>
      </c>
      <c r="T178" s="124">
        <v>44668.631944444445</v>
      </c>
      <c r="U178" s="176" t="s">
        <v>2576</v>
      </c>
      <c r="V178" s="268" t="b">
        <v>1</v>
      </c>
      <c r="W178" s="269" t="b">
        <v>1</v>
      </c>
      <c r="AB178" s="234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P178" s="51" t="s">
        <v>1249</v>
      </c>
      <c r="BQ178" s="53">
        <v>42710</v>
      </c>
    </row>
    <row r="179" spans="1:70" ht="52.5" x14ac:dyDescent="0.6">
      <c r="A179" s="78">
        <v>178</v>
      </c>
      <c r="B179" s="425" t="s">
        <v>1173</v>
      </c>
      <c r="C179" s="27" t="s">
        <v>3967</v>
      </c>
      <c r="D179" s="1">
        <v>2009</v>
      </c>
      <c r="E179" s="1">
        <v>1</v>
      </c>
      <c r="F179" s="1">
        <v>800</v>
      </c>
      <c r="H179" s="1"/>
      <c r="I179" s="174" t="s">
        <v>3254</v>
      </c>
      <c r="J179" s="447" t="s">
        <v>3439</v>
      </c>
      <c r="K179" s="447" t="s">
        <v>3439</v>
      </c>
      <c r="L179" s="447" t="s">
        <v>4300</v>
      </c>
      <c r="M179" s="446" t="s">
        <v>3346</v>
      </c>
      <c r="N179" s="205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3431</v>
      </c>
      <c r="V179" s="268" t="b">
        <v>1</v>
      </c>
      <c r="W179" s="269" t="b">
        <v>1</v>
      </c>
      <c r="AB179" s="234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P179" s="51" t="s">
        <v>1249</v>
      </c>
      <c r="BQ179" s="53">
        <v>42711</v>
      </c>
    </row>
    <row r="180" spans="1:70" ht="52.5" x14ac:dyDescent="0.6">
      <c r="A180" s="78">
        <v>179</v>
      </c>
      <c r="B180" s="425" t="s">
        <v>1173</v>
      </c>
      <c r="C180" s="27" t="s">
        <v>3967</v>
      </c>
      <c r="D180" s="1">
        <v>2009</v>
      </c>
      <c r="E180" s="1">
        <v>0.26</v>
      </c>
      <c r="F180" s="1">
        <v>920</v>
      </c>
      <c r="H180" s="1"/>
      <c r="I180" s="174" t="s">
        <v>3254</v>
      </c>
      <c r="J180" s="447" t="s">
        <v>3439</v>
      </c>
      <c r="K180" s="447" t="s">
        <v>3439</v>
      </c>
      <c r="L180" s="447" t="s">
        <v>4300</v>
      </c>
      <c r="M180" s="446" t="s">
        <v>3346</v>
      </c>
      <c r="N180" s="205" t="s">
        <v>2795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68" t="b">
        <v>1</v>
      </c>
      <c r="W180" s="269" t="b">
        <v>1</v>
      </c>
      <c r="AB180" s="234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P180" s="51" t="s">
        <v>1249</v>
      </c>
      <c r="BQ180" s="53">
        <v>42711</v>
      </c>
    </row>
    <row r="181" spans="1:70" ht="118.15" x14ac:dyDescent="0.6">
      <c r="A181" s="78">
        <v>180</v>
      </c>
      <c r="B181" s="425" t="s">
        <v>1333</v>
      </c>
      <c r="C181" s="27" t="s">
        <v>4008</v>
      </c>
      <c r="D181" s="1">
        <v>2006</v>
      </c>
      <c r="E181" s="1">
        <v>0.49</v>
      </c>
      <c r="F181" s="1">
        <v>873</v>
      </c>
      <c r="G181" s="1"/>
      <c r="H181" s="1"/>
      <c r="I181" s="183" t="s">
        <v>3254</v>
      </c>
      <c r="J181" s="447" t="s">
        <v>3447</v>
      </c>
      <c r="K181" s="447" t="s">
        <v>3447</v>
      </c>
      <c r="L181" s="447" t="s">
        <v>4301</v>
      </c>
      <c r="M181" s="446" t="s">
        <v>3349</v>
      </c>
      <c r="N181" s="267" t="s">
        <v>2780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74"/>
      <c r="V181" s="270" t="b">
        <v>1</v>
      </c>
      <c r="W181" s="271" t="b">
        <v>0</v>
      </c>
      <c r="AB181" s="234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P181" s="51" t="s">
        <v>1249</v>
      </c>
      <c r="BQ181" s="53">
        <v>42712</v>
      </c>
    </row>
    <row r="182" spans="1:70" ht="50.65" x14ac:dyDescent="0.6">
      <c r="A182" s="78">
        <v>181</v>
      </c>
      <c r="B182" s="425" t="s">
        <v>1330</v>
      </c>
      <c r="C182" s="27" t="s">
        <v>4001</v>
      </c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J182" s="447" t="s">
        <v>3468</v>
      </c>
      <c r="K182" s="447" t="s">
        <v>3468</v>
      </c>
      <c r="L182" s="447" t="s">
        <v>4302</v>
      </c>
      <c r="M182" s="446" t="s">
        <v>4091</v>
      </c>
      <c r="N182" s="205" t="s">
        <v>2787</v>
      </c>
      <c r="O182" s="136" t="s">
        <v>3411</v>
      </c>
      <c r="P182" s="136" t="s">
        <v>3411</v>
      </c>
      <c r="Q182" s="142" t="s">
        <v>3412</v>
      </c>
      <c r="T182" s="124">
        <v>45016.048611111109</v>
      </c>
      <c r="U182" s="155" t="s">
        <v>2575</v>
      </c>
      <c r="V182" s="268" t="b">
        <v>1</v>
      </c>
      <c r="W182" s="269" t="b">
        <v>1</v>
      </c>
      <c r="AA182" s="275" t="b">
        <v>0</v>
      </c>
      <c r="AB182" s="234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P182" s="51" t="s">
        <v>1249</v>
      </c>
      <c r="BQ182" s="53">
        <v>42718</v>
      </c>
    </row>
    <row r="183" spans="1:70" ht="110.25" x14ac:dyDescent="0.6">
      <c r="A183" s="78">
        <v>182</v>
      </c>
      <c r="B183" s="430" t="s">
        <v>4455</v>
      </c>
      <c r="C183" s="430" t="s">
        <v>4009</v>
      </c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447" t="s">
        <v>4303</v>
      </c>
      <c r="K183" s="447" t="s">
        <v>4304</v>
      </c>
      <c r="L183" s="447" t="s">
        <v>4305</v>
      </c>
      <c r="M183" s="446" t="s">
        <v>4091</v>
      </c>
      <c r="N183" s="205" t="s">
        <v>2780</v>
      </c>
      <c r="O183" s="136" t="s">
        <v>3433</v>
      </c>
      <c r="P183" s="136" t="s">
        <v>3434</v>
      </c>
      <c r="Q183" s="136" t="s">
        <v>3435</v>
      </c>
      <c r="T183" s="206">
        <v>44669.447916666664</v>
      </c>
      <c r="U183" s="155" t="s">
        <v>2575</v>
      </c>
      <c r="V183" s="270" t="b">
        <v>1</v>
      </c>
      <c r="W183" s="271" t="b">
        <v>0</v>
      </c>
      <c r="AB183" s="234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P183" s="51" t="s">
        <v>1249</v>
      </c>
      <c r="BQ183" s="53">
        <v>42718</v>
      </c>
      <c r="BR183" s="1" t="s">
        <v>1299</v>
      </c>
    </row>
    <row r="184" spans="1:70" ht="52.5" x14ac:dyDescent="0.6">
      <c r="A184" s="78">
        <v>183</v>
      </c>
      <c r="B184" s="425" t="s">
        <v>1332</v>
      </c>
      <c r="C184" s="27" t="s">
        <v>3991</v>
      </c>
      <c r="D184" s="1">
        <v>2005</v>
      </c>
      <c r="E184" s="1">
        <v>0.86</v>
      </c>
      <c r="F184" s="1">
        <v>862</v>
      </c>
      <c r="H184" s="1"/>
      <c r="I184" s="174" t="s">
        <v>3254</v>
      </c>
      <c r="J184" s="447" t="s">
        <v>4306</v>
      </c>
      <c r="K184" s="447" t="s">
        <v>3351</v>
      </c>
      <c r="L184" s="447" t="s">
        <v>4307</v>
      </c>
      <c r="M184" s="446" t="s">
        <v>3352</v>
      </c>
      <c r="N184" s="205" t="s">
        <v>2780</v>
      </c>
      <c r="O184" s="136" t="s">
        <v>3413</v>
      </c>
      <c r="P184" s="136" t="s">
        <v>3413</v>
      </c>
      <c r="T184" s="124">
        <v>44668.851388888892</v>
      </c>
      <c r="U184" s="155" t="s">
        <v>2575</v>
      </c>
      <c r="V184" s="268" t="b">
        <v>1</v>
      </c>
      <c r="W184" s="269" t="b">
        <v>1</v>
      </c>
      <c r="AB184" s="234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P184" s="51" t="s">
        <v>1249</v>
      </c>
      <c r="BQ184" s="53">
        <v>42712</v>
      </c>
    </row>
    <row r="185" spans="1:70" ht="67.5" x14ac:dyDescent="0.6">
      <c r="A185" s="78">
        <v>184</v>
      </c>
      <c r="B185" s="425" t="s">
        <v>1331</v>
      </c>
      <c r="C185" s="27" t="s">
        <v>4010</v>
      </c>
      <c r="D185" s="1">
        <v>2007</v>
      </c>
      <c r="E185" s="1">
        <v>0.33</v>
      </c>
      <c r="F185" s="1">
        <v>865</v>
      </c>
      <c r="H185" s="1"/>
      <c r="I185" s="174" t="s">
        <v>3254</v>
      </c>
      <c r="J185" s="447" t="s">
        <v>3351</v>
      </c>
      <c r="K185" s="447" t="s">
        <v>3351</v>
      </c>
      <c r="L185" s="447" t="s">
        <v>4307</v>
      </c>
      <c r="M185" s="446" t="s">
        <v>3352</v>
      </c>
      <c r="N185" s="205" t="s">
        <v>2788</v>
      </c>
      <c r="O185" s="136" t="s">
        <v>2873</v>
      </c>
      <c r="P185" s="136" t="s">
        <v>2873</v>
      </c>
      <c r="T185" s="124">
        <v>44668.854861111111</v>
      </c>
      <c r="U185" s="160" t="s">
        <v>3431</v>
      </c>
      <c r="V185" s="268" t="b">
        <v>1</v>
      </c>
      <c r="W185" s="269" t="b">
        <v>1</v>
      </c>
      <c r="AB185" s="234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P185" s="51" t="s">
        <v>1249</v>
      </c>
      <c r="BQ185" s="53">
        <v>42712</v>
      </c>
    </row>
    <row r="186" spans="1:70" ht="52.5" x14ac:dyDescent="0.6">
      <c r="A186" s="78">
        <v>185</v>
      </c>
      <c r="B186" s="425" t="s">
        <v>1426</v>
      </c>
      <c r="C186" s="27" t="s">
        <v>3986</v>
      </c>
      <c r="D186" s="1">
        <v>2007</v>
      </c>
      <c r="E186" s="1">
        <v>0.56000000000000005</v>
      </c>
      <c r="F186" s="1">
        <v>862</v>
      </c>
      <c r="H186" s="1"/>
      <c r="I186" s="174" t="s">
        <v>3254</v>
      </c>
      <c r="J186" s="447" t="s">
        <v>3351</v>
      </c>
      <c r="K186" s="447" t="s">
        <v>3351</v>
      </c>
      <c r="L186" s="447" t="s">
        <v>4307</v>
      </c>
      <c r="M186" s="446" t="s">
        <v>3352</v>
      </c>
      <c r="N186" s="205" t="s">
        <v>2780</v>
      </c>
      <c r="O186" s="136" t="s">
        <v>3144</v>
      </c>
      <c r="P186" s="136" t="s">
        <v>3144</v>
      </c>
      <c r="T186" s="124">
        <v>44668.871527777781</v>
      </c>
      <c r="U186" s="155" t="s">
        <v>2575</v>
      </c>
      <c r="V186" s="268" t="b">
        <v>1</v>
      </c>
      <c r="W186" s="269" t="b">
        <v>1</v>
      </c>
      <c r="AB186" s="234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P186" s="51" t="s">
        <v>1437</v>
      </c>
      <c r="BQ186" s="53">
        <v>42710</v>
      </c>
    </row>
    <row r="187" spans="1:70" ht="50.65" x14ac:dyDescent="0.6">
      <c r="A187" s="78">
        <v>186</v>
      </c>
      <c r="B187" s="425" t="s">
        <v>1438</v>
      </c>
      <c r="C187" s="27" t="s">
        <v>4011</v>
      </c>
      <c r="D187" s="1">
        <v>2009</v>
      </c>
      <c r="E187" s="1">
        <v>0.8</v>
      </c>
      <c r="F187" s="1">
        <v>823</v>
      </c>
      <c r="H187" s="1"/>
      <c r="I187" s="174" t="s">
        <v>3254</v>
      </c>
      <c r="J187" s="447" t="s">
        <v>4308</v>
      </c>
      <c r="K187" s="447" t="s">
        <v>3354</v>
      </c>
      <c r="L187" s="447" t="s">
        <v>4053</v>
      </c>
      <c r="M187" s="446" t="s">
        <v>3355</v>
      </c>
      <c r="N187" s="205" t="s">
        <v>2730</v>
      </c>
      <c r="O187" s="136" t="s">
        <v>3414</v>
      </c>
      <c r="P187" s="136" t="s">
        <v>3414</v>
      </c>
      <c r="Q187" s="142" t="s">
        <v>3415</v>
      </c>
      <c r="T187" s="124">
        <v>44668.92083333333</v>
      </c>
      <c r="U187" s="155" t="s">
        <v>2575</v>
      </c>
      <c r="V187" s="268" t="b">
        <v>1</v>
      </c>
      <c r="W187" s="269" t="b">
        <v>1</v>
      </c>
      <c r="AB187" s="234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P187" s="51" t="s">
        <v>1437</v>
      </c>
      <c r="BQ187" s="53">
        <v>42712</v>
      </c>
    </row>
    <row r="188" spans="1:70" ht="39.4" x14ac:dyDescent="0.6">
      <c r="A188" s="78">
        <v>187</v>
      </c>
      <c r="B188" s="425" t="s">
        <v>1443</v>
      </c>
      <c r="C188" s="27" t="s">
        <v>3985</v>
      </c>
      <c r="D188" s="1">
        <v>2016</v>
      </c>
      <c r="E188" s="1">
        <v>1.45</v>
      </c>
      <c r="F188" s="1">
        <v>750</v>
      </c>
      <c r="H188" s="1"/>
      <c r="I188" s="174" t="s">
        <v>3254</v>
      </c>
      <c r="J188" s="447" t="s">
        <v>4309</v>
      </c>
      <c r="K188" s="447" t="s">
        <v>3105</v>
      </c>
      <c r="L188" s="447" t="s">
        <v>4053</v>
      </c>
      <c r="M188" s="446" t="s">
        <v>3356</v>
      </c>
      <c r="N188" s="205" t="s">
        <v>3209</v>
      </c>
      <c r="O188" s="136" t="s">
        <v>3125</v>
      </c>
      <c r="P188" s="136" t="s">
        <v>3125</v>
      </c>
      <c r="T188" s="124">
        <v>44668.925694444442</v>
      </c>
      <c r="U188" s="160" t="s">
        <v>3431</v>
      </c>
      <c r="V188" s="268" t="b">
        <v>1</v>
      </c>
      <c r="W188" s="269" t="b">
        <v>1</v>
      </c>
      <c r="AB188" s="234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P188" s="51" t="s">
        <v>1437</v>
      </c>
      <c r="BQ188" s="53">
        <v>42713</v>
      </c>
    </row>
    <row r="189" spans="1:70" ht="50.65" x14ac:dyDescent="0.6">
      <c r="A189" s="78">
        <v>188</v>
      </c>
      <c r="B189" s="425" t="s">
        <v>1448</v>
      </c>
      <c r="C189" s="27" t="s">
        <v>3961</v>
      </c>
      <c r="D189" s="1">
        <v>2008</v>
      </c>
      <c r="E189" s="1">
        <v>1.1000000000000001</v>
      </c>
      <c r="F189" s="1">
        <v>773</v>
      </c>
      <c r="H189" s="1"/>
      <c r="I189" s="174" t="s">
        <v>3254</v>
      </c>
      <c r="J189" s="447" t="s">
        <v>4310</v>
      </c>
      <c r="K189" s="447" t="s">
        <v>4104</v>
      </c>
      <c r="L189" s="447" t="s">
        <v>4031</v>
      </c>
      <c r="M189" s="446" t="s">
        <v>3358</v>
      </c>
      <c r="N189" s="205" t="s">
        <v>2920</v>
      </c>
      <c r="O189" s="136" t="s">
        <v>3416</v>
      </c>
      <c r="P189" s="136" t="s">
        <v>3416</v>
      </c>
      <c r="T189" s="124">
        <v>44668.929861111108</v>
      </c>
      <c r="U189" s="160" t="s">
        <v>3431</v>
      </c>
      <c r="V189" s="268" t="b">
        <v>1</v>
      </c>
      <c r="W189" s="269" t="b">
        <v>1</v>
      </c>
      <c r="AB189" s="234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P189" s="51" t="s">
        <v>1437</v>
      </c>
      <c r="BQ189" s="53">
        <v>42712</v>
      </c>
    </row>
    <row r="190" spans="1:70" ht="67.5" x14ac:dyDescent="0.6">
      <c r="A190" s="78">
        <v>189</v>
      </c>
      <c r="B190" s="425" t="s">
        <v>1453</v>
      </c>
      <c r="C190" s="27" t="s">
        <v>3996</v>
      </c>
      <c r="D190" s="1">
        <v>2008</v>
      </c>
      <c r="E190" s="1">
        <v>0.81</v>
      </c>
      <c r="F190" s="1">
        <v>810</v>
      </c>
      <c r="H190" s="1"/>
      <c r="I190" s="174" t="s">
        <v>3254</v>
      </c>
      <c r="J190" s="447" t="s">
        <v>4310</v>
      </c>
      <c r="K190" s="447" t="s">
        <v>4104</v>
      </c>
      <c r="L190" s="447" t="s">
        <v>4031</v>
      </c>
      <c r="M190" s="446" t="s">
        <v>3358</v>
      </c>
      <c r="N190" s="205" t="s">
        <v>3155</v>
      </c>
      <c r="O190" s="136" t="s">
        <v>3163</v>
      </c>
      <c r="P190" s="136" t="s">
        <v>3163</v>
      </c>
      <c r="T190" s="124">
        <v>44668.933333333334</v>
      </c>
      <c r="U190" s="160" t="s">
        <v>3431</v>
      </c>
      <c r="V190" s="268" t="b">
        <v>1</v>
      </c>
      <c r="W190" s="269" t="b">
        <v>1</v>
      </c>
      <c r="AB190" s="234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P190" s="51" t="s">
        <v>1437</v>
      </c>
      <c r="BQ190" s="53">
        <v>42712</v>
      </c>
    </row>
    <row r="191" spans="1:70" ht="50.65" x14ac:dyDescent="0.6">
      <c r="A191" s="78">
        <v>190</v>
      </c>
      <c r="B191" s="425" t="s">
        <v>1458</v>
      </c>
      <c r="C191" s="27" t="s">
        <v>3973</v>
      </c>
      <c r="D191" s="1">
        <v>2015</v>
      </c>
      <c r="E191" s="1">
        <v>1.1000000000000001</v>
      </c>
      <c r="F191" s="1">
        <v>800</v>
      </c>
      <c r="H191" s="1"/>
      <c r="I191" s="174" t="s">
        <v>3254</v>
      </c>
      <c r="J191" s="447" t="s">
        <v>3359</v>
      </c>
      <c r="K191" s="447" t="s">
        <v>3359</v>
      </c>
      <c r="L191" s="447" t="s">
        <v>4311</v>
      </c>
      <c r="M191" s="446" t="s">
        <v>3360</v>
      </c>
      <c r="N191" s="205" t="s">
        <v>2714</v>
      </c>
      <c r="O191" s="136" t="s">
        <v>3417</v>
      </c>
      <c r="P191" s="136" t="s">
        <v>3417</v>
      </c>
      <c r="T191" s="124">
        <v>44668.951388888891</v>
      </c>
      <c r="U191" s="155" t="s">
        <v>2575</v>
      </c>
      <c r="V191" s="268" t="b">
        <v>1</v>
      </c>
      <c r="W191" s="269" t="b">
        <v>1</v>
      </c>
      <c r="AB191" s="234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P191" s="51" t="s">
        <v>1437</v>
      </c>
      <c r="BQ191" s="53">
        <v>42712</v>
      </c>
    </row>
    <row r="192" spans="1:70" ht="50.65" x14ac:dyDescent="0.6">
      <c r="A192" s="78">
        <v>191</v>
      </c>
      <c r="B192" s="425" t="s">
        <v>1463</v>
      </c>
      <c r="C192" s="27" t="s">
        <v>3967</v>
      </c>
      <c r="D192" s="1">
        <v>2009</v>
      </c>
      <c r="E192" s="1">
        <v>1.47</v>
      </c>
      <c r="F192" s="1">
        <v>443</v>
      </c>
      <c r="H192" s="1"/>
      <c r="I192" s="174" t="s">
        <v>3254</v>
      </c>
      <c r="J192" s="447" t="s">
        <v>4104</v>
      </c>
      <c r="K192" s="447" t="s">
        <v>3448</v>
      </c>
      <c r="L192" s="447" t="s">
        <v>4031</v>
      </c>
      <c r="M192" s="446" t="s">
        <v>3358</v>
      </c>
      <c r="N192" s="205" t="s">
        <v>2705</v>
      </c>
      <c r="O192" s="136" t="s">
        <v>3418</v>
      </c>
      <c r="P192" s="136" t="s">
        <v>3418</v>
      </c>
      <c r="T192" s="124">
        <v>44668.956250000003</v>
      </c>
      <c r="U192" s="176" t="s">
        <v>2576</v>
      </c>
      <c r="V192" s="268" t="b">
        <v>1</v>
      </c>
      <c r="W192" s="269" t="b">
        <v>1</v>
      </c>
      <c r="AB192" s="234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41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P192" s="51" t="s">
        <v>1437</v>
      </c>
      <c r="BQ192" s="53">
        <v>42713</v>
      </c>
    </row>
    <row r="193" spans="1:69" ht="50.65" x14ac:dyDescent="0.6">
      <c r="A193" s="78">
        <v>192</v>
      </c>
      <c r="B193" s="425" t="s">
        <v>1330</v>
      </c>
      <c r="C193" s="27" t="s">
        <v>4001</v>
      </c>
      <c r="D193" s="1">
        <v>1992</v>
      </c>
      <c r="E193" s="1">
        <v>0.08</v>
      </c>
      <c r="F193" s="1">
        <v>503</v>
      </c>
      <c r="G193" s="1"/>
      <c r="H193" s="1"/>
      <c r="I193" s="204" t="s">
        <v>3254</v>
      </c>
      <c r="J193" s="447" t="s">
        <v>3468</v>
      </c>
      <c r="K193" s="447" t="s">
        <v>3468</v>
      </c>
      <c r="L193" s="447" t="s">
        <v>4302</v>
      </c>
      <c r="M193" s="446" t="s">
        <v>4091</v>
      </c>
      <c r="N193" s="248" t="s">
        <v>2855</v>
      </c>
      <c r="O193" s="142" t="s">
        <v>3419</v>
      </c>
      <c r="P193" s="142" t="s">
        <v>3419</v>
      </c>
      <c r="Q193" s="142" t="s">
        <v>3420</v>
      </c>
      <c r="R193" s="142"/>
      <c r="S193" s="139"/>
      <c r="T193" s="141">
        <v>44669.487500000003</v>
      </c>
      <c r="U193" s="158" t="s">
        <v>2575</v>
      </c>
      <c r="V193" s="272" t="b">
        <v>1</v>
      </c>
      <c r="W193" s="273" t="b">
        <v>1</v>
      </c>
      <c r="X193" s="139"/>
      <c r="Y193" s="275" t="b">
        <v>0</v>
      </c>
      <c r="AB193" s="234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P193" s="51" t="s">
        <v>1249</v>
      </c>
      <c r="BQ193" s="53">
        <v>42718</v>
      </c>
    </row>
    <row r="194" spans="1:69" ht="50.65" x14ac:dyDescent="0.6">
      <c r="A194" s="78">
        <v>193</v>
      </c>
      <c r="B194" s="425" t="s">
        <v>1330</v>
      </c>
      <c r="C194" s="27" t="s">
        <v>4001</v>
      </c>
      <c r="D194" s="1">
        <v>1992</v>
      </c>
      <c r="E194" s="1">
        <v>1.68</v>
      </c>
      <c r="F194" s="1">
        <v>629</v>
      </c>
      <c r="G194" s="1"/>
      <c r="H194" s="1"/>
      <c r="I194" s="174" t="s">
        <v>3254</v>
      </c>
      <c r="J194" s="447" t="s">
        <v>3468</v>
      </c>
      <c r="K194" s="447" t="s">
        <v>3468</v>
      </c>
      <c r="L194" s="447" t="s">
        <v>4302</v>
      </c>
      <c r="M194" s="446" t="s">
        <v>4091</v>
      </c>
      <c r="N194" s="205" t="s">
        <v>2855</v>
      </c>
      <c r="O194" s="136" t="s">
        <v>3421</v>
      </c>
      <c r="P194" s="136" t="s">
        <v>3421</v>
      </c>
      <c r="Q194" s="142" t="s">
        <v>3422</v>
      </c>
      <c r="T194" s="124">
        <v>44669.504166666666</v>
      </c>
      <c r="U194" s="155" t="s">
        <v>2575</v>
      </c>
      <c r="V194" s="268" t="b">
        <v>1</v>
      </c>
      <c r="W194" s="269" t="b">
        <v>1</v>
      </c>
      <c r="AA194" s="275" t="b">
        <v>0</v>
      </c>
      <c r="AB194" s="234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P194" s="51" t="s">
        <v>1249</v>
      </c>
      <c r="BQ194" s="53">
        <v>42718</v>
      </c>
    </row>
    <row r="195" spans="1:69" ht="33.75" x14ac:dyDescent="0.6">
      <c r="A195" s="78">
        <v>194</v>
      </c>
      <c r="B195" s="425" t="s">
        <v>1329</v>
      </c>
      <c r="C195" s="27" t="s">
        <v>3972</v>
      </c>
      <c r="D195" s="1">
        <v>2008</v>
      </c>
      <c r="E195" s="1">
        <v>0.99</v>
      </c>
      <c r="F195" s="1">
        <v>792</v>
      </c>
      <c r="H195" s="1"/>
      <c r="I195" s="174" t="s">
        <v>3254</v>
      </c>
      <c r="J195" s="447" t="s">
        <v>4312</v>
      </c>
      <c r="K195" s="447" t="s">
        <v>3362</v>
      </c>
      <c r="L195" s="447" t="s">
        <v>4051</v>
      </c>
      <c r="M195" s="446" t="s">
        <v>3363</v>
      </c>
      <c r="N195" s="205" t="s">
        <v>3378</v>
      </c>
      <c r="O195" s="136" t="s">
        <v>3423</v>
      </c>
      <c r="P195" s="136" t="s">
        <v>3423</v>
      </c>
      <c r="T195" s="124">
        <v>44669.511805555558</v>
      </c>
      <c r="U195" s="160" t="s">
        <v>3431</v>
      </c>
      <c r="V195" s="268" t="b">
        <v>1</v>
      </c>
      <c r="W195" s="269" t="b">
        <v>1</v>
      </c>
      <c r="AB195" s="234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825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425" t="s">
        <v>1328</v>
      </c>
      <c r="C196" s="27" t="s">
        <v>3972</v>
      </c>
      <c r="D196" s="1">
        <v>2010</v>
      </c>
      <c r="E196" s="1">
        <v>0.4</v>
      </c>
      <c r="F196" s="1">
        <v>300</v>
      </c>
      <c r="G196" s="1"/>
      <c r="H196" s="1"/>
      <c r="I196" s="204" t="s">
        <v>3254</v>
      </c>
      <c r="J196" s="447" t="s">
        <v>4313</v>
      </c>
      <c r="K196" s="447" t="s">
        <v>3364</v>
      </c>
      <c r="L196" s="447" t="s">
        <v>4314</v>
      </c>
      <c r="M196" s="446" t="s">
        <v>3365</v>
      </c>
      <c r="N196" s="248" t="s">
        <v>3379</v>
      </c>
      <c r="O196" s="142" t="s">
        <v>3424</v>
      </c>
      <c r="P196" s="142" t="s">
        <v>3424</v>
      </c>
      <c r="Q196" s="142" t="s">
        <v>3425</v>
      </c>
      <c r="R196" s="142"/>
      <c r="S196" s="139"/>
      <c r="T196" s="141">
        <v>44669.51666666667</v>
      </c>
      <c r="U196" s="243"/>
      <c r="V196" s="272" t="b">
        <v>1</v>
      </c>
      <c r="W196" s="273" t="b">
        <v>1</v>
      </c>
      <c r="X196" s="139"/>
      <c r="Y196" s="275" t="b">
        <v>0</v>
      </c>
      <c r="AB196" s="234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825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P196" s="51" t="s">
        <v>1249</v>
      </c>
      <c r="BQ196" s="53">
        <v>42733</v>
      </c>
    </row>
    <row r="197" spans="1:69" ht="50.65" x14ac:dyDescent="0.6">
      <c r="A197" s="78">
        <v>196</v>
      </c>
      <c r="B197" s="425" t="s">
        <v>1323</v>
      </c>
      <c r="C197" s="27" t="s">
        <v>3961</v>
      </c>
      <c r="D197" s="1">
        <v>2008</v>
      </c>
      <c r="E197" s="1">
        <v>1.3</v>
      </c>
      <c r="F197" s="1">
        <v>1173</v>
      </c>
      <c r="H197" s="1"/>
      <c r="I197" s="174" t="s">
        <v>3254</v>
      </c>
      <c r="J197" s="447" t="s">
        <v>4315</v>
      </c>
      <c r="K197" s="447" t="s">
        <v>3343</v>
      </c>
      <c r="L197" s="447" t="s">
        <v>4122</v>
      </c>
      <c r="M197" s="446" t="s">
        <v>4469</v>
      </c>
      <c r="N197" s="205" t="s">
        <v>2705</v>
      </c>
      <c r="O197" s="136" t="s">
        <v>3426</v>
      </c>
      <c r="P197" s="136" t="s">
        <v>3426</v>
      </c>
      <c r="T197" s="124">
        <v>44669.522222222222</v>
      </c>
      <c r="U197" s="160" t="s">
        <v>3431</v>
      </c>
      <c r="V197" s="268" t="b">
        <v>1</v>
      </c>
      <c r="W197" s="269" t="b">
        <v>1</v>
      </c>
      <c r="AB197" s="234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825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P197" s="51" t="s">
        <v>1249</v>
      </c>
      <c r="BQ197" s="53">
        <v>42724</v>
      </c>
    </row>
    <row r="198" spans="1:69" ht="50.65" x14ac:dyDescent="0.6">
      <c r="A198" s="78">
        <v>197</v>
      </c>
      <c r="B198" s="425" t="s">
        <v>1324</v>
      </c>
      <c r="C198" s="27" t="s">
        <v>3999</v>
      </c>
      <c r="D198" s="1">
        <v>2012</v>
      </c>
      <c r="E198" s="1">
        <v>1</v>
      </c>
      <c r="F198" s="1">
        <v>660</v>
      </c>
      <c r="H198" s="1"/>
      <c r="I198" s="174" t="s">
        <v>3254</v>
      </c>
      <c r="J198" s="447" t="s">
        <v>3368</v>
      </c>
      <c r="K198" s="447" t="s">
        <v>3368</v>
      </c>
      <c r="L198" s="447" t="s">
        <v>4044</v>
      </c>
      <c r="M198" s="446" t="s">
        <v>3369</v>
      </c>
      <c r="N198" s="205" t="s">
        <v>2776</v>
      </c>
      <c r="O198" s="136" t="s">
        <v>3427</v>
      </c>
      <c r="P198" s="136" t="s">
        <v>3427</v>
      </c>
      <c r="T198" s="124">
        <v>44669.539583333331</v>
      </c>
      <c r="U198" s="155" t="s">
        <v>2575</v>
      </c>
      <c r="V198" s="268" t="b">
        <v>1</v>
      </c>
      <c r="W198" s="269" t="b">
        <v>1</v>
      </c>
      <c r="AB198" s="234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4536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P198" s="51" t="s">
        <v>1249</v>
      </c>
      <c r="BQ198" s="53">
        <v>42726</v>
      </c>
    </row>
    <row r="199" spans="1:69" ht="39.4" x14ac:dyDescent="0.6">
      <c r="A199" s="78">
        <v>198</v>
      </c>
      <c r="B199" s="425" t="s">
        <v>1325</v>
      </c>
      <c r="C199" s="27" t="s">
        <v>3981</v>
      </c>
      <c r="D199" s="1">
        <v>2015</v>
      </c>
      <c r="E199" s="1">
        <v>0.93</v>
      </c>
      <c r="F199" s="1">
        <v>2000</v>
      </c>
      <c r="H199" s="1"/>
      <c r="I199" s="183" t="s">
        <v>3254</v>
      </c>
      <c r="J199" s="447" t="s">
        <v>3370</v>
      </c>
      <c r="K199" s="447" t="s">
        <v>3370</v>
      </c>
      <c r="L199" s="447" t="s">
        <v>4316</v>
      </c>
      <c r="M199" s="446" t="s">
        <v>3371</v>
      </c>
      <c r="N199" s="267" t="s">
        <v>2814</v>
      </c>
      <c r="O199" s="466" t="s">
        <v>4655</v>
      </c>
      <c r="P199" s="144" t="s">
        <v>4654</v>
      </c>
      <c r="Q199" s="144"/>
      <c r="R199" s="144"/>
      <c r="S199" s="135"/>
      <c r="T199" s="130">
        <v>44669.545138888891</v>
      </c>
      <c r="U199" s="274"/>
      <c r="V199" s="270" t="b">
        <v>1</v>
      </c>
      <c r="W199" s="271" t="b">
        <v>0</v>
      </c>
      <c r="AB199" s="234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P199" s="51" t="s">
        <v>1249</v>
      </c>
      <c r="BQ199" s="53">
        <v>42726</v>
      </c>
    </row>
    <row r="200" spans="1:69" ht="67.5" x14ac:dyDescent="0.6">
      <c r="A200" s="78">
        <v>199</v>
      </c>
      <c r="B200" s="425" t="s">
        <v>1322</v>
      </c>
      <c r="C200" s="27" t="s">
        <v>4012</v>
      </c>
      <c r="D200" s="1">
        <v>2014</v>
      </c>
      <c r="E200" s="1">
        <v>0.08</v>
      </c>
      <c r="F200" s="1">
        <v>650</v>
      </c>
      <c r="H200" s="1"/>
      <c r="I200" s="174" t="s">
        <v>3254</v>
      </c>
      <c r="J200" s="447" t="s">
        <v>3372</v>
      </c>
      <c r="K200" s="447" t="s">
        <v>3372</v>
      </c>
      <c r="L200" s="447" t="s">
        <v>4317</v>
      </c>
      <c r="M200" s="446" t="s">
        <v>3373</v>
      </c>
      <c r="N200" s="205" t="s">
        <v>3380</v>
      </c>
      <c r="O200" s="136" t="s">
        <v>3428</v>
      </c>
      <c r="P200" s="136" t="s">
        <v>3428</v>
      </c>
      <c r="Q200" s="142" t="s">
        <v>3429</v>
      </c>
      <c r="T200" s="124">
        <v>44669.577777777777</v>
      </c>
      <c r="U200" s="155" t="s">
        <v>2575</v>
      </c>
      <c r="V200" s="268" t="b">
        <v>1</v>
      </c>
      <c r="W200" s="269" t="b">
        <v>1</v>
      </c>
      <c r="AB200" s="234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4536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P200" s="51" t="s">
        <v>1249</v>
      </c>
      <c r="BQ200" s="53">
        <v>42731</v>
      </c>
    </row>
    <row r="201" spans="1:69" ht="50.65" x14ac:dyDescent="0.6">
      <c r="A201" s="78">
        <v>200</v>
      </c>
      <c r="B201" s="425" t="s">
        <v>1326</v>
      </c>
      <c r="C201" s="27" t="s">
        <v>3956</v>
      </c>
      <c r="D201" s="1">
        <v>2015</v>
      </c>
      <c r="E201" s="1">
        <v>1.1000000000000001</v>
      </c>
      <c r="F201" s="1">
        <v>1100</v>
      </c>
      <c r="H201" s="1"/>
      <c r="I201" s="174" t="s">
        <v>3254</v>
      </c>
      <c r="J201" s="447" t="s">
        <v>4030</v>
      </c>
      <c r="K201" s="447" t="s">
        <v>3374</v>
      </c>
      <c r="L201" s="447" t="s">
        <v>4031</v>
      </c>
      <c r="M201" s="446" t="s">
        <v>3329</v>
      </c>
      <c r="N201" s="205" t="s">
        <v>3381</v>
      </c>
      <c r="O201" s="136" t="s">
        <v>3430</v>
      </c>
      <c r="P201" s="136" t="s">
        <v>3430</v>
      </c>
      <c r="T201" s="124">
        <v>44669.746527777781</v>
      </c>
      <c r="U201" s="155" t="s">
        <v>2575</v>
      </c>
      <c r="V201" s="268" t="b">
        <v>1</v>
      </c>
      <c r="W201" s="269" t="b">
        <v>1</v>
      </c>
      <c r="AB201" s="234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425" t="s">
        <v>2014</v>
      </c>
      <c r="C202" s="27" t="s">
        <v>3956</v>
      </c>
      <c r="D202" s="1">
        <v>2015</v>
      </c>
      <c r="E202" s="1"/>
      <c r="F202" s="1">
        <v>510</v>
      </c>
      <c r="G202" s="312">
        <v>1.14608</v>
      </c>
      <c r="H202" s="313">
        <v>1.1539318752291687</v>
      </c>
      <c r="I202" s="319" t="s">
        <v>3515</v>
      </c>
      <c r="J202" s="447" t="s">
        <v>3516</v>
      </c>
      <c r="K202" s="447" t="s">
        <v>3517</v>
      </c>
      <c r="L202" s="447" t="s">
        <v>4051</v>
      </c>
      <c r="M202" s="446" t="s">
        <v>3363</v>
      </c>
      <c r="N202" s="320" t="s">
        <v>3518</v>
      </c>
      <c r="O202" s="321" t="s">
        <v>3519</v>
      </c>
      <c r="P202" s="322" t="s">
        <v>3520</v>
      </c>
      <c r="Q202" s="322" t="s">
        <v>3521</v>
      </c>
      <c r="R202" s="322"/>
      <c r="S202" s="175">
        <v>44663.840277777781</v>
      </c>
      <c r="T202" s="175">
        <v>44663.840277777781</v>
      </c>
      <c r="U202" s="324" t="s">
        <v>3522</v>
      </c>
      <c r="V202" s="335" t="b">
        <v>1</v>
      </c>
      <c r="W202" s="336" t="b">
        <v>1</v>
      </c>
      <c r="X202" s="337"/>
      <c r="Y202" s="337"/>
      <c r="Z202" s="338"/>
      <c r="AB202" s="234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425" t="s">
        <v>1365</v>
      </c>
      <c r="C203" s="27" t="s">
        <v>3949</v>
      </c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19" t="s">
        <v>3515</v>
      </c>
      <c r="J203" s="447" t="s">
        <v>3523</v>
      </c>
      <c r="K203" s="447" t="s">
        <v>3524</v>
      </c>
      <c r="L203" s="447" t="s">
        <v>4044</v>
      </c>
      <c r="M203" s="446" t="s">
        <v>3525</v>
      </c>
      <c r="N203" s="320" t="s">
        <v>3526</v>
      </c>
      <c r="O203" s="321" t="s">
        <v>3527</v>
      </c>
      <c r="P203" s="322" t="s">
        <v>3528</v>
      </c>
      <c r="Q203" s="322" t="s">
        <v>3529</v>
      </c>
      <c r="R203" s="322" t="s">
        <v>3530</v>
      </c>
      <c r="S203" s="175">
        <v>44657.81527777778</v>
      </c>
      <c r="T203" s="175">
        <v>44657.81527777778</v>
      </c>
      <c r="U203" s="346" t="s">
        <v>2575</v>
      </c>
      <c r="V203" s="335" t="b">
        <v>1</v>
      </c>
      <c r="W203" s="336" t="b">
        <v>1</v>
      </c>
      <c r="X203" s="337"/>
      <c r="Y203" s="337" t="b">
        <v>1</v>
      </c>
      <c r="Z203" s="338"/>
      <c r="AB203" s="234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4536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434" t="s">
        <v>1327</v>
      </c>
      <c r="C204" s="435" t="s">
        <v>3990</v>
      </c>
      <c r="D204" s="33">
        <v>2015</v>
      </c>
      <c r="E204" s="1"/>
      <c r="F204" s="1">
        <v>876</v>
      </c>
      <c r="G204" s="312">
        <v>0.66511500000000001</v>
      </c>
      <c r="H204" s="312">
        <v>0.65736733068294662</v>
      </c>
      <c r="I204" s="319" t="s">
        <v>3515</v>
      </c>
      <c r="J204" s="447" t="s">
        <v>3532</v>
      </c>
      <c r="K204" s="447" t="s">
        <v>3533</v>
      </c>
      <c r="L204" s="447" t="s">
        <v>4318</v>
      </c>
      <c r="M204" s="446" t="s">
        <v>3534</v>
      </c>
      <c r="N204" s="321" t="s">
        <v>3535</v>
      </c>
      <c r="O204" s="322" t="s">
        <v>3536</v>
      </c>
      <c r="P204" s="322" t="s">
        <v>3537</v>
      </c>
      <c r="Q204" s="323" t="s">
        <v>3538</v>
      </c>
      <c r="R204" s="323" t="s">
        <v>3539</v>
      </c>
      <c r="S204" s="175">
        <v>44658.599537037036</v>
      </c>
      <c r="T204" s="175">
        <v>44658.599537037036</v>
      </c>
      <c r="U204" s="346" t="s">
        <v>2575</v>
      </c>
      <c r="V204" s="335" t="b">
        <v>1</v>
      </c>
      <c r="W204" s="336" t="b">
        <v>1</v>
      </c>
      <c r="X204" s="122"/>
      <c r="Y204" s="122" t="b">
        <v>1</v>
      </c>
      <c r="Z204" s="237"/>
      <c r="AA204" s="237"/>
      <c r="AB204" s="234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P204" s="51" t="s">
        <v>1249</v>
      </c>
      <c r="BQ204" s="53">
        <v>42732</v>
      </c>
    </row>
    <row r="205" spans="1:69" ht="67.5" x14ac:dyDescent="0.6">
      <c r="A205" s="78">
        <v>204</v>
      </c>
      <c r="B205" s="425" t="s">
        <v>1335</v>
      </c>
      <c r="C205" s="27" t="s">
        <v>3996</v>
      </c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19" t="s">
        <v>3515</v>
      </c>
      <c r="J205" s="447" t="s">
        <v>3540</v>
      </c>
      <c r="K205" s="447" t="s">
        <v>3541</v>
      </c>
      <c r="L205" s="447" t="s">
        <v>4055</v>
      </c>
      <c r="M205" s="446" t="s">
        <v>3542</v>
      </c>
      <c r="N205" s="320" t="s">
        <v>3543</v>
      </c>
      <c r="O205" s="321" t="s">
        <v>3544</v>
      </c>
      <c r="P205" s="322" t="s">
        <v>3545</v>
      </c>
      <c r="Q205" s="322"/>
      <c r="R205" s="322" t="s">
        <v>3546</v>
      </c>
      <c r="S205" s="175">
        <v>44658.665277777778</v>
      </c>
      <c r="T205" s="175">
        <v>44658.665277777778</v>
      </c>
      <c r="U205" s="346" t="s">
        <v>2575</v>
      </c>
      <c r="V205" s="335" t="b">
        <v>1</v>
      </c>
      <c r="W205" s="336" t="b">
        <v>1</v>
      </c>
      <c r="Y205" s="122" t="b">
        <v>1</v>
      </c>
      <c r="Z205" s="237"/>
      <c r="AB205" s="234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P205" s="51" t="s">
        <v>1249</v>
      </c>
      <c r="BQ205" s="53">
        <v>42732</v>
      </c>
    </row>
    <row r="206" spans="1:69" ht="67.5" x14ac:dyDescent="0.6">
      <c r="A206" s="78">
        <v>205</v>
      </c>
      <c r="B206" s="425" t="s">
        <v>1336</v>
      </c>
      <c r="C206" s="27" t="s">
        <v>4012</v>
      </c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19" t="s">
        <v>3515</v>
      </c>
      <c r="J206" s="447" t="s">
        <v>3547</v>
      </c>
      <c r="K206" s="447" t="s">
        <v>3548</v>
      </c>
      <c r="L206" s="447" t="s">
        <v>4319</v>
      </c>
      <c r="M206" s="446" t="s">
        <v>4091</v>
      </c>
      <c r="N206" s="320" t="s">
        <v>3550</v>
      </c>
      <c r="O206" s="321" t="s">
        <v>3551</v>
      </c>
      <c r="P206" s="322" t="s">
        <v>3552</v>
      </c>
      <c r="Q206" s="322"/>
      <c r="R206" s="322"/>
      <c r="S206" s="323"/>
      <c r="T206" s="175">
        <v>44658.723611111112</v>
      </c>
      <c r="U206" s="324" t="s">
        <v>3522</v>
      </c>
      <c r="V206" s="335" t="b">
        <v>1</v>
      </c>
      <c r="W206" s="336" t="b">
        <v>1</v>
      </c>
      <c r="Y206" s="122" t="b">
        <v>1</v>
      </c>
      <c r="Z206" s="237"/>
      <c r="AB206" s="234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434" t="s">
        <v>1327</v>
      </c>
      <c r="C207" s="435" t="s">
        <v>3990</v>
      </c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19" t="s">
        <v>3515</v>
      </c>
      <c r="J207" s="447" t="s">
        <v>3532</v>
      </c>
      <c r="K207" s="447" t="s">
        <v>3533</v>
      </c>
      <c r="L207" s="447" t="s">
        <v>4318</v>
      </c>
      <c r="M207" s="446" t="s">
        <v>3534</v>
      </c>
      <c r="N207" s="321" t="s">
        <v>3553</v>
      </c>
      <c r="O207" s="322" t="s">
        <v>3945</v>
      </c>
      <c r="P207" s="322" t="s">
        <v>3554</v>
      </c>
      <c r="Q207" s="323" t="s">
        <v>3555</v>
      </c>
      <c r="R207" s="323" t="s">
        <v>3539</v>
      </c>
      <c r="S207" s="323">
        <v>44658.692418981482</v>
      </c>
      <c r="T207" s="175">
        <v>44658.692418981482</v>
      </c>
      <c r="U207" s="346" t="s">
        <v>2575</v>
      </c>
      <c r="V207" s="335" t="b">
        <v>1</v>
      </c>
      <c r="W207" s="336" t="b">
        <v>1</v>
      </c>
      <c r="X207" s="122"/>
      <c r="Y207" s="122" t="b">
        <v>1</v>
      </c>
      <c r="Z207" s="237"/>
      <c r="AA207" s="237"/>
      <c r="AB207" s="234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425" t="s">
        <v>1418</v>
      </c>
      <c r="C208" s="27" t="s">
        <v>3961</v>
      </c>
      <c r="D208" s="1">
        <v>2008</v>
      </c>
      <c r="E208" s="1">
        <v>1.36</v>
      </c>
      <c r="F208" s="1">
        <v>800</v>
      </c>
      <c r="G208" s="312">
        <v>1.34962962962962</v>
      </c>
      <c r="H208" s="312">
        <v>1.3389628868842294</v>
      </c>
      <c r="I208" s="319" t="s">
        <v>3515</v>
      </c>
      <c r="J208" s="447" t="s">
        <v>3556</v>
      </c>
      <c r="K208" s="447" t="s">
        <v>3556</v>
      </c>
      <c r="L208" s="447" t="s">
        <v>4316</v>
      </c>
      <c r="M208" s="446" t="s">
        <v>3557</v>
      </c>
      <c r="N208" s="320" t="s">
        <v>3558</v>
      </c>
      <c r="O208" s="321" t="s">
        <v>3559</v>
      </c>
      <c r="P208" s="322" t="s">
        <v>3560</v>
      </c>
      <c r="Q208" s="322" t="s">
        <v>3561</v>
      </c>
      <c r="R208" s="322" t="s">
        <v>3562</v>
      </c>
      <c r="S208" s="323">
        <v>44658.751643518517</v>
      </c>
      <c r="T208" s="323">
        <v>44658.751643518517</v>
      </c>
      <c r="U208" s="346" t="s">
        <v>2575</v>
      </c>
      <c r="V208" s="335" t="b">
        <v>1</v>
      </c>
      <c r="W208" s="336" t="b">
        <v>1</v>
      </c>
      <c r="Y208" s="122" t="b">
        <v>1</v>
      </c>
      <c r="Z208" s="237"/>
      <c r="AB208" s="234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425" t="s">
        <v>1578</v>
      </c>
      <c r="C209" s="27" t="s">
        <v>4000</v>
      </c>
      <c r="D209" s="1">
        <v>2009</v>
      </c>
      <c r="E209" s="1">
        <v>1.26</v>
      </c>
      <c r="F209" s="1">
        <v>850</v>
      </c>
      <c r="G209" s="312">
        <v>1.26095</v>
      </c>
      <c r="H209" s="312">
        <v>1.1585384752650676</v>
      </c>
      <c r="I209" s="319" t="s">
        <v>3515</v>
      </c>
      <c r="J209" s="447" t="s">
        <v>3563</v>
      </c>
      <c r="K209" s="447" t="s">
        <v>3564</v>
      </c>
      <c r="L209" s="447" t="s">
        <v>4036</v>
      </c>
      <c r="M209" s="446" t="s">
        <v>3565</v>
      </c>
      <c r="N209" s="320" t="s">
        <v>3566</v>
      </c>
      <c r="O209" s="321" t="s">
        <v>1598</v>
      </c>
      <c r="P209" s="322"/>
      <c r="Q209" s="322" t="s">
        <v>3567</v>
      </c>
      <c r="R209" s="322"/>
      <c r="S209" s="323">
        <v>44663.847349537034</v>
      </c>
      <c r="T209" s="323">
        <v>44663.847349537034</v>
      </c>
      <c r="U209" s="346" t="s">
        <v>2575</v>
      </c>
      <c r="V209" s="335" t="b">
        <v>1</v>
      </c>
      <c r="W209" s="336" t="b">
        <v>1</v>
      </c>
      <c r="Z209" s="237"/>
      <c r="AB209" s="234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P209" s="51" t="s">
        <v>1249</v>
      </c>
      <c r="BQ209" s="53">
        <v>42782</v>
      </c>
    </row>
    <row r="210" spans="1:69" ht="52.5" x14ac:dyDescent="0.6">
      <c r="A210" s="78">
        <v>209</v>
      </c>
      <c r="B210" s="425" t="s">
        <v>1579</v>
      </c>
      <c r="C210" s="27" t="s">
        <v>3963</v>
      </c>
      <c r="D210" s="1">
        <v>2009</v>
      </c>
      <c r="E210" s="1">
        <v>0.39</v>
      </c>
      <c r="F210" s="1">
        <v>750</v>
      </c>
      <c r="G210" s="312">
        <v>0.388235</v>
      </c>
      <c r="H210" s="312">
        <v>0.38740708960757236</v>
      </c>
      <c r="I210" s="319" t="s">
        <v>3515</v>
      </c>
      <c r="J210" s="447" t="s">
        <v>3568</v>
      </c>
      <c r="K210" s="447" t="s">
        <v>3569</v>
      </c>
      <c r="L210" s="447" t="s">
        <v>4320</v>
      </c>
      <c r="M210" s="446" t="s">
        <v>3570</v>
      </c>
      <c r="N210" s="320" t="s">
        <v>3571</v>
      </c>
      <c r="O210" s="321" t="s">
        <v>3572</v>
      </c>
      <c r="P210" s="322" t="s">
        <v>3573</v>
      </c>
      <c r="Q210" s="322"/>
      <c r="R210" s="322"/>
      <c r="S210" s="323"/>
      <c r="T210" s="323">
        <v>44658.771527777775</v>
      </c>
      <c r="U210" s="324" t="s">
        <v>3522</v>
      </c>
      <c r="V210" s="335" t="b">
        <v>1</v>
      </c>
      <c r="W210" s="336" t="b">
        <v>1</v>
      </c>
      <c r="Y210" s="122" t="b">
        <v>1</v>
      </c>
      <c r="Z210" s="237"/>
      <c r="AB210" s="234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425" t="s">
        <v>1580</v>
      </c>
      <c r="C211" s="27" t="s">
        <v>3963</v>
      </c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19" t="s">
        <v>3515</v>
      </c>
      <c r="J211" s="447" t="s">
        <v>3574</v>
      </c>
      <c r="K211" s="447" t="s">
        <v>3574</v>
      </c>
      <c r="L211" s="447" t="s">
        <v>4321</v>
      </c>
      <c r="M211" s="446" t="s">
        <v>3575</v>
      </c>
      <c r="N211" s="320" t="s">
        <v>3576</v>
      </c>
      <c r="O211" s="321" t="s">
        <v>3551</v>
      </c>
      <c r="P211" s="322" t="s">
        <v>3577</v>
      </c>
      <c r="Q211" s="322" t="s">
        <v>3578</v>
      </c>
      <c r="R211" s="322" t="s">
        <v>3579</v>
      </c>
      <c r="S211" s="323">
        <v>44658.809155092589</v>
      </c>
      <c r="T211" s="323">
        <v>44658.809155092589</v>
      </c>
      <c r="U211" s="346" t="s">
        <v>2575</v>
      </c>
      <c r="V211" s="335" t="b">
        <v>1</v>
      </c>
      <c r="W211" s="336" t="b">
        <v>1</v>
      </c>
      <c r="Z211" s="237"/>
      <c r="AB211" s="234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425" t="s">
        <v>1581</v>
      </c>
      <c r="C212" s="27" t="s">
        <v>3963</v>
      </c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19" t="s">
        <v>3515</v>
      </c>
      <c r="J212" s="447" t="s">
        <v>3580</v>
      </c>
      <c r="K212" s="447" t="s">
        <v>3581</v>
      </c>
      <c r="L212" s="447" t="s">
        <v>4322</v>
      </c>
      <c r="M212" s="446" t="s">
        <v>3582</v>
      </c>
      <c r="N212" s="320" t="s">
        <v>3583</v>
      </c>
      <c r="O212" s="321" t="s">
        <v>1398</v>
      </c>
      <c r="P212" s="322"/>
      <c r="Q212" s="322" t="s">
        <v>3584</v>
      </c>
      <c r="R212" s="322" t="s">
        <v>3585</v>
      </c>
      <c r="S212" s="323">
        <v>44658.862268518518</v>
      </c>
      <c r="T212" s="323">
        <v>44658.862268518518</v>
      </c>
      <c r="U212" s="346" t="s">
        <v>2575</v>
      </c>
      <c r="V212" s="335" t="b">
        <v>1</v>
      </c>
      <c r="W212" s="336" t="b">
        <v>1</v>
      </c>
      <c r="Z212" s="237"/>
      <c r="AB212" s="234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425" t="s">
        <v>1582</v>
      </c>
      <c r="C213" s="27" t="s">
        <v>4013</v>
      </c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19" t="s">
        <v>3515</v>
      </c>
      <c r="J213" s="447" t="s">
        <v>3586</v>
      </c>
      <c r="K213" s="447" t="s">
        <v>3587</v>
      </c>
      <c r="L213" s="447" t="s">
        <v>4053</v>
      </c>
      <c r="M213" s="446" t="s">
        <v>3588</v>
      </c>
      <c r="N213" s="320" t="s">
        <v>3583</v>
      </c>
      <c r="O213" s="321" t="s">
        <v>3589</v>
      </c>
      <c r="P213" s="322" t="s">
        <v>1619</v>
      </c>
      <c r="Q213" s="322" t="s">
        <v>3590</v>
      </c>
      <c r="R213" s="322"/>
      <c r="S213" s="323">
        <v>44664.899143518516</v>
      </c>
      <c r="T213" s="323">
        <v>44664.899143518516</v>
      </c>
      <c r="U213" s="346" t="s">
        <v>2575</v>
      </c>
      <c r="V213" s="335" t="b">
        <v>1</v>
      </c>
      <c r="W213" s="336" t="b">
        <v>1</v>
      </c>
      <c r="Y213" s="122" t="b">
        <v>1</v>
      </c>
      <c r="Z213" s="237"/>
      <c r="AB213" s="234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P213" s="51" t="s">
        <v>1249</v>
      </c>
      <c r="BQ213" s="53">
        <v>42787</v>
      </c>
    </row>
    <row r="214" spans="1:69" ht="50.65" x14ac:dyDescent="0.6">
      <c r="A214" s="78">
        <v>213</v>
      </c>
      <c r="B214" s="425" t="s">
        <v>1583</v>
      </c>
      <c r="C214" s="27" t="s">
        <v>3973</v>
      </c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19" t="s">
        <v>3515</v>
      </c>
      <c r="J214" s="447" t="s">
        <v>3591</v>
      </c>
      <c r="K214" s="447" t="s">
        <v>3591</v>
      </c>
      <c r="L214" s="447" t="s">
        <v>4316</v>
      </c>
      <c r="M214" s="446" t="s">
        <v>3592</v>
      </c>
      <c r="N214" s="320" t="s">
        <v>3593</v>
      </c>
      <c r="O214" s="321" t="s">
        <v>3594</v>
      </c>
      <c r="P214" s="322" t="s">
        <v>3595</v>
      </c>
      <c r="Q214" s="322"/>
      <c r="R214" s="322"/>
      <c r="S214" s="323"/>
      <c r="T214" s="323">
        <v>44662.827777777777</v>
      </c>
      <c r="U214" s="324" t="s">
        <v>3522</v>
      </c>
      <c r="V214" s="335" t="b">
        <v>1</v>
      </c>
      <c r="W214" s="336" t="b">
        <v>1</v>
      </c>
      <c r="Y214" s="122" t="b">
        <v>1</v>
      </c>
      <c r="Z214" s="237"/>
      <c r="AB214" s="234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425" t="s">
        <v>1584</v>
      </c>
      <c r="C215" s="27" t="s">
        <v>3973</v>
      </c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19" t="s">
        <v>3515</v>
      </c>
      <c r="J215" s="447" t="s">
        <v>3596</v>
      </c>
      <c r="K215" s="447" t="s">
        <v>3596</v>
      </c>
      <c r="L215" s="447" t="s">
        <v>4323</v>
      </c>
      <c r="M215" s="446" t="s">
        <v>3597</v>
      </c>
      <c r="N215" s="320" t="s">
        <v>3598</v>
      </c>
      <c r="O215" s="321" t="s">
        <v>3599</v>
      </c>
      <c r="P215" s="322"/>
      <c r="Q215" s="322" t="s">
        <v>3600</v>
      </c>
      <c r="R215" s="322"/>
      <c r="S215" s="323">
        <v>44662.854537037034</v>
      </c>
      <c r="T215" s="323">
        <v>44662.854537037034</v>
      </c>
      <c r="U215" s="346" t="s">
        <v>2575</v>
      </c>
      <c r="V215" s="335" t="b">
        <v>1</v>
      </c>
      <c r="W215" s="336" t="b">
        <v>1</v>
      </c>
      <c r="Y215" s="122" t="b">
        <v>1</v>
      </c>
      <c r="Z215" s="237"/>
      <c r="AB215" s="234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P215" s="51" t="s">
        <v>1249</v>
      </c>
      <c r="BQ215" s="53">
        <v>42788</v>
      </c>
    </row>
    <row r="216" spans="1:69" ht="50.65" x14ac:dyDescent="0.6">
      <c r="A216" s="78">
        <v>215</v>
      </c>
      <c r="B216" s="425" t="s">
        <v>1585</v>
      </c>
      <c r="C216" s="27" t="s">
        <v>3961</v>
      </c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19" t="s">
        <v>3515</v>
      </c>
      <c r="J216" s="447" t="s">
        <v>3601</v>
      </c>
      <c r="K216" s="447" t="s">
        <v>3601</v>
      </c>
      <c r="L216" s="447" t="s">
        <v>4324</v>
      </c>
      <c r="M216" s="446" t="s">
        <v>3602</v>
      </c>
      <c r="N216" s="320" t="s">
        <v>3603</v>
      </c>
      <c r="O216" s="321" t="s">
        <v>3604</v>
      </c>
      <c r="P216" s="322"/>
      <c r="Q216" s="322"/>
      <c r="R216" s="322"/>
      <c r="S216" s="323"/>
      <c r="T216" s="323">
        <v>44662.877025462964</v>
      </c>
      <c r="U216" s="324" t="s">
        <v>3522</v>
      </c>
      <c r="V216" s="335" t="b">
        <v>1</v>
      </c>
      <c r="W216" s="336" t="b">
        <v>1</v>
      </c>
      <c r="Y216" s="122" t="b">
        <v>1</v>
      </c>
      <c r="Z216" s="237"/>
      <c r="AB216" s="234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425" t="s">
        <v>1586</v>
      </c>
      <c r="C217" s="27" t="s">
        <v>3963</v>
      </c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19" t="s">
        <v>3515</v>
      </c>
      <c r="J217" s="447" t="s">
        <v>3605</v>
      </c>
      <c r="K217" s="447" t="s">
        <v>3605</v>
      </c>
      <c r="L217" s="447" t="s">
        <v>4325</v>
      </c>
      <c r="M217" s="446" t="s">
        <v>3606</v>
      </c>
      <c r="N217" s="320" t="s">
        <v>3553</v>
      </c>
      <c r="O217" s="321" t="s">
        <v>3607</v>
      </c>
      <c r="P217" s="322" t="s">
        <v>1641</v>
      </c>
      <c r="Q217" s="322" t="s">
        <v>3608</v>
      </c>
      <c r="R217" s="322"/>
      <c r="S217" s="323">
        <v>44665.679201388892</v>
      </c>
      <c r="T217" s="323">
        <v>44665.679201388892</v>
      </c>
      <c r="U217" s="346" t="s">
        <v>2575</v>
      </c>
      <c r="V217" s="335" t="b">
        <v>1</v>
      </c>
      <c r="W217" s="336" t="b">
        <v>1</v>
      </c>
      <c r="Y217" s="122" t="b">
        <v>1</v>
      </c>
      <c r="Z217" s="237"/>
      <c r="AB217" s="234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425" t="s">
        <v>1587</v>
      </c>
      <c r="C218" s="27" t="s">
        <v>3963</v>
      </c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19" t="s">
        <v>3515</v>
      </c>
      <c r="J218" s="447" t="s">
        <v>3609</v>
      </c>
      <c r="K218" s="447" t="s">
        <v>3564</v>
      </c>
      <c r="L218" s="447" t="s">
        <v>4036</v>
      </c>
      <c r="M218" s="446" t="s">
        <v>3565</v>
      </c>
      <c r="N218" s="320" t="s">
        <v>3610</v>
      </c>
      <c r="O218" s="321" t="s">
        <v>3611</v>
      </c>
      <c r="P218" s="322" t="s">
        <v>1646</v>
      </c>
      <c r="Q218" s="322" t="s">
        <v>3612</v>
      </c>
      <c r="R218" s="322"/>
      <c r="S218" s="323">
        <v>44665.73165509259</v>
      </c>
      <c r="T218" s="323">
        <v>44665.73165509259</v>
      </c>
      <c r="U218" s="346" t="s">
        <v>2575</v>
      </c>
      <c r="V218" s="335" t="b">
        <v>1</v>
      </c>
      <c r="W218" s="336" t="b">
        <v>1</v>
      </c>
      <c r="Y218" s="122" t="b">
        <v>1</v>
      </c>
      <c r="Z218" s="237"/>
      <c r="AB218" s="234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425" t="s">
        <v>1588</v>
      </c>
      <c r="C219" s="27" t="s">
        <v>3968</v>
      </c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19" t="s">
        <v>3515</v>
      </c>
      <c r="J219" s="447" t="s">
        <v>3613</v>
      </c>
      <c r="K219" s="447" t="s">
        <v>3614</v>
      </c>
      <c r="L219" s="447" t="s">
        <v>4053</v>
      </c>
      <c r="M219" s="446" t="s">
        <v>3356</v>
      </c>
      <c r="N219" s="320" t="s">
        <v>3615</v>
      </c>
      <c r="O219" s="321" t="s">
        <v>3616</v>
      </c>
      <c r="P219" s="322" t="s">
        <v>3617</v>
      </c>
      <c r="Q219" s="322" t="s">
        <v>3618</v>
      </c>
      <c r="R219" s="322"/>
      <c r="S219" s="323">
        <v>44665.776469907411</v>
      </c>
      <c r="T219" s="323">
        <v>44665.776469907411</v>
      </c>
      <c r="U219" s="346" t="s">
        <v>2575</v>
      </c>
      <c r="V219" s="335" t="b">
        <v>1</v>
      </c>
      <c r="W219" s="336" t="b">
        <v>1</v>
      </c>
      <c r="Y219" s="122" t="b">
        <v>1</v>
      </c>
      <c r="Z219" s="237"/>
      <c r="AB219" s="234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P219" s="51" t="s">
        <v>1249</v>
      </c>
      <c r="BQ219" s="53">
        <v>42790</v>
      </c>
    </row>
    <row r="220" spans="1:69" ht="52.5" x14ac:dyDescent="0.6">
      <c r="A220" s="78">
        <v>219</v>
      </c>
      <c r="B220" s="425" t="s">
        <v>1589</v>
      </c>
      <c r="C220" s="27" t="s">
        <v>3973</v>
      </c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19" t="s">
        <v>3515</v>
      </c>
      <c r="J220" s="447" t="s">
        <v>3540</v>
      </c>
      <c r="K220" s="447" t="s">
        <v>3619</v>
      </c>
      <c r="L220" s="447" t="s">
        <v>4326</v>
      </c>
      <c r="M220" s="446" t="s">
        <v>3620</v>
      </c>
      <c r="N220" s="320" t="s">
        <v>3621</v>
      </c>
      <c r="O220" s="321" t="s">
        <v>3616</v>
      </c>
      <c r="P220" s="322" t="s">
        <v>3617</v>
      </c>
      <c r="Q220" s="322" t="s">
        <v>3622</v>
      </c>
      <c r="R220" s="322"/>
      <c r="S220" s="323"/>
      <c r="T220" s="323">
        <v>44665.795648148145</v>
      </c>
      <c r="U220" s="324" t="s">
        <v>3522</v>
      </c>
      <c r="V220" s="335" t="b">
        <v>1</v>
      </c>
      <c r="W220" s="336" t="b">
        <v>1</v>
      </c>
      <c r="Y220" s="122" t="b">
        <v>1</v>
      </c>
      <c r="Z220" s="237"/>
      <c r="AB220" s="234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425" t="s">
        <v>1590</v>
      </c>
      <c r="C221" s="27" t="s">
        <v>4014</v>
      </c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19" t="s">
        <v>3515</v>
      </c>
      <c r="J221" s="447" t="s">
        <v>3623</v>
      </c>
      <c r="K221" s="447" t="s">
        <v>3624</v>
      </c>
      <c r="L221" s="447" t="s">
        <v>4327</v>
      </c>
      <c r="M221" s="446" t="s">
        <v>3625</v>
      </c>
      <c r="N221" s="320" t="s">
        <v>3535</v>
      </c>
      <c r="O221" s="321" t="s">
        <v>3626</v>
      </c>
      <c r="P221" s="322" t="s">
        <v>3627</v>
      </c>
      <c r="Q221" s="322" t="s">
        <v>3628</v>
      </c>
      <c r="R221" s="322" t="s">
        <v>3629</v>
      </c>
      <c r="S221" s="323">
        <v>44665.83048611111</v>
      </c>
      <c r="T221" s="323">
        <v>44665.83048611111</v>
      </c>
      <c r="U221" s="346" t="s">
        <v>2575</v>
      </c>
      <c r="V221" s="335" t="b">
        <v>1</v>
      </c>
      <c r="W221" s="336" t="b">
        <v>1</v>
      </c>
      <c r="Z221" s="237"/>
      <c r="AB221" s="234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425" t="s">
        <v>1591</v>
      </c>
      <c r="C222" s="27" t="s">
        <v>4000</v>
      </c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19" t="s">
        <v>3515</v>
      </c>
      <c r="J222" s="447" t="s">
        <v>3623</v>
      </c>
      <c r="K222" s="447" t="s">
        <v>3623</v>
      </c>
      <c r="L222" s="447" t="s">
        <v>4190</v>
      </c>
      <c r="M222" s="446" t="s">
        <v>3630</v>
      </c>
      <c r="N222" s="320" t="s">
        <v>3631</v>
      </c>
      <c r="O222" s="321" t="s">
        <v>3632</v>
      </c>
      <c r="P222" s="322" t="s">
        <v>3633</v>
      </c>
      <c r="Q222" s="322" t="s">
        <v>3634</v>
      </c>
      <c r="R222" s="322"/>
      <c r="S222" s="323">
        <v>44666.446458333332</v>
      </c>
      <c r="T222" s="323">
        <v>44666.446458333332</v>
      </c>
      <c r="U222" s="346" t="s">
        <v>2575</v>
      </c>
      <c r="V222" s="335" t="b">
        <v>1</v>
      </c>
      <c r="W222" s="335" t="b">
        <v>1</v>
      </c>
      <c r="Y222" s="335" t="b">
        <v>1</v>
      </c>
      <c r="Z222" s="237"/>
      <c r="AB222" s="234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P222" s="51" t="s">
        <v>1662</v>
      </c>
      <c r="BQ222" s="53">
        <v>42809</v>
      </c>
    </row>
    <row r="223" spans="1:69" ht="67.5" x14ac:dyDescent="0.6">
      <c r="A223" s="78">
        <v>222</v>
      </c>
      <c r="B223" s="425" t="s">
        <v>1592</v>
      </c>
      <c r="C223" s="27" t="s">
        <v>3996</v>
      </c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19" t="s">
        <v>3515</v>
      </c>
      <c r="J223" s="447" t="s">
        <v>3635</v>
      </c>
      <c r="K223" s="447" t="s">
        <v>3636</v>
      </c>
      <c r="L223" s="447" t="s">
        <v>4031</v>
      </c>
      <c r="M223" s="446" t="s">
        <v>3358</v>
      </c>
      <c r="N223" s="320" t="s">
        <v>3637</v>
      </c>
      <c r="O223" s="321" t="s">
        <v>3638</v>
      </c>
      <c r="P223" s="322" t="s">
        <v>3639</v>
      </c>
      <c r="Q223" s="322" t="s">
        <v>3640</v>
      </c>
      <c r="R223" s="322"/>
      <c r="S223" s="323">
        <v>44666.483935185184</v>
      </c>
      <c r="T223" s="323">
        <v>44666.483935185184</v>
      </c>
      <c r="U223" s="346" t="s">
        <v>2575</v>
      </c>
      <c r="V223" s="335" t="b">
        <v>1</v>
      </c>
      <c r="W223" s="335" t="b">
        <v>1</v>
      </c>
      <c r="Y223" s="335" t="b">
        <v>1</v>
      </c>
      <c r="Z223" s="237"/>
      <c r="AB223" s="234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425" t="s">
        <v>1593</v>
      </c>
      <c r="C224" s="27" t="s">
        <v>4015</v>
      </c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19" t="s">
        <v>3515</v>
      </c>
      <c r="J224" s="447" t="s">
        <v>3641</v>
      </c>
      <c r="K224" s="447" t="s">
        <v>3564</v>
      </c>
      <c r="L224" s="447" t="s">
        <v>4036</v>
      </c>
      <c r="M224" s="446" t="s">
        <v>3565</v>
      </c>
      <c r="N224" s="320" t="s">
        <v>3642</v>
      </c>
      <c r="O224" s="321" t="s">
        <v>3643</v>
      </c>
      <c r="P224" s="322" t="s">
        <v>3644</v>
      </c>
      <c r="Q224" s="322" t="s">
        <v>3645</v>
      </c>
      <c r="R224" s="322"/>
      <c r="S224" s="323">
        <v>44666.826666666668</v>
      </c>
      <c r="T224" s="323">
        <v>44666.826666666668</v>
      </c>
      <c r="U224" s="346" t="s">
        <v>2575</v>
      </c>
      <c r="V224" s="335" t="b">
        <v>1</v>
      </c>
      <c r="W224" s="335" t="b">
        <v>1</v>
      </c>
      <c r="Y224" s="335" t="b">
        <v>1</v>
      </c>
      <c r="Z224" s="237"/>
      <c r="AB224" s="234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425" t="s">
        <v>1594</v>
      </c>
      <c r="C225" s="27" t="s">
        <v>3973</v>
      </c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19" t="s">
        <v>3515</v>
      </c>
      <c r="J225" s="447" t="s">
        <v>3646</v>
      </c>
      <c r="K225" s="447" t="s">
        <v>3556</v>
      </c>
      <c r="L225" s="447" t="s">
        <v>4036</v>
      </c>
      <c r="M225" s="446" t="s">
        <v>3647</v>
      </c>
      <c r="N225" s="320" t="s">
        <v>3621</v>
      </c>
      <c r="O225" s="321" t="s">
        <v>3648</v>
      </c>
      <c r="P225" s="321" t="s">
        <v>3648</v>
      </c>
      <c r="Q225" s="322" t="s">
        <v>3649</v>
      </c>
      <c r="R225" s="322" t="s">
        <v>3650</v>
      </c>
      <c r="S225" s="323">
        <v>44669.586597222224</v>
      </c>
      <c r="T225" s="323">
        <v>44669.586597222224</v>
      </c>
      <c r="U225" s="346" t="s">
        <v>2575</v>
      </c>
      <c r="V225" s="335" t="b">
        <v>1</v>
      </c>
      <c r="W225" s="335" t="b">
        <v>1</v>
      </c>
      <c r="Y225" s="335" t="b">
        <v>1</v>
      </c>
      <c r="Z225" s="237"/>
      <c r="AB225" s="234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425" t="s">
        <v>1595</v>
      </c>
      <c r="C226" s="27" t="s">
        <v>3986</v>
      </c>
      <c r="D226" s="1">
        <v>2010</v>
      </c>
      <c r="E226" s="60">
        <v>1</v>
      </c>
      <c r="F226" s="39">
        <v>798</v>
      </c>
      <c r="G226" s="314">
        <v>1.04963600264725</v>
      </c>
      <c r="H226" s="1">
        <v>1.1360849269529838</v>
      </c>
      <c r="I226" s="319" t="s">
        <v>3515</v>
      </c>
      <c r="J226" s="447" t="s">
        <v>3651</v>
      </c>
      <c r="K226" s="447" t="s">
        <v>3652</v>
      </c>
      <c r="L226" s="447" t="s">
        <v>4328</v>
      </c>
      <c r="M226" s="446" t="s">
        <v>3653</v>
      </c>
      <c r="N226" s="320" t="s">
        <v>3654</v>
      </c>
      <c r="O226" s="321" t="s">
        <v>3655</v>
      </c>
      <c r="P226" s="321" t="s">
        <v>3655</v>
      </c>
      <c r="Q226" s="322" t="s">
        <v>3656</v>
      </c>
      <c r="R226" s="322"/>
      <c r="S226" s="323">
        <v>44669.652465277781</v>
      </c>
      <c r="T226" s="323">
        <v>44669.652465277781</v>
      </c>
      <c r="U226" s="346" t="s">
        <v>2575</v>
      </c>
      <c r="V226" s="335" t="b">
        <v>1</v>
      </c>
      <c r="W226" s="335" t="b">
        <v>0</v>
      </c>
      <c r="Y226" s="335"/>
      <c r="Z226" s="237"/>
      <c r="AB226" s="234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425" t="s">
        <v>1596</v>
      </c>
      <c r="C227" s="27" t="s">
        <v>3986</v>
      </c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19" t="s">
        <v>3515</v>
      </c>
      <c r="J227" s="447" t="s">
        <v>3651</v>
      </c>
      <c r="K227" s="447" t="s">
        <v>3652</v>
      </c>
      <c r="L227" s="447" t="s">
        <v>4328</v>
      </c>
      <c r="M227" s="446" t="s">
        <v>3653</v>
      </c>
      <c r="N227" s="320" t="s">
        <v>3657</v>
      </c>
      <c r="O227" s="321" t="s">
        <v>3658</v>
      </c>
      <c r="P227" s="321" t="s">
        <v>3658</v>
      </c>
      <c r="Q227" s="322" t="s">
        <v>3659</v>
      </c>
      <c r="R227" s="322" t="s">
        <v>3660</v>
      </c>
      <c r="S227" s="323">
        <v>44670.805138888885</v>
      </c>
      <c r="T227" s="323">
        <v>44670.805138888885</v>
      </c>
      <c r="U227" s="346" t="s">
        <v>2575</v>
      </c>
      <c r="V227" s="335" t="b">
        <v>1</v>
      </c>
      <c r="W227" s="335" t="b">
        <v>0</v>
      </c>
      <c r="Y227" s="335"/>
      <c r="Z227" s="237"/>
      <c r="AB227" s="234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425" t="s">
        <v>1597</v>
      </c>
      <c r="C228" s="27" t="s">
        <v>4000</v>
      </c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19" t="s">
        <v>3515</v>
      </c>
      <c r="J228" s="447" t="s">
        <v>3651</v>
      </c>
      <c r="K228" s="447" t="s">
        <v>3651</v>
      </c>
      <c r="L228" s="447" t="s">
        <v>4328</v>
      </c>
      <c r="M228" s="446" t="s">
        <v>3661</v>
      </c>
      <c r="N228" s="320" t="s">
        <v>3662</v>
      </c>
      <c r="O228" s="321" t="s">
        <v>3663</v>
      </c>
      <c r="P228" s="322" t="s">
        <v>3664</v>
      </c>
      <c r="Q228" s="322" t="s">
        <v>3665</v>
      </c>
      <c r="R228" s="322" t="s">
        <v>3666</v>
      </c>
      <c r="S228" s="323">
        <v>44670.858275462961</v>
      </c>
      <c r="T228" s="323">
        <v>44670.858275462961</v>
      </c>
      <c r="U228" s="346" t="s">
        <v>2575</v>
      </c>
      <c r="V228" s="335" t="b">
        <v>1</v>
      </c>
      <c r="W228" s="335" t="b">
        <v>0</v>
      </c>
      <c r="Y228" s="335"/>
      <c r="Z228" s="237"/>
      <c r="AB228" s="234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425" t="s">
        <v>1785</v>
      </c>
      <c r="C229" s="27" t="s">
        <v>4000</v>
      </c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19" t="s">
        <v>3515</v>
      </c>
      <c r="J229" s="447" t="s">
        <v>3651</v>
      </c>
      <c r="K229" s="447" t="s">
        <v>3651</v>
      </c>
      <c r="L229" s="447" t="s">
        <v>4328</v>
      </c>
      <c r="M229" s="446" t="s">
        <v>3661</v>
      </c>
      <c r="N229" s="320" t="s">
        <v>3667</v>
      </c>
      <c r="O229" s="321" t="s">
        <v>3668</v>
      </c>
      <c r="P229" s="322" t="s">
        <v>3669</v>
      </c>
      <c r="Q229" s="322" t="s">
        <v>3670</v>
      </c>
      <c r="R229" s="322" t="s">
        <v>3671</v>
      </c>
      <c r="S229" s="323">
        <v>44671.642708333333</v>
      </c>
      <c r="T229" s="323">
        <v>44671.642708333333</v>
      </c>
      <c r="U229" s="346" t="s">
        <v>2575</v>
      </c>
      <c r="V229" s="335" t="b">
        <v>1</v>
      </c>
      <c r="W229" s="335" t="b">
        <v>0</v>
      </c>
      <c r="Y229" s="335" t="b">
        <v>1</v>
      </c>
      <c r="Z229" s="237"/>
      <c r="AB229" s="234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425" t="s">
        <v>1790</v>
      </c>
      <c r="C230" s="27" t="s">
        <v>3953</v>
      </c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19" t="s">
        <v>3515</v>
      </c>
      <c r="J230" s="447" t="s">
        <v>3672</v>
      </c>
      <c r="K230" s="447" t="s">
        <v>3672</v>
      </c>
      <c r="L230" s="447" t="s">
        <v>4212</v>
      </c>
      <c r="M230" s="446" t="s">
        <v>3673</v>
      </c>
      <c r="N230" s="320" t="s">
        <v>3674</v>
      </c>
      <c r="O230" s="321" t="s">
        <v>3551</v>
      </c>
      <c r="P230" s="322" t="s">
        <v>1791</v>
      </c>
      <c r="Q230" s="322" t="s">
        <v>3675</v>
      </c>
      <c r="R230" s="322" t="s">
        <v>3676</v>
      </c>
      <c r="S230" s="323">
        <v>44671.759976851848</v>
      </c>
      <c r="T230" s="323">
        <v>44671.759976851848</v>
      </c>
      <c r="U230" s="346" t="s">
        <v>2575</v>
      </c>
      <c r="V230" s="335" t="b">
        <v>1</v>
      </c>
      <c r="W230" s="335" t="b">
        <v>0</v>
      </c>
      <c r="Z230" s="237"/>
      <c r="AB230" s="234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425" t="s">
        <v>1793</v>
      </c>
      <c r="C231" s="27" t="s">
        <v>3961</v>
      </c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19" t="s">
        <v>3515</v>
      </c>
      <c r="J231" s="447" t="s">
        <v>3556</v>
      </c>
      <c r="K231" s="447" t="s">
        <v>3556</v>
      </c>
      <c r="L231" s="447" t="s">
        <v>4329</v>
      </c>
      <c r="M231" s="446" t="s">
        <v>3557</v>
      </c>
      <c r="N231" s="320" t="s">
        <v>3558</v>
      </c>
      <c r="O231" s="321" t="s">
        <v>3559</v>
      </c>
      <c r="P231" s="321" t="s">
        <v>3559</v>
      </c>
      <c r="Q231" s="322" t="s">
        <v>3677</v>
      </c>
      <c r="R231" s="322"/>
      <c r="S231" s="323">
        <v>44671.799710648149</v>
      </c>
      <c r="T231" s="323">
        <v>44671.799710648149</v>
      </c>
      <c r="U231" s="346" t="s">
        <v>2575</v>
      </c>
      <c r="V231" s="335" t="b">
        <v>1</v>
      </c>
      <c r="W231" s="335" t="b">
        <v>1</v>
      </c>
      <c r="Y231" s="335" t="b">
        <v>1</v>
      </c>
      <c r="Z231" s="237"/>
      <c r="AB231" s="234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425" t="s">
        <v>1796</v>
      </c>
      <c r="C232" s="27" t="s">
        <v>3960</v>
      </c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19" t="s">
        <v>3515</v>
      </c>
      <c r="J232" s="447" t="s">
        <v>3556</v>
      </c>
      <c r="K232" s="447" t="s">
        <v>3569</v>
      </c>
      <c r="L232" s="447" t="s">
        <v>4330</v>
      </c>
      <c r="M232" s="446" t="s">
        <v>3678</v>
      </c>
      <c r="N232" s="320" t="s">
        <v>3679</v>
      </c>
      <c r="O232" s="321" t="s">
        <v>3680</v>
      </c>
      <c r="P232" s="321" t="s">
        <v>3680</v>
      </c>
      <c r="Q232" s="322" t="s">
        <v>3681</v>
      </c>
      <c r="R232" s="322"/>
      <c r="S232" s="323">
        <v>44671.812141203707</v>
      </c>
      <c r="T232" s="323">
        <v>44671.812141203707</v>
      </c>
      <c r="U232" s="346" t="s">
        <v>2575</v>
      </c>
      <c r="V232" s="335" t="b">
        <v>1</v>
      </c>
      <c r="W232" s="335" t="b">
        <v>1</v>
      </c>
      <c r="Z232" s="237"/>
      <c r="AB232" s="234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425" t="s">
        <v>1801</v>
      </c>
      <c r="C233" s="27" t="s">
        <v>3973</v>
      </c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19" t="s">
        <v>3515</v>
      </c>
      <c r="J233" s="447" t="s">
        <v>3682</v>
      </c>
      <c r="K233" s="447" t="s">
        <v>3682</v>
      </c>
      <c r="L233" s="447" t="s">
        <v>4323</v>
      </c>
      <c r="M233" s="446" t="s">
        <v>3683</v>
      </c>
      <c r="N233" s="320" t="s">
        <v>3684</v>
      </c>
      <c r="O233" s="321" t="s">
        <v>3685</v>
      </c>
      <c r="P233" s="322" t="s">
        <v>3686</v>
      </c>
      <c r="Q233" s="322" t="s">
        <v>3687</v>
      </c>
      <c r="R233" s="322" t="s">
        <v>3688</v>
      </c>
      <c r="S233" s="323">
        <v>44672.499363425923</v>
      </c>
      <c r="T233" s="323">
        <v>44672.499363425923</v>
      </c>
      <c r="U233" s="346" t="s">
        <v>2575</v>
      </c>
      <c r="V233" s="335" t="b">
        <v>1</v>
      </c>
      <c r="W233" s="335" t="b">
        <v>1</v>
      </c>
      <c r="Z233" s="237"/>
      <c r="AB233" s="234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425" t="s">
        <v>1806</v>
      </c>
      <c r="C234" s="27" t="s">
        <v>3985</v>
      </c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19" t="s">
        <v>3515</v>
      </c>
      <c r="J234" s="447" t="s">
        <v>3689</v>
      </c>
      <c r="K234" s="447" t="s">
        <v>3614</v>
      </c>
      <c r="L234" s="447" t="s">
        <v>4053</v>
      </c>
      <c r="M234" s="446" t="s">
        <v>3356</v>
      </c>
      <c r="N234" s="320" t="s">
        <v>3690</v>
      </c>
      <c r="O234" s="321" t="s">
        <v>3691</v>
      </c>
      <c r="P234" s="322" t="s">
        <v>3692</v>
      </c>
      <c r="Q234" s="322" t="s">
        <v>3693</v>
      </c>
      <c r="R234" s="322"/>
      <c r="S234" s="323">
        <v>44672.603831018518</v>
      </c>
      <c r="T234" s="323">
        <v>44672.603831018518</v>
      </c>
      <c r="U234" s="346" t="s">
        <v>2575</v>
      </c>
      <c r="V234" s="335" t="b">
        <v>1</v>
      </c>
      <c r="W234" s="335" t="b">
        <v>1</v>
      </c>
      <c r="Y234" s="335" t="b">
        <v>1</v>
      </c>
      <c r="Z234" s="237"/>
      <c r="AB234" s="234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425" t="s">
        <v>1811</v>
      </c>
      <c r="C235" s="27" t="s">
        <v>4016</v>
      </c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19" t="s">
        <v>3515</v>
      </c>
      <c r="J235" s="447" t="s">
        <v>3614</v>
      </c>
      <c r="K235" s="447" t="s">
        <v>3614</v>
      </c>
      <c r="L235" s="447" t="s">
        <v>4302</v>
      </c>
      <c r="M235" s="446" t="s">
        <v>3694</v>
      </c>
      <c r="N235" s="320" t="s">
        <v>3695</v>
      </c>
      <c r="O235" s="321" t="s">
        <v>3696</v>
      </c>
      <c r="P235" s="322" t="s">
        <v>3697</v>
      </c>
      <c r="Q235" s="322" t="s">
        <v>3698</v>
      </c>
      <c r="R235" s="322"/>
      <c r="S235" s="323">
        <v>44672.835543981484</v>
      </c>
      <c r="T235" s="323">
        <v>44672.835543981484</v>
      </c>
      <c r="U235" s="346" t="s">
        <v>2575</v>
      </c>
      <c r="V235" s="335" t="b">
        <v>1</v>
      </c>
      <c r="W235" s="335" t="b">
        <v>1</v>
      </c>
      <c r="Z235" s="237"/>
      <c r="AB235" s="234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425" t="s">
        <v>1816</v>
      </c>
      <c r="C236" s="27" t="s">
        <v>3973</v>
      </c>
      <c r="D236" s="1">
        <v>2005</v>
      </c>
      <c r="E236" s="375">
        <v>1.25</v>
      </c>
      <c r="F236" s="375">
        <v>900</v>
      </c>
      <c r="G236" s="375">
        <v>1.2949125596184401</v>
      </c>
      <c r="H236" s="375"/>
      <c r="I236" s="376" t="s">
        <v>3515</v>
      </c>
      <c r="J236" s="444" t="s">
        <v>3614</v>
      </c>
      <c r="K236" s="444" t="s">
        <v>3614</v>
      </c>
      <c r="L236" s="444" t="s">
        <v>4053</v>
      </c>
      <c r="M236" s="446" t="s">
        <v>3699</v>
      </c>
      <c r="N236" s="377" t="s">
        <v>3700</v>
      </c>
      <c r="O236" s="378" t="s">
        <v>3701</v>
      </c>
      <c r="P236" s="378" t="s">
        <v>3701</v>
      </c>
      <c r="Q236" s="379" t="s">
        <v>3702</v>
      </c>
      <c r="R236" s="379" t="s">
        <v>3703</v>
      </c>
      <c r="S236" s="380">
        <v>44672.900312500002</v>
      </c>
      <c r="T236" s="380">
        <v>44672.900312500002</v>
      </c>
      <c r="U236" s="381" t="s">
        <v>2575</v>
      </c>
      <c r="V236" s="382" t="b">
        <v>1</v>
      </c>
      <c r="W236" s="383" t="b">
        <v>0</v>
      </c>
      <c r="X236" s="384"/>
      <c r="Y236" s="384" t="b">
        <v>0</v>
      </c>
      <c r="Z236" s="385"/>
      <c r="AB236" s="234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425" t="s">
        <v>1820</v>
      </c>
      <c r="C237" s="27" t="s">
        <v>3967</v>
      </c>
      <c r="D237" s="1">
        <v>2014</v>
      </c>
      <c r="E237" s="1">
        <v>1.1200000000000001</v>
      </c>
      <c r="F237" s="1">
        <v>800</v>
      </c>
      <c r="G237" s="316">
        <v>1.1210174029451101</v>
      </c>
      <c r="H237" s="1">
        <v>1.1217687245434791</v>
      </c>
      <c r="I237" s="319" t="s">
        <v>3515</v>
      </c>
      <c r="J237" s="447" t="s">
        <v>3704</v>
      </c>
      <c r="K237" s="447" t="s">
        <v>3587</v>
      </c>
      <c r="L237" s="447" t="s">
        <v>4053</v>
      </c>
      <c r="M237" s="446" t="s">
        <v>3705</v>
      </c>
      <c r="N237" s="320" t="s">
        <v>3576</v>
      </c>
      <c r="O237" s="321" t="s">
        <v>3706</v>
      </c>
      <c r="P237" s="321" t="s">
        <v>3706</v>
      </c>
      <c r="Q237" s="322" t="s">
        <v>3707</v>
      </c>
      <c r="R237" s="322" t="s">
        <v>3708</v>
      </c>
      <c r="S237" s="323">
        <v>44673.747708333336</v>
      </c>
      <c r="T237" s="323">
        <v>44673.747708333336</v>
      </c>
      <c r="U237" s="346" t="s">
        <v>2575</v>
      </c>
      <c r="V237" s="335" t="b">
        <v>1</v>
      </c>
      <c r="W237" s="335" t="b">
        <v>1</v>
      </c>
      <c r="Y237" s="335" t="b">
        <v>1</v>
      </c>
      <c r="Z237" s="237"/>
      <c r="AB237" s="234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425" t="s">
        <v>1823</v>
      </c>
      <c r="C238" s="27" t="s">
        <v>3963</v>
      </c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19" t="s">
        <v>3515</v>
      </c>
      <c r="J238" s="447" t="s">
        <v>3709</v>
      </c>
      <c r="K238" s="447" t="s">
        <v>3710</v>
      </c>
      <c r="L238" s="447" t="s">
        <v>4083</v>
      </c>
      <c r="M238" s="446" t="s">
        <v>3711</v>
      </c>
      <c r="N238" s="320" t="s">
        <v>3712</v>
      </c>
      <c r="O238" s="321" t="s">
        <v>1825</v>
      </c>
      <c r="P238" s="321" t="s">
        <v>1825</v>
      </c>
      <c r="Q238" s="322" t="s">
        <v>3713</v>
      </c>
      <c r="R238" s="322" t="s">
        <v>3714</v>
      </c>
      <c r="S238" s="323">
        <v>44673.803865740738</v>
      </c>
      <c r="T238" s="323">
        <v>44673.803865740738</v>
      </c>
      <c r="U238" s="346" t="s">
        <v>2575</v>
      </c>
      <c r="V238" s="335" t="b">
        <v>1</v>
      </c>
      <c r="W238" s="335" t="b">
        <v>1</v>
      </c>
      <c r="Y238" s="335" t="b">
        <v>1</v>
      </c>
      <c r="Z238" s="237"/>
      <c r="AB238" s="234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432" t="s">
        <v>1828</v>
      </c>
      <c r="C239" s="433" t="s">
        <v>3963</v>
      </c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0" t="s">
        <v>3515</v>
      </c>
      <c r="J239" s="447" t="s">
        <v>3715</v>
      </c>
      <c r="K239" s="447" t="s">
        <v>3715</v>
      </c>
      <c r="L239" s="447" t="s">
        <v>4331</v>
      </c>
      <c r="M239" s="446" t="s">
        <v>3716</v>
      </c>
      <c r="N239" s="331" t="s">
        <v>3583</v>
      </c>
      <c r="O239" s="332" t="s">
        <v>3717</v>
      </c>
      <c r="P239" s="332" t="s">
        <v>3717</v>
      </c>
      <c r="Q239" s="333" t="s">
        <v>3718</v>
      </c>
      <c r="R239" s="333" t="s">
        <v>3719</v>
      </c>
      <c r="S239" s="334">
        <v>44673.829317129632</v>
      </c>
      <c r="T239" s="334">
        <v>44673.829317129632</v>
      </c>
      <c r="U239" s="346" t="s">
        <v>2575</v>
      </c>
      <c r="V239" s="343" t="b">
        <v>1</v>
      </c>
      <c r="W239" s="344" t="b">
        <v>1</v>
      </c>
      <c r="X239" s="345"/>
      <c r="Y239" s="345" t="b">
        <v>0</v>
      </c>
      <c r="Z239" s="342"/>
      <c r="AB239" s="234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425" t="s">
        <v>1833</v>
      </c>
      <c r="C240" s="27" t="s">
        <v>4000</v>
      </c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19" t="s">
        <v>3515</v>
      </c>
      <c r="J240" s="447" t="s">
        <v>3720</v>
      </c>
      <c r="K240" s="447" t="s">
        <v>3721</v>
      </c>
      <c r="L240" s="447" t="s">
        <v>4332</v>
      </c>
      <c r="M240" s="446" t="s">
        <v>3722</v>
      </c>
      <c r="N240" s="320" t="s">
        <v>3723</v>
      </c>
      <c r="O240" s="321" t="s">
        <v>1835</v>
      </c>
      <c r="P240" s="321" t="s">
        <v>1835</v>
      </c>
      <c r="Q240" s="322" t="s">
        <v>3724</v>
      </c>
      <c r="R240" s="322" t="s">
        <v>3725</v>
      </c>
      <c r="S240" s="323">
        <v>44676.818391203706</v>
      </c>
      <c r="T240" s="323">
        <v>44676.818391203706</v>
      </c>
      <c r="U240" s="346" t="s">
        <v>2575</v>
      </c>
      <c r="V240" s="335" t="b">
        <v>1</v>
      </c>
      <c r="W240" s="335" t="b">
        <v>1</v>
      </c>
      <c r="Y240" s="335" t="b">
        <v>1</v>
      </c>
      <c r="Z240" s="237"/>
      <c r="AB240" s="234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P240" s="51" t="s">
        <v>1249</v>
      </c>
      <c r="BQ240" s="53">
        <v>42810</v>
      </c>
    </row>
    <row r="241" spans="1:69" ht="67.5" x14ac:dyDescent="0.6">
      <c r="A241" s="78">
        <v>240</v>
      </c>
      <c r="B241" s="425" t="s">
        <v>1838</v>
      </c>
      <c r="C241" s="27" t="s">
        <v>4010</v>
      </c>
      <c r="D241" s="1">
        <v>2008</v>
      </c>
      <c r="E241" s="1">
        <v>1.05</v>
      </c>
      <c r="F241" s="1">
        <v>850</v>
      </c>
      <c r="G241" s="1">
        <v>1.04426</v>
      </c>
      <c r="H241" s="1"/>
      <c r="I241" s="319" t="s">
        <v>3515</v>
      </c>
      <c r="J241" s="447" t="s">
        <v>3636</v>
      </c>
      <c r="K241" s="447" t="s">
        <v>3564</v>
      </c>
      <c r="L241" s="447" t="s">
        <v>4036</v>
      </c>
      <c r="M241" s="446" t="s">
        <v>3565</v>
      </c>
      <c r="N241" s="320" t="s">
        <v>3723</v>
      </c>
      <c r="O241" s="321" t="s">
        <v>3726</v>
      </c>
      <c r="P241" s="322" t="s">
        <v>3727</v>
      </c>
      <c r="Q241" s="322" t="s">
        <v>3728</v>
      </c>
      <c r="R241" s="322"/>
      <c r="S241" s="323">
        <v>44676.824490740742</v>
      </c>
      <c r="T241" s="323">
        <v>44676.824490740742</v>
      </c>
      <c r="U241" s="346" t="s">
        <v>2575</v>
      </c>
      <c r="V241" s="335" t="b">
        <v>0</v>
      </c>
      <c r="W241" s="336" t="b">
        <v>0</v>
      </c>
      <c r="Z241" s="237"/>
      <c r="AB241" s="234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P241" s="51" t="s">
        <v>1249</v>
      </c>
      <c r="BQ241" s="53">
        <v>42810</v>
      </c>
    </row>
    <row r="242" spans="1:69" ht="84.4" x14ac:dyDescent="0.6">
      <c r="A242" s="78">
        <v>241</v>
      </c>
      <c r="B242" s="425" t="s">
        <v>1843</v>
      </c>
      <c r="C242" s="27" t="s">
        <v>3960</v>
      </c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19" t="s">
        <v>3515</v>
      </c>
      <c r="J242" s="447" t="s">
        <v>3729</v>
      </c>
      <c r="K242" s="447" t="s">
        <v>3730</v>
      </c>
      <c r="L242" s="447" t="s">
        <v>4053</v>
      </c>
      <c r="M242" s="446" t="s">
        <v>3731</v>
      </c>
      <c r="N242" s="320" t="s">
        <v>3732</v>
      </c>
      <c r="O242" s="321" t="s">
        <v>3733</v>
      </c>
      <c r="P242" s="322" t="s">
        <v>3734</v>
      </c>
      <c r="Q242" s="322" t="s">
        <v>3735</v>
      </c>
      <c r="R242" s="322" t="s">
        <v>3725</v>
      </c>
      <c r="S242" s="323">
        <v>44676.869004629632</v>
      </c>
      <c r="T242" s="323">
        <v>44676.869004629632</v>
      </c>
      <c r="U242" s="346" t="s">
        <v>2575</v>
      </c>
      <c r="V242" s="335" t="b">
        <v>1</v>
      </c>
      <c r="W242" s="335" t="b">
        <v>1</v>
      </c>
      <c r="Y242" s="335" t="b">
        <v>1</v>
      </c>
      <c r="Z242" s="237"/>
      <c r="AB242" s="234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425" t="s">
        <v>1847</v>
      </c>
      <c r="C243" s="27" t="s">
        <v>3986</v>
      </c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19" t="s">
        <v>3515</v>
      </c>
      <c r="J243" s="447" t="s">
        <v>3736</v>
      </c>
      <c r="K243" s="447" t="s">
        <v>3556</v>
      </c>
      <c r="L243" s="447" t="s">
        <v>4036</v>
      </c>
      <c r="M243" s="446" t="s">
        <v>3647</v>
      </c>
      <c r="N243" s="320" t="s">
        <v>3583</v>
      </c>
      <c r="O243" s="321" t="s">
        <v>3737</v>
      </c>
      <c r="P243" s="322" t="s">
        <v>3738</v>
      </c>
      <c r="Q243" s="322" t="s">
        <v>3739</v>
      </c>
      <c r="R243" s="322" t="s">
        <v>3740</v>
      </c>
      <c r="S243" s="323">
        <v>44677.528634259259</v>
      </c>
      <c r="T243" s="323">
        <v>44677.528634259259</v>
      </c>
      <c r="U243" s="346" t="s">
        <v>2575</v>
      </c>
      <c r="V243" s="335" t="b">
        <v>1</v>
      </c>
      <c r="W243" s="335" t="b">
        <v>1</v>
      </c>
      <c r="Y243" s="335" t="b">
        <v>1</v>
      </c>
      <c r="Z243" s="237"/>
      <c r="AB243" s="234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425" t="s">
        <v>1921</v>
      </c>
      <c r="C244" s="27" t="s">
        <v>4017</v>
      </c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319" t="s">
        <v>3515</v>
      </c>
      <c r="J244" s="447" t="s">
        <v>3741</v>
      </c>
      <c r="K244" s="447" t="s">
        <v>3741</v>
      </c>
      <c r="L244" s="447" t="s">
        <v>4333</v>
      </c>
      <c r="M244" s="446" t="s">
        <v>3742</v>
      </c>
      <c r="N244" s="320" t="s">
        <v>3743</v>
      </c>
      <c r="O244" s="321" t="s">
        <v>3744</v>
      </c>
      <c r="P244" s="322" t="s">
        <v>3745</v>
      </c>
      <c r="Q244" s="322" t="s">
        <v>3746</v>
      </c>
      <c r="R244" s="322"/>
      <c r="S244" s="323">
        <v>44677.651770833334</v>
      </c>
      <c r="T244" s="323">
        <v>44677.651770833334</v>
      </c>
      <c r="U244" s="346" t="s">
        <v>2575</v>
      </c>
      <c r="V244" s="335" t="b">
        <v>1</v>
      </c>
      <c r="W244" s="336" t="b">
        <v>0</v>
      </c>
      <c r="Y244" s="122" t="s">
        <v>3797</v>
      </c>
      <c r="Z244" s="237"/>
      <c r="AB244" s="234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41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425" t="s">
        <v>1931</v>
      </c>
      <c r="C245" s="27" t="s">
        <v>3973</v>
      </c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19" t="s">
        <v>3515</v>
      </c>
      <c r="J245" s="447" t="s">
        <v>3747</v>
      </c>
      <c r="K245" s="447" t="s">
        <v>3623</v>
      </c>
      <c r="L245" s="447" t="s">
        <v>4190</v>
      </c>
      <c r="M245" s="446" t="s">
        <v>3630</v>
      </c>
      <c r="N245" s="320" t="s">
        <v>3700</v>
      </c>
      <c r="O245" s="321" t="s">
        <v>3748</v>
      </c>
      <c r="P245" s="322" t="s">
        <v>3749</v>
      </c>
      <c r="Q245" s="322" t="s">
        <v>3750</v>
      </c>
      <c r="R245" s="322" t="s">
        <v>3751</v>
      </c>
      <c r="S245" s="323">
        <v>44677.77611111111</v>
      </c>
      <c r="T245" s="323">
        <v>44677.77611111111</v>
      </c>
      <c r="U245" s="346" t="s">
        <v>2575</v>
      </c>
      <c r="V245" s="335" t="b">
        <v>1</v>
      </c>
      <c r="W245" s="336" t="b">
        <v>1</v>
      </c>
      <c r="Z245" s="237"/>
      <c r="AB245" s="234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1" t="s">
        <v>4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425" t="s">
        <v>1932</v>
      </c>
      <c r="C246" s="27" t="s">
        <v>3950</v>
      </c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19" t="s">
        <v>3515</v>
      </c>
      <c r="J246" s="447" t="s">
        <v>3753</v>
      </c>
      <c r="K246" s="447" t="s">
        <v>3641</v>
      </c>
      <c r="L246" s="447" t="s">
        <v>4048</v>
      </c>
      <c r="M246" s="446" t="s">
        <v>3754</v>
      </c>
      <c r="N246" s="320" t="s">
        <v>3755</v>
      </c>
      <c r="O246" s="321" t="s">
        <v>3756</v>
      </c>
      <c r="P246" s="322" t="s">
        <v>3757</v>
      </c>
      <c r="Q246" s="322" t="s">
        <v>3758</v>
      </c>
      <c r="R246" s="322" t="s">
        <v>3759</v>
      </c>
      <c r="S246" s="323">
        <v>44684.649074074077</v>
      </c>
      <c r="T246" s="323">
        <v>44684.649074074077</v>
      </c>
      <c r="U246" s="346" t="s">
        <v>2575</v>
      </c>
      <c r="V246" s="335" t="b">
        <v>1</v>
      </c>
      <c r="W246" s="336" t="b">
        <v>1</v>
      </c>
      <c r="Z246" s="237"/>
      <c r="AB246" s="234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4536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425" t="s">
        <v>1933</v>
      </c>
      <c r="C247" s="27" t="s">
        <v>4018</v>
      </c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19" t="s">
        <v>3515</v>
      </c>
      <c r="J247" s="447" t="s">
        <v>3760</v>
      </c>
      <c r="K247" s="447" t="s">
        <v>3761</v>
      </c>
      <c r="L247" s="447" t="s">
        <v>4334</v>
      </c>
      <c r="M247" s="446" t="s">
        <v>3762</v>
      </c>
      <c r="N247" s="320" t="s">
        <v>3763</v>
      </c>
      <c r="O247" s="321" t="s">
        <v>3764</v>
      </c>
      <c r="P247" s="322" t="s">
        <v>3765</v>
      </c>
      <c r="Q247" s="322" t="s">
        <v>3766</v>
      </c>
      <c r="R247" s="322" t="s">
        <v>3767</v>
      </c>
      <c r="S247" s="323">
        <v>44684.738321759258</v>
      </c>
      <c r="T247" s="323">
        <v>44684.738321759258</v>
      </c>
      <c r="U247" s="346" t="s">
        <v>2575</v>
      </c>
      <c r="V247" s="335" t="b">
        <v>1</v>
      </c>
      <c r="W247" s="336" t="b">
        <v>1</v>
      </c>
      <c r="Y247" s="122" t="b">
        <v>1</v>
      </c>
      <c r="Z247" s="237"/>
      <c r="AB247" s="234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1" t="s">
        <v>4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425" t="s">
        <v>1934</v>
      </c>
      <c r="C248" s="27" t="s">
        <v>3963</v>
      </c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19" t="s">
        <v>3515</v>
      </c>
      <c r="J248" s="447" t="s">
        <v>3768</v>
      </c>
      <c r="K248" s="447" t="s">
        <v>3769</v>
      </c>
      <c r="L248" s="447" t="s">
        <v>4335</v>
      </c>
      <c r="M248" s="446" t="s">
        <v>3770</v>
      </c>
      <c r="N248" s="320" t="s">
        <v>3771</v>
      </c>
      <c r="O248" s="321" t="s">
        <v>3772</v>
      </c>
      <c r="P248" s="322" t="s">
        <v>3773</v>
      </c>
      <c r="Q248" s="322" t="s">
        <v>3774</v>
      </c>
      <c r="R248" s="322" t="s">
        <v>3775</v>
      </c>
      <c r="S248" s="323">
        <v>44684.810439814813</v>
      </c>
      <c r="T248" s="323">
        <v>44684.810439814813</v>
      </c>
      <c r="U248" s="346" t="s">
        <v>2575</v>
      </c>
      <c r="V248" s="335" t="b">
        <v>1</v>
      </c>
      <c r="W248" s="336" t="b">
        <v>1</v>
      </c>
      <c r="Z248" s="237"/>
      <c r="AB248" s="234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41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P248" s="51" t="s">
        <v>1249</v>
      </c>
      <c r="BQ248" s="53">
        <v>42829</v>
      </c>
    </row>
    <row r="249" spans="1:69" ht="67.5" x14ac:dyDescent="0.6">
      <c r="A249" s="78">
        <v>248</v>
      </c>
      <c r="B249" s="425" t="s">
        <v>1935</v>
      </c>
      <c r="C249" s="27" t="s">
        <v>3964</v>
      </c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19" t="s">
        <v>3515</v>
      </c>
      <c r="J249" s="447" t="s">
        <v>3776</v>
      </c>
      <c r="K249" s="447" t="s">
        <v>3776</v>
      </c>
      <c r="L249" s="447" t="s">
        <v>4106</v>
      </c>
      <c r="M249" s="446" t="s">
        <v>3777</v>
      </c>
      <c r="N249" s="320" t="s">
        <v>3778</v>
      </c>
      <c r="O249" s="321" t="s">
        <v>3779</v>
      </c>
      <c r="P249" s="322" t="s">
        <v>3780</v>
      </c>
      <c r="Q249" s="322" t="s">
        <v>3781</v>
      </c>
      <c r="R249" s="322" t="s">
        <v>3775</v>
      </c>
      <c r="S249" s="323">
        <v>44684.847187500003</v>
      </c>
      <c r="T249" s="323">
        <v>44684.847187500003</v>
      </c>
      <c r="U249" s="346" t="s">
        <v>2575</v>
      </c>
      <c r="V249" s="335" t="b">
        <v>1</v>
      </c>
      <c r="W249" s="336" t="b">
        <v>1</v>
      </c>
      <c r="Y249" s="122" t="b">
        <v>1</v>
      </c>
      <c r="Z249" s="237"/>
      <c r="AB249" s="234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41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P249" s="51" t="s">
        <v>1249</v>
      </c>
      <c r="BQ249" s="53">
        <v>42829</v>
      </c>
    </row>
    <row r="250" spans="1:69" ht="50.65" x14ac:dyDescent="0.6">
      <c r="A250" s="78">
        <v>249</v>
      </c>
      <c r="B250" s="425" t="s">
        <v>1936</v>
      </c>
      <c r="C250" s="27" t="s">
        <v>3961</v>
      </c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19" t="s">
        <v>3515</v>
      </c>
      <c r="J250" s="447" t="s">
        <v>3782</v>
      </c>
      <c r="K250" s="447" t="s">
        <v>3783</v>
      </c>
      <c r="L250" s="447" t="s">
        <v>4336</v>
      </c>
      <c r="M250" s="446" t="s">
        <v>3784</v>
      </c>
      <c r="N250" s="320" t="s">
        <v>3785</v>
      </c>
      <c r="O250" s="321" t="s">
        <v>3786</v>
      </c>
      <c r="P250" s="322" t="s">
        <v>3787</v>
      </c>
      <c r="Q250" s="322" t="s">
        <v>3788</v>
      </c>
      <c r="R250" s="322" t="s">
        <v>3789</v>
      </c>
      <c r="S250" s="323">
        <v>44684.51258101852</v>
      </c>
      <c r="T250" s="323">
        <v>44684.51258101852</v>
      </c>
      <c r="U250" s="346" t="s">
        <v>2575</v>
      </c>
      <c r="V250" s="335" t="b">
        <v>1</v>
      </c>
      <c r="W250" s="336" t="b">
        <v>1</v>
      </c>
      <c r="Y250" s="122" t="b">
        <v>1</v>
      </c>
      <c r="Z250" s="237"/>
      <c r="AB250" s="234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41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425" t="s">
        <v>1937</v>
      </c>
      <c r="C251" s="27" t="s">
        <v>3965</v>
      </c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19" t="s">
        <v>3515</v>
      </c>
      <c r="J251" s="447" t="s">
        <v>3782</v>
      </c>
      <c r="K251" s="447" t="s">
        <v>3783</v>
      </c>
      <c r="L251" s="447" t="s">
        <v>4336</v>
      </c>
      <c r="M251" s="446" t="s">
        <v>3784</v>
      </c>
      <c r="N251" s="320" t="s">
        <v>3790</v>
      </c>
      <c r="O251" s="321" t="s">
        <v>3791</v>
      </c>
      <c r="P251" s="322" t="s">
        <v>3792</v>
      </c>
      <c r="Q251" s="322" t="s">
        <v>3793</v>
      </c>
      <c r="R251" s="322" t="s">
        <v>3794</v>
      </c>
      <c r="S251" s="323">
        <v>44684.810208333336</v>
      </c>
      <c r="T251" s="323">
        <v>44684.810208333336</v>
      </c>
      <c r="U251" s="346" t="s">
        <v>2575</v>
      </c>
      <c r="V251" s="335" t="b">
        <v>1</v>
      </c>
      <c r="W251" s="336" t="b">
        <v>1</v>
      </c>
      <c r="Y251" s="122" t="b">
        <v>1</v>
      </c>
      <c r="Z251" s="237"/>
      <c r="AB251" s="234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41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425" t="s">
        <v>1916</v>
      </c>
      <c r="C252" s="27" t="s">
        <v>3999</v>
      </c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19" t="s">
        <v>3515</v>
      </c>
      <c r="J252" s="447" t="s">
        <v>3540</v>
      </c>
      <c r="K252" s="447" t="s">
        <v>3614</v>
      </c>
      <c r="L252" s="447" t="s">
        <v>4053</v>
      </c>
      <c r="M252" s="446" t="s">
        <v>3356</v>
      </c>
      <c r="N252" s="320" t="s">
        <v>3566</v>
      </c>
      <c r="O252" s="321" t="s">
        <v>3804</v>
      </c>
      <c r="P252" s="322" t="s">
        <v>3805</v>
      </c>
      <c r="Q252" s="322" t="s">
        <v>3806</v>
      </c>
      <c r="R252" s="322" t="s">
        <v>3807</v>
      </c>
      <c r="S252" s="323">
        <v>44691.590127314812</v>
      </c>
      <c r="T252" s="323">
        <v>44691.590127314812</v>
      </c>
      <c r="U252" s="346" t="s">
        <v>2575</v>
      </c>
      <c r="V252" s="335" t="b">
        <v>1</v>
      </c>
      <c r="W252" s="336" t="b">
        <v>1</v>
      </c>
      <c r="Y252" s="122" t="b">
        <v>1</v>
      </c>
      <c r="AB252" s="234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425" t="s">
        <v>2015</v>
      </c>
      <c r="C253" s="27" t="s">
        <v>4000</v>
      </c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19" t="s">
        <v>3515</v>
      </c>
      <c r="J253" s="447" t="s">
        <v>3808</v>
      </c>
      <c r="K253" s="447" t="s">
        <v>3641</v>
      </c>
      <c r="L253" s="447" t="s">
        <v>4337</v>
      </c>
      <c r="M253" s="446" t="s">
        <v>3809</v>
      </c>
      <c r="N253" s="320" t="s">
        <v>3723</v>
      </c>
      <c r="O253" s="321" t="s">
        <v>3810</v>
      </c>
      <c r="P253" s="321" t="s">
        <v>3810</v>
      </c>
      <c r="Q253" s="322" t="s">
        <v>3811</v>
      </c>
      <c r="R253" s="322" t="s">
        <v>3794</v>
      </c>
      <c r="S253" s="323">
        <v>44691.672256944446</v>
      </c>
      <c r="T253" s="323">
        <v>44691.672256944446</v>
      </c>
      <c r="U253" s="346" t="s">
        <v>2575</v>
      </c>
      <c r="V253" s="335" t="b">
        <v>1</v>
      </c>
      <c r="W253" s="336" t="b">
        <v>1</v>
      </c>
      <c r="Y253" s="122" t="b">
        <v>1</v>
      </c>
      <c r="AB253" s="234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4537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425" t="s">
        <v>1909</v>
      </c>
      <c r="C254" s="27" t="s">
        <v>3968</v>
      </c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447" t="s">
        <v>3812</v>
      </c>
      <c r="K254" s="447" t="s">
        <v>3813</v>
      </c>
      <c r="L254" s="447" t="s">
        <v>4338</v>
      </c>
      <c r="M254" s="446" t="s">
        <v>3814</v>
      </c>
      <c r="N254" s="320" t="s">
        <v>3815</v>
      </c>
      <c r="O254" s="321" t="s">
        <v>3816</v>
      </c>
      <c r="P254" s="321" t="s">
        <v>3817</v>
      </c>
      <c r="Q254" s="322" t="s">
        <v>3818</v>
      </c>
      <c r="R254" s="322" t="s">
        <v>3819</v>
      </c>
      <c r="S254" s="323">
        <v>45016.017361111109</v>
      </c>
      <c r="T254" s="323">
        <v>44694.943923611114</v>
      </c>
      <c r="U254" s="346" t="s">
        <v>2575</v>
      </c>
      <c r="V254" s="335" t="b">
        <v>1</v>
      </c>
      <c r="W254" s="336" t="b">
        <v>1</v>
      </c>
      <c r="Y254" s="122" t="b">
        <v>1</v>
      </c>
      <c r="AB254" s="234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1" t="s">
        <v>4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P254" s="51" t="s">
        <v>1662</v>
      </c>
      <c r="BQ254" s="53">
        <v>42824</v>
      </c>
    </row>
    <row r="255" spans="1:69" ht="50.65" x14ac:dyDescent="0.6">
      <c r="A255" s="78">
        <v>254</v>
      </c>
      <c r="B255" s="425" t="s">
        <v>1902</v>
      </c>
      <c r="C255" s="27" t="s">
        <v>3950</v>
      </c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19" t="s">
        <v>3515</v>
      </c>
      <c r="J255" s="447" t="s">
        <v>3720</v>
      </c>
      <c r="K255" s="447" t="s">
        <v>3820</v>
      </c>
      <c r="L255" s="447" t="s">
        <v>4339</v>
      </c>
      <c r="M255" s="446" t="s">
        <v>3821</v>
      </c>
      <c r="N255" s="320" t="s">
        <v>3822</v>
      </c>
      <c r="O255" s="321" t="s">
        <v>3823</v>
      </c>
      <c r="P255" s="322" t="s">
        <v>3824</v>
      </c>
      <c r="Q255" s="322" t="s">
        <v>3825</v>
      </c>
      <c r="R255" s="322"/>
      <c r="S255" s="323">
        <v>44694.929918981485</v>
      </c>
      <c r="T255" s="323">
        <v>44694.929918981485</v>
      </c>
      <c r="U255" s="346" t="s">
        <v>2575</v>
      </c>
      <c r="V255" s="335" t="b">
        <v>1</v>
      </c>
      <c r="W255" s="336" t="b">
        <v>1</v>
      </c>
      <c r="Y255" s="122" t="b">
        <v>1</v>
      </c>
      <c r="AB255" s="234" t="b">
        <f t="shared" ref="AB255:AC318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425" t="s">
        <v>1890</v>
      </c>
      <c r="C256" s="27" t="s">
        <v>3952</v>
      </c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19" t="s">
        <v>3515</v>
      </c>
      <c r="J256" s="447" t="s">
        <v>3721</v>
      </c>
      <c r="K256" s="447" t="s">
        <v>3826</v>
      </c>
      <c r="L256" s="447" t="s">
        <v>4340</v>
      </c>
      <c r="M256" s="446" t="s">
        <v>3827</v>
      </c>
      <c r="N256" s="320" t="s">
        <v>3828</v>
      </c>
      <c r="O256" s="321" t="s">
        <v>3829</v>
      </c>
      <c r="P256" s="322" t="s">
        <v>3830</v>
      </c>
      <c r="Q256" s="322" t="s">
        <v>3831</v>
      </c>
      <c r="R256" s="322" t="s">
        <v>3832</v>
      </c>
      <c r="S256" s="323">
        <v>44694.903321759259</v>
      </c>
      <c r="T256" s="323">
        <v>44694.903321759259</v>
      </c>
      <c r="U256" s="346" t="s">
        <v>2575</v>
      </c>
      <c r="V256" s="335" t="b">
        <v>1</v>
      </c>
      <c r="W256" s="336" t="b">
        <v>1</v>
      </c>
      <c r="Y256" s="122" t="b">
        <v>1</v>
      </c>
      <c r="AB256" s="234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41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P256" s="51" t="s">
        <v>1662</v>
      </c>
      <c r="BQ256" s="53">
        <v>42824</v>
      </c>
    </row>
    <row r="257" spans="1:69" ht="52.5" x14ac:dyDescent="0.6">
      <c r="A257" s="78">
        <v>256</v>
      </c>
      <c r="B257" s="425" t="s">
        <v>1885</v>
      </c>
      <c r="C257" s="27" t="s">
        <v>3967</v>
      </c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19" t="s">
        <v>3515</v>
      </c>
      <c r="J257" s="447" t="s">
        <v>3833</v>
      </c>
      <c r="K257" s="447" t="s">
        <v>3834</v>
      </c>
      <c r="L257" s="447" t="s">
        <v>4154</v>
      </c>
      <c r="M257" s="446" t="s">
        <v>3835</v>
      </c>
      <c r="N257" s="320" t="s">
        <v>3723</v>
      </c>
      <c r="O257" s="321" t="s">
        <v>3836</v>
      </c>
      <c r="P257" s="322" t="s">
        <v>3837</v>
      </c>
      <c r="Q257" s="322" t="s">
        <v>3838</v>
      </c>
      <c r="R257" s="322"/>
      <c r="S257" s="323">
        <v>44694.885127314818</v>
      </c>
      <c r="T257" s="323">
        <v>44694.885127314818</v>
      </c>
      <c r="U257" s="346" t="s">
        <v>2575</v>
      </c>
      <c r="V257" s="335" t="b">
        <v>1</v>
      </c>
      <c r="W257" s="336" t="b">
        <v>1</v>
      </c>
      <c r="Y257" s="122" t="b">
        <v>1</v>
      </c>
      <c r="AB257" s="234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41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425" t="s">
        <v>1880</v>
      </c>
      <c r="C258" s="27" t="s">
        <v>3956</v>
      </c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19" t="s">
        <v>3515</v>
      </c>
      <c r="J258" s="447" t="s">
        <v>3839</v>
      </c>
      <c r="K258" s="447" t="s">
        <v>3569</v>
      </c>
      <c r="L258" s="447" t="s">
        <v>4341</v>
      </c>
      <c r="M258" s="446" t="s">
        <v>3840</v>
      </c>
      <c r="N258" s="320" t="s">
        <v>3841</v>
      </c>
      <c r="O258" s="321" t="s">
        <v>3842</v>
      </c>
      <c r="P258" s="322" t="s">
        <v>3843</v>
      </c>
      <c r="Q258" s="322" t="s">
        <v>3844</v>
      </c>
      <c r="R258" s="322"/>
      <c r="S258" s="323">
        <v>44694.850717592592</v>
      </c>
      <c r="T258" s="323">
        <v>44694.850717592592</v>
      </c>
      <c r="U258" s="346" t="s">
        <v>2575</v>
      </c>
      <c r="V258" s="335" t="b">
        <v>1</v>
      </c>
      <c r="W258" s="336" t="b">
        <v>1</v>
      </c>
      <c r="Y258" s="122" t="b">
        <v>1</v>
      </c>
      <c r="AB258" s="234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41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425" t="s">
        <v>1874</v>
      </c>
      <c r="C259" s="27" t="s">
        <v>3963</v>
      </c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19" t="s">
        <v>3515</v>
      </c>
      <c r="J259" s="447" t="s">
        <v>3845</v>
      </c>
      <c r="K259" s="447" t="s">
        <v>3846</v>
      </c>
      <c r="L259" s="447" t="s">
        <v>4342</v>
      </c>
      <c r="M259" s="446" t="s">
        <v>3847</v>
      </c>
      <c r="N259" s="320" t="s">
        <v>3848</v>
      </c>
      <c r="O259" s="321" t="s">
        <v>3849</v>
      </c>
      <c r="P259" s="322" t="s">
        <v>3850</v>
      </c>
      <c r="Q259" s="322" t="s">
        <v>3831</v>
      </c>
      <c r="R259" s="322" t="s">
        <v>3851</v>
      </c>
      <c r="S259" s="323">
        <v>44694.808148148149</v>
      </c>
      <c r="T259" s="323">
        <v>44694.808148148149</v>
      </c>
      <c r="U259" s="346" t="s">
        <v>2575</v>
      </c>
      <c r="V259" s="335" t="b">
        <v>1</v>
      </c>
      <c r="W259" s="336" t="b">
        <v>1</v>
      </c>
      <c r="Y259" s="122" t="b">
        <v>1</v>
      </c>
      <c r="AB259" s="234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2" si="23">AND(AB259,AC259,AD259,AE259,AF259,AG259)</f>
        <v>1</v>
      </c>
      <c r="AI259" s="203">
        <f t="shared" ref="AI259:AI322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41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P259" s="51" t="s">
        <v>1662</v>
      </c>
      <c r="BQ259" s="53">
        <v>42817</v>
      </c>
    </row>
    <row r="260" spans="1:69" ht="84.4" x14ac:dyDescent="0.6">
      <c r="A260" s="78">
        <v>259</v>
      </c>
      <c r="B260" s="425" t="s">
        <v>1872</v>
      </c>
      <c r="C260" s="27" t="s">
        <v>3960</v>
      </c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19" t="s">
        <v>3515</v>
      </c>
      <c r="J260" s="447" t="s">
        <v>3641</v>
      </c>
      <c r="K260" s="447" t="s">
        <v>3852</v>
      </c>
      <c r="L260" s="447" t="s">
        <v>4337</v>
      </c>
      <c r="M260" s="446" t="s">
        <v>3853</v>
      </c>
      <c r="N260" s="320" t="s">
        <v>3854</v>
      </c>
      <c r="O260" s="423" t="s">
        <v>3944</v>
      </c>
      <c r="P260" s="322" t="s">
        <v>3856</v>
      </c>
      <c r="Q260" s="322" t="s">
        <v>3857</v>
      </c>
      <c r="R260" s="322"/>
      <c r="S260" s="323">
        <v>44694.781215277777</v>
      </c>
      <c r="T260" s="323">
        <v>44694.781215277777</v>
      </c>
      <c r="U260" s="346" t="s">
        <v>2575</v>
      </c>
      <c r="V260" s="335" t="b">
        <v>1</v>
      </c>
      <c r="W260" s="336" t="b">
        <v>1</v>
      </c>
      <c r="Y260" s="122" t="b">
        <v>1</v>
      </c>
      <c r="AB260" s="234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4536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P260" s="51" t="s">
        <v>1662</v>
      </c>
      <c r="BQ260" s="53">
        <v>42817</v>
      </c>
    </row>
    <row r="261" spans="1:69" ht="84.4" x14ac:dyDescent="0.6">
      <c r="A261" s="78">
        <v>260</v>
      </c>
      <c r="B261" s="425" t="s">
        <v>1871</v>
      </c>
      <c r="C261" s="27" t="s">
        <v>3960</v>
      </c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19" t="s">
        <v>3515</v>
      </c>
      <c r="J261" s="447" t="s">
        <v>3858</v>
      </c>
      <c r="K261" s="447" t="s">
        <v>3859</v>
      </c>
      <c r="L261" s="447" t="s">
        <v>4145</v>
      </c>
      <c r="M261" s="446" t="s">
        <v>3860</v>
      </c>
      <c r="N261" s="320" t="s">
        <v>3861</v>
      </c>
      <c r="O261" s="321" t="s">
        <v>3862</v>
      </c>
      <c r="P261" s="322" t="s">
        <v>3863</v>
      </c>
      <c r="Q261" s="322" t="s">
        <v>3864</v>
      </c>
      <c r="R261" s="322" t="s">
        <v>3865</v>
      </c>
      <c r="S261" s="323">
        <v>44694.703240740739</v>
      </c>
      <c r="T261" s="323">
        <v>44694.703240740739</v>
      </c>
      <c r="U261" s="346" t="s">
        <v>2575</v>
      </c>
      <c r="V261" s="335" t="b">
        <v>1</v>
      </c>
      <c r="W261" s="336" t="b">
        <v>1</v>
      </c>
      <c r="Y261" s="122" t="b">
        <v>1</v>
      </c>
      <c r="AB261" s="234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41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P261" s="51" t="s">
        <v>1662</v>
      </c>
      <c r="BQ261" s="53">
        <v>42817</v>
      </c>
    </row>
    <row r="262" spans="1:69" ht="67.5" x14ac:dyDescent="0.6">
      <c r="A262" s="78">
        <v>261</v>
      </c>
      <c r="B262" s="425" t="s">
        <v>1873</v>
      </c>
      <c r="C262" s="27" t="s">
        <v>3964</v>
      </c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19" t="s">
        <v>3515</v>
      </c>
      <c r="J262" s="447" t="s">
        <v>3866</v>
      </c>
      <c r="K262" s="447" t="s">
        <v>3867</v>
      </c>
      <c r="L262" s="447" t="s">
        <v>4343</v>
      </c>
      <c r="M262" s="446" t="s">
        <v>3868</v>
      </c>
      <c r="N262" s="320" t="s">
        <v>3869</v>
      </c>
      <c r="O262" s="321" t="s">
        <v>3870</v>
      </c>
      <c r="P262" s="322" t="s">
        <v>3871</v>
      </c>
      <c r="Q262" s="322" t="s">
        <v>3872</v>
      </c>
      <c r="R262" s="322"/>
      <c r="S262" s="323">
        <v>44694.649097222224</v>
      </c>
      <c r="T262" s="323">
        <v>44694.649097222224</v>
      </c>
      <c r="U262" s="346" t="s">
        <v>2575</v>
      </c>
      <c r="V262" s="335" t="b">
        <v>1</v>
      </c>
      <c r="W262" s="336" t="b">
        <v>1</v>
      </c>
      <c r="Y262" s="122" t="b">
        <v>1</v>
      </c>
      <c r="AB262" s="234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41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425" t="s">
        <v>1776</v>
      </c>
      <c r="C263" s="27" t="s">
        <v>3991</v>
      </c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19" t="s">
        <v>3515</v>
      </c>
      <c r="J263" s="447" t="s">
        <v>3873</v>
      </c>
      <c r="K263" s="447" t="s">
        <v>3874</v>
      </c>
      <c r="L263" s="447" t="s">
        <v>4033</v>
      </c>
      <c r="M263" s="446" t="s">
        <v>3875</v>
      </c>
      <c r="N263" s="320" t="s">
        <v>3566</v>
      </c>
      <c r="O263" s="321" t="s">
        <v>3876</v>
      </c>
      <c r="P263" s="322" t="s">
        <v>3877</v>
      </c>
      <c r="Q263" s="322" t="s">
        <v>3878</v>
      </c>
      <c r="R263" s="322" t="s">
        <v>3879</v>
      </c>
      <c r="S263" s="323">
        <v>44694.520451388889</v>
      </c>
      <c r="T263" s="323">
        <v>44694.520451388889</v>
      </c>
      <c r="U263" s="346" t="s">
        <v>2575</v>
      </c>
      <c r="V263" s="335" t="b">
        <v>1</v>
      </c>
      <c r="W263" s="336" t="b">
        <v>1</v>
      </c>
      <c r="Y263" s="122" t="b">
        <v>1</v>
      </c>
      <c r="AB263" s="234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1" t="s">
        <v>4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425" t="s">
        <v>1765</v>
      </c>
      <c r="C264" s="27" t="s">
        <v>3967</v>
      </c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19" t="s">
        <v>3515</v>
      </c>
      <c r="J264" s="447" t="s">
        <v>3880</v>
      </c>
      <c r="K264" s="447" t="s">
        <v>3880</v>
      </c>
      <c r="L264" s="447" t="s">
        <v>4031</v>
      </c>
      <c r="M264" s="446" t="s">
        <v>3329</v>
      </c>
      <c r="N264" s="320" t="s">
        <v>3712</v>
      </c>
      <c r="O264" s="321" t="s">
        <v>3881</v>
      </c>
      <c r="P264" s="322" t="s">
        <v>3882</v>
      </c>
      <c r="Q264" s="322" t="s">
        <v>3883</v>
      </c>
      <c r="R264" s="322" t="s">
        <v>3884</v>
      </c>
      <c r="S264" s="323">
        <v>44694.460520833331</v>
      </c>
      <c r="T264" s="323">
        <v>44694.460520833331</v>
      </c>
      <c r="U264" s="346" t="s">
        <v>2575</v>
      </c>
      <c r="V264" s="335" t="b">
        <v>1</v>
      </c>
      <c r="W264" s="336" t="b">
        <v>0</v>
      </c>
      <c r="AB264" s="234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P264" s="51" t="s">
        <v>1662</v>
      </c>
      <c r="BQ264" s="53">
        <v>42814</v>
      </c>
    </row>
    <row r="265" spans="1:69" ht="118.15" x14ac:dyDescent="0.6">
      <c r="A265" s="78">
        <v>264</v>
      </c>
      <c r="B265" s="425" t="s">
        <v>2016</v>
      </c>
      <c r="C265" s="27" t="s">
        <v>4005</v>
      </c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19" t="s">
        <v>3515</v>
      </c>
      <c r="J265" s="447" t="s">
        <v>3880</v>
      </c>
      <c r="K265" s="447" t="s">
        <v>3880</v>
      </c>
      <c r="L265" s="447" t="s">
        <v>4031</v>
      </c>
      <c r="M265" s="446" t="s">
        <v>3329</v>
      </c>
      <c r="N265" s="320" t="s">
        <v>3885</v>
      </c>
      <c r="O265" s="321" t="s">
        <v>3886</v>
      </c>
      <c r="P265" s="322" t="s">
        <v>3887</v>
      </c>
      <c r="Q265" s="322" t="s">
        <v>3888</v>
      </c>
      <c r="R265" s="322" t="s">
        <v>3889</v>
      </c>
      <c r="S265" s="323">
        <v>44694.451898148145</v>
      </c>
      <c r="T265" s="323">
        <v>44694.451898148145</v>
      </c>
      <c r="U265" s="346" t="s">
        <v>2575</v>
      </c>
      <c r="V265" s="335" t="b">
        <v>1</v>
      </c>
      <c r="W265" s="336" t="b">
        <v>1</v>
      </c>
      <c r="Y265" s="122" t="b">
        <v>1</v>
      </c>
      <c r="AB265" s="234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41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425" t="s">
        <v>2017</v>
      </c>
      <c r="C266" s="27" t="s">
        <v>4019</v>
      </c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19" t="s">
        <v>3515</v>
      </c>
      <c r="J266" s="447" t="s">
        <v>3890</v>
      </c>
      <c r="K266" s="447" t="s">
        <v>3891</v>
      </c>
      <c r="L266" s="447" t="s">
        <v>4344</v>
      </c>
      <c r="M266" s="446" t="s">
        <v>3892</v>
      </c>
      <c r="N266" s="320" t="s">
        <v>3615</v>
      </c>
      <c r="O266" s="321" t="s">
        <v>3893</v>
      </c>
      <c r="P266" s="322" t="s">
        <v>3894</v>
      </c>
      <c r="Q266" s="322" t="s">
        <v>3895</v>
      </c>
      <c r="R266" s="322" t="s">
        <v>3896</v>
      </c>
      <c r="S266" s="323">
        <v>44693.890289351853</v>
      </c>
      <c r="T266" s="323">
        <v>44693.890289351853</v>
      </c>
      <c r="U266" s="346" t="s">
        <v>2575</v>
      </c>
      <c r="V266" s="335" t="b">
        <v>1</v>
      </c>
      <c r="W266" s="336" t="b">
        <v>1</v>
      </c>
      <c r="Y266" s="122" t="b">
        <v>1</v>
      </c>
      <c r="AB266" s="234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47" t="s">
        <v>28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425" t="s">
        <v>2017</v>
      </c>
      <c r="C267" s="27" t="s">
        <v>4019</v>
      </c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19" t="s">
        <v>3515</v>
      </c>
      <c r="J267" s="447" t="s">
        <v>3890</v>
      </c>
      <c r="K267" s="447" t="s">
        <v>3891</v>
      </c>
      <c r="L267" s="447" t="s">
        <v>4344</v>
      </c>
      <c r="M267" s="446" t="s">
        <v>3892</v>
      </c>
      <c r="N267" s="320" t="s">
        <v>3615</v>
      </c>
      <c r="O267" s="321" t="s">
        <v>3893</v>
      </c>
      <c r="P267" s="322" t="s">
        <v>3897</v>
      </c>
      <c r="Q267" s="322" t="s">
        <v>3898</v>
      </c>
      <c r="R267" s="322" t="s">
        <v>3896</v>
      </c>
      <c r="S267" s="323">
        <v>44693.84611111111</v>
      </c>
      <c r="T267" s="323">
        <v>44693.84611111111</v>
      </c>
      <c r="U267" s="346" t="s">
        <v>2575</v>
      </c>
      <c r="V267" s="335" t="b">
        <v>1</v>
      </c>
      <c r="W267" s="336" t="b">
        <v>1</v>
      </c>
      <c r="Y267" s="122" t="b">
        <v>1</v>
      </c>
      <c r="AB267" s="234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47" t="s">
        <v>28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P267" s="51" t="s">
        <v>1662</v>
      </c>
      <c r="BQ267" s="53">
        <v>42790</v>
      </c>
    </row>
    <row r="268" spans="1:69" ht="50.65" x14ac:dyDescent="0.6">
      <c r="A268" s="78">
        <v>267</v>
      </c>
      <c r="B268" s="425" t="s">
        <v>1664</v>
      </c>
      <c r="C268" s="27" t="s">
        <v>3963</v>
      </c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19" t="s">
        <v>3515</v>
      </c>
      <c r="J268" s="447" t="s">
        <v>3899</v>
      </c>
      <c r="K268" s="447" t="s">
        <v>3900</v>
      </c>
      <c r="L268" s="447" t="s">
        <v>4277</v>
      </c>
      <c r="M268" s="446" t="s">
        <v>3901</v>
      </c>
      <c r="N268" s="320" t="s">
        <v>3583</v>
      </c>
      <c r="O268" s="321" t="s">
        <v>3902</v>
      </c>
      <c r="P268" s="321" t="s">
        <v>3902</v>
      </c>
      <c r="Q268" s="322" t="s">
        <v>3903</v>
      </c>
      <c r="R268" s="322"/>
      <c r="S268" s="323">
        <v>44693.790856481479</v>
      </c>
      <c r="T268" s="323">
        <v>44693.790856481479</v>
      </c>
      <c r="U268" s="346" t="s">
        <v>2575</v>
      </c>
      <c r="V268" s="335" t="b">
        <v>1</v>
      </c>
      <c r="W268" s="336" t="b">
        <v>1</v>
      </c>
      <c r="Y268" s="122" t="b">
        <v>1</v>
      </c>
      <c r="AB268" s="234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4537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P268" s="51" t="s">
        <v>1662</v>
      </c>
      <c r="BQ268" s="53">
        <v>42790</v>
      </c>
    </row>
    <row r="269" spans="1:69" ht="33.75" x14ac:dyDescent="0.6">
      <c r="A269" s="78">
        <v>268</v>
      </c>
      <c r="B269" s="425" t="s">
        <v>1668</v>
      </c>
      <c r="C269" s="27" t="s">
        <v>3979</v>
      </c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19" t="s">
        <v>3515</v>
      </c>
      <c r="J269" s="447" t="s">
        <v>3904</v>
      </c>
      <c r="K269" s="447" t="s">
        <v>3880</v>
      </c>
      <c r="L269" s="447" t="s">
        <v>4031</v>
      </c>
      <c r="M269" s="446" t="s">
        <v>3329</v>
      </c>
      <c r="N269" s="320" t="s">
        <v>3905</v>
      </c>
      <c r="O269" s="321" t="s">
        <v>3906</v>
      </c>
      <c r="P269" s="322" t="s">
        <v>3907</v>
      </c>
      <c r="Q269" s="322" t="s">
        <v>3908</v>
      </c>
      <c r="R269" s="322"/>
      <c r="S269" s="323">
        <v>44692.877939814818</v>
      </c>
      <c r="T269" s="323">
        <v>44692.877939814818</v>
      </c>
      <c r="U269" s="346" t="s">
        <v>2575</v>
      </c>
      <c r="V269" s="335" t="b">
        <v>1</v>
      </c>
      <c r="W269" s="336" t="b">
        <v>1</v>
      </c>
      <c r="Y269" s="122" t="b">
        <v>1</v>
      </c>
      <c r="AB269" s="234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47" t="s">
        <v>28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425" t="s">
        <v>1672</v>
      </c>
      <c r="C270" s="27" t="s">
        <v>3967</v>
      </c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19" t="s">
        <v>3515</v>
      </c>
      <c r="J270" s="447" t="s">
        <v>3904</v>
      </c>
      <c r="K270" s="447" t="s">
        <v>3636</v>
      </c>
      <c r="L270" s="447" t="s">
        <v>4031</v>
      </c>
      <c r="M270" s="446" t="s">
        <v>3358</v>
      </c>
      <c r="N270" s="320" t="s">
        <v>3909</v>
      </c>
      <c r="O270" s="321" t="s">
        <v>3910</v>
      </c>
      <c r="P270" s="322" t="s">
        <v>3911</v>
      </c>
      <c r="Q270" s="322" t="s">
        <v>3912</v>
      </c>
      <c r="R270" s="322"/>
      <c r="S270" s="323">
        <v>44692.85355324074</v>
      </c>
      <c r="T270" s="323">
        <v>44692.85355324074</v>
      </c>
      <c r="U270" s="346" t="s">
        <v>2575</v>
      </c>
      <c r="V270" s="335" t="b">
        <v>1</v>
      </c>
      <c r="W270" s="336" t="b">
        <v>1</v>
      </c>
      <c r="Y270" s="122" t="b">
        <v>1</v>
      </c>
      <c r="AB270" s="234" t="b">
        <f t="shared" si="22"/>
        <v>1</v>
      </c>
      <c r="AC270" s="199" t="b">
        <f t="shared" si="22"/>
        <v>1</v>
      </c>
      <c r="AD270" s="199" t="b">
        <f t="shared" ref="AD270:AG333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47" t="s">
        <v>28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P270" s="51" t="s">
        <v>1662</v>
      </c>
      <c r="BQ270" s="53">
        <v>42790</v>
      </c>
    </row>
    <row r="271" spans="1:69" ht="50.65" x14ac:dyDescent="0.6">
      <c r="A271" s="78">
        <v>270</v>
      </c>
      <c r="B271" s="425" t="s">
        <v>1675</v>
      </c>
      <c r="C271" s="27" t="s">
        <v>3967</v>
      </c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19" t="s">
        <v>3515</v>
      </c>
      <c r="J271" s="447" t="s">
        <v>3913</v>
      </c>
      <c r="K271" s="447" t="s">
        <v>3636</v>
      </c>
      <c r="L271" s="447" t="s">
        <v>4031</v>
      </c>
      <c r="M271" s="446" t="s">
        <v>3358</v>
      </c>
      <c r="N271" s="320" t="s">
        <v>3576</v>
      </c>
      <c r="O271" s="321" t="s">
        <v>3914</v>
      </c>
      <c r="P271" s="322" t="s">
        <v>3915</v>
      </c>
      <c r="Q271" s="322" t="s">
        <v>3916</v>
      </c>
      <c r="R271" s="322"/>
      <c r="S271" s="323">
        <v>44692.786469907405</v>
      </c>
      <c r="T271" s="323">
        <v>44692.786469907405</v>
      </c>
      <c r="U271" s="346" t="s">
        <v>2575</v>
      </c>
      <c r="V271" s="335" t="b">
        <v>1</v>
      </c>
      <c r="W271" s="336" t="b">
        <v>1</v>
      </c>
      <c r="Y271" s="122" t="b">
        <v>1</v>
      </c>
      <c r="AB271" s="234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47" t="s">
        <v>28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P271" s="51" t="s">
        <v>1662</v>
      </c>
      <c r="BQ271" s="53">
        <v>42790</v>
      </c>
    </row>
    <row r="272" spans="1:69" ht="84.4" x14ac:dyDescent="0.6">
      <c r="A272" s="78">
        <v>271</v>
      </c>
      <c r="B272" s="425" t="s">
        <v>1679</v>
      </c>
      <c r="C272" s="27" t="s">
        <v>3960</v>
      </c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J272" s="447" t="s">
        <v>3461</v>
      </c>
      <c r="K272" s="447" t="s">
        <v>3325</v>
      </c>
      <c r="L272" s="447" t="s">
        <v>4055</v>
      </c>
      <c r="M272" s="446" t="s">
        <v>4489</v>
      </c>
      <c r="N272" s="205" t="s">
        <v>2705</v>
      </c>
      <c r="O272" s="230" t="s">
        <v>2979</v>
      </c>
      <c r="P272" s="230" t="s">
        <v>1680</v>
      </c>
      <c r="Q272" s="136" t="s">
        <v>2686</v>
      </c>
      <c r="T272" s="206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4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1" t="s">
        <v>4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P272" s="51" t="s">
        <v>1662</v>
      </c>
      <c r="BQ272" s="53">
        <v>42790</v>
      </c>
    </row>
    <row r="273" spans="1:71" ht="118.15" x14ac:dyDescent="0.6">
      <c r="A273" s="78">
        <v>272</v>
      </c>
      <c r="B273" s="425" t="s">
        <v>2018</v>
      </c>
      <c r="C273" s="27" t="s">
        <v>4020</v>
      </c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447" t="s">
        <v>3469</v>
      </c>
      <c r="K273" s="447" t="s">
        <v>3469</v>
      </c>
      <c r="L273" s="447" t="s">
        <v>4345</v>
      </c>
      <c r="M273" s="446" t="s">
        <v>4490</v>
      </c>
      <c r="N273" s="205" t="s">
        <v>2920</v>
      </c>
      <c r="O273" s="230" t="s">
        <v>2984</v>
      </c>
      <c r="T273" s="206">
        <v>44664.48541666667</v>
      </c>
      <c r="U273" s="176" t="s">
        <v>2576</v>
      </c>
      <c r="V273" s="189" t="b">
        <v>1</v>
      </c>
      <c r="W273" s="134" t="b">
        <v>1</v>
      </c>
      <c r="AB273" s="234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47" t="s">
        <v>28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P273" s="51" t="s">
        <v>1662</v>
      </c>
      <c r="BQ273" s="53">
        <v>42790</v>
      </c>
    </row>
    <row r="274" spans="1:71" ht="50.65" x14ac:dyDescent="0.6">
      <c r="A274" s="78">
        <v>273</v>
      </c>
      <c r="B274" s="425" t="s">
        <v>1685</v>
      </c>
      <c r="C274" s="27" t="s">
        <v>3962</v>
      </c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447" t="s">
        <v>3470</v>
      </c>
      <c r="K274" s="447" t="s">
        <v>3470</v>
      </c>
      <c r="L274" s="447" t="s">
        <v>4346</v>
      </c>
      <c r="M274" s="446" t="s">
        <v>4491</v>
      </c>
      <c r="N274" s="205" t="s">
        <v>2776</v>
      </c>
      <c r="O274" s="230" t="s">
        <v>2991</v>
      </c>
      <c r="Q274" s="136" t="s">
        <v>2993</v>
      </c>
      <c r="R274" s="136" t="s">
        <v>2994</v>
      </c>
      <c r="S274" s="206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4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47" t="s">
        <v>28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P274" s="51" t="s">
        <v>1662</v>
      </c>
      <c r="BQ274" s="53">
        <v>42789</v>
      </c>
    </row>
    <row r="275" spans="1:71" ht="84.4" x14ac:dyDescent="0.6">
      <c r="A275" s="78">
        <v>274</v>
      </c>
      <c r="B275" s="425" t="s">
        <v>1689</v>
      </c>
      <c r="C275" s="27" t="s">
        <v>3960</v>
      </c>
      <c r="D275" s="1">
        <v>2006</v>
      </c>
      <c r="E275" s="1">
        <v>1.2</v>
      </c>
      <c r="F275" s="1">
        <v>650</v>
      </c>
      <c r="H275" s="1"/>
      <c r="I275" s="174" t="s">
        <v>2572</v>
      </c>
      <c r="J275" s="447" t="s">
        <v>3488</v>
      </c>
      <c r="K275" s="447" t="s">
        <v>3437</v>
      </c>
      <c r="L275" s="447" t="s">
        <v>4039</v>
      </c>
      <c r="M275" s="446" t="s">
        <v>4070</v>
      </c>
      <c r="N275" s="205" t="s">
        <v>2855</v>
      </c>
      <c r="O275" s="230" t="s">
        <v>2997</v>
      </c>
      <c r="P275" s="136" t="s">
        <v>2999</v>
      </c>
      <c r="R275" s="136" t="s">
        <v>2679</v>
      </c>
      <c r="T275" s="206">
        <v>44664.500694444447</v>
      </c>
      <c r="U275" s="176" t="s">
        <v>2576</v>
      </c>
      <c r="V275" s="189" t="b">
        <v>1</v>
      </c>
      <c r="W275" s="192" t="b">
        <v>0</v>
      </c>
      <c r="AB275" s="234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1" t="s">
        <v>4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P275" s="51" t="s">
        <v>1662</v>
      </c>
      <c r="BQ275" s="53">
        <v>42789</v>
      </c>
    </row>
    <row r="276" spans="1:71" ht="50.65" x14ac:dyDescent="0.6">
      <c r="A276" s="78">
        <v>275</v>
      </c>
      <c r="B276" s="425" t="s">
        <v>1694</v>
      </c>
      <c r="C276" s="27" t="s">
        <v>3969</v>
      </c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J276" s="447" t="s">
        <v>3471</v>
      </c>
      <c r="K276" s="447" t="s">
        <v>3471</v>
      </c>
      <c r="L276" s="447" t="s">
        <v>4243</v>
      </c>
      <c r="M276" s="446" t="s">
        <v>4492</v>
      </c>
      <c r="N276" s="205" t="s">
        <v>2780</v>
      </c>
      <c r="O276" s="230" t="s">
        <v>2972</v>
      </c>
      <c r="T276" s="206">
        <v>44664.460416666669</v>
      </c>
      <c r="U276" s="176" t="s">
        <v>2576</v>
      </c>
      <c r="V276" s="189" t="b">
        <v>1</v>
      </c>
      <c r="W276" s="134" t="b">
        <v>1</v>
      </c>
      <c r="AB276" s="234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47" t="s">
        <v>28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P276" s="51" t="s">
        <v>1662</v>
      </c>
      <c r="BQ276" s="53">
        <v>42789</v>
      </c>
    </row>
    <row r="277" spans="1:71" ht="50.65" x14ac:dyDescent="0.6">
      <c r="A277" s="78">
        <v>276</v>
      </c>
      <c r="B277" s="425" t="s">
        <v>1698</v>
      </c>
      <c r="C277" s="27" t="s">
        <v>3963</v>
      </c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J277" s="447" t="s">
        <v>3314</v>
      </c>
      <c r="K277" s="447" t="s">
        <v>3314</v>
      </c>
      <c r="L277" s="447" t="s">
        <v>4277</v>
      </c>
      <c r="M277" s="446" t="s">
        <v>3901</v>
      </c>
      <c r="N277" s="205" t="s">
        <v>2788</v>
      </c>
      <c r="O277" s="230" t="s">
        <v>2968</v>
      </c>
      <c r="Q277" s="136" t="s">
        <v>2969</v>
      </c>
      <c r="S277" s="206">
        <v>44664.455555555556</v>
      </c>
      <c r="T277" s="206">
        <v>44664.455555555556</v>
      </c>
      <c r="U277" s="155" t="s">
        <v>2575</v>
      </c>
      <c r="V277" s="189" t="b">
        <v>1</v>
      </c>
      <c r="W277" s="134" t="b">
        <v>1</v>
      </c>
      <c r="AB277" s="234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4537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P277" s="51" t="s">
        <v>1662</v>
      </c>
      <c r="BQ277" s="53">
        <v>42789</v>
      </c>
    </row>
    <row r="278" spans="1:71" ht="50.65" x14ac:dyDescent="0.6">
      <c r="A278" s="78">
        <v>277</v>
      </c>
      <c r="B278" s="425" t="s">
        <v>1702</v>
      </c>
      <c r="C278" s="27" t="s">
        <v>3991</v>
      </c>
      <c r="E278" s="1"/>
      <c r="H278" s="1"/>
      <c r="I278" s="174" t="s">
        <v>2572</v>
      </c>
      <c r="J278" s="447" t="s">
        <v>3452</v>
      </c>
      <c r="K278" s="447" t="s">
        <v>3452</v>
      </c>
      <c r="L278" s="447" t="s">
        <v>4268</v>
      </c>
      <c r="M278" s="446" t="s">
        <v>4034</v>
      </c>
      <c r="N278" s="205" t="s">
        <v>2842</v>
      </c>
      <c r="O278" s="230" t="s">
        <v>2964</v>
      </c>
      <c r="Q278" s="136" t="s">
        <v>2966</v>
      </c>
      <c r="T278" s="206">
        <v>44664.443749999999</v>
      </c>
      <c r="V278" s="188" t="b">
        <v>1</v>
      </c>
      <c r="W278" s="245" t="s">
        <v>2974</v>
      </c>
      <c r="X278" s="192" t="b">
        <v>0</v>
      </c>
      <c r="AB278" s="234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1" t="s">
        <v>4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P278" s="51" t="s">
        <v>1662</v>
      </c>
      <c r="BQ278" s="53">
        <v>42788</v>
      </c>
    </row>
    <row r="279" spans="1:71" s="47" customFormat="1" ht="50.65" x14ac:dyDescent="0.6">
      <c r="A279" s="79">
        <v>278</v>
      </c>
      <c r="B279" s="436" t="s">
        <v>2019</v>
      </c>
      <c r="C279" s="437" t="s">
        <v>3963</v>
      </c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451" t="s">
        <v>3304</v>
      </c>
      <c r="K279" s="447" t="s">
        <v>3314</v>
      </c>
      <c r="L279" s="447" t="s">
        <v>4277</v>
      </c>
      <c r="M279" s="446" t="s">
        <v>3901</v>
      </c>
      <c r="N279" s="280" t="s">
        <v>2776</v>
      </c>
      <c r="O279" s="281" t="s">
        <v>1707</v>
      </c>
      <c r="P279" s="250"/>
      <c r="Q279" s="250" t="s">
        <v>2963</v>
      </c>
      <c r="R279" s="136"/>
      <c r="S279" s="206">
        <v>44664.523611111108</v>
      </c>
      <c r="T279" s="206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7"/>
      <c r="AB279" s="234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P279" s="54" t="s">
        <v>1662</v>
      </c>
      <c r="BQ279" s="56">
        <v>42788</v>
      </c>
      <c r="BR279" s="55"/>
      <c r="BS279" s="55"/>
    </row>
    <row r="280" spans="1:71" ht="50.65" x14ac:dyDescent="0.6">
      <c r="A280" s="78">
        <v>279</v>
      </c>
      <c r="B280" s="425" t="s">
        <v>1472</v>
      </c>
      <c r="C280" s="437" t="s">
        <v>3963</v>
      </c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J280" s="447" t="s">
        <v>3038</v>
      </c>
      <c r="K280" s="447" t="s">
        <v>3325</v>
      </c>
      <c r="L280" s="447" t="s">
        <v>4055</v>
      </c>
      <c r="M280" s="446" t="s">
        <v>3542</v>
      </c>
      <c r="N280" s="205" t="s">
        <v>2788</v>
      </c>
      <c r="O280" s="230" t="s">
        <v>2960</v>
      </c>
      <c r="P280" s="230" t="s">
        <v>2960</v>
      </c>
      <c r="T280" s="206">
        <v>44664.012499999997</v>
      </c>
      <c r="U280" s="176" t="s">
        <v>2576</v>
      </c>
      <c r="V280" s="189" t="b">
        <v>1</v>
      </c>
      <c r="W280" s="134" t="b">
        <v>1</v>
      </c>
      <c r="AB280" s="234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41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P280" s="51" t="s">
        <v>1437</v>
      </c>
      <c r="BQ280" s="53">
        <v>42751</v>
      </c>
    </row>
    <row r="281" spans="1:71" ht="50.65" x14ac:dyDescent="0.6">
      <c r="A281" s="78">
        <v>280</v>
      </c>
      <c r="B281" s="425" t="s">
        <v>1477</v>
      </c>
      <c r="C281" s="27" t="s">
        <v>3973</v>
      </c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J281" s="447" t="s">
        <v>4347</v>
      </c>
      <c r="K281" s="447" t="s">
        <v>3472</v>
      </c>
      <c r="L281" s="447" t="s">
        <v>4036</v>
      </c>
      <c r="M281" s="446" t="s">
        <v>3565</v>
      </c>
      <c r="N281" s="205" t="s">
        <v>2780</v>
      </c>
      <c r="O281" s="230" t="s">
        <v>2959</v>
      </c>
      <c r="P281" s="230" t="s">
        <v>2959</v>
      </c>
      <c r="T281" s="206">
        <v>44664.009722222225</v>
      </c>
      <c r="U281" s="176" t="s">
        <v>2576</v>
      </c>
      <c r="V281" s="189" t="b">
        <v>1</v>
      </c>
      <c r="W281" s="134" t="b">
        <v>1</v>
      </c>
      <c r="AB281" s="234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425" t="s">
        <v>1482</v>
      </c>
      <c r="C282" s="27" t="s">
        <v>4000</v>
      </c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J282" s="447" t="s">
        <v>4348</v>
      </c>
      <c r="K282" s="447" t="s">
        <v>3473</v>
      </c>
      <c r="L282" s="447" t="s">
        <v>4031</v>
      </c>
      <c r="M282" s="446" t="s">
        <v>3329</v>
      </c>
      <c r="N282" s="205" t="s">
        <v>2787</v>
      </c>
      <c r="O282" s="230" t="s">
        <v>2958</v>
      </c>
      <c r="S282" s="206">
        <v>44664.006944444445</v>
      </c>
      <c r="T282" s="206">
        <v>44664.006944444445</v>
      </c>
      <c r="U282" s="155" t="s">
        <v>2575</v>
      </c>
      <c r="V282" s="189" t="b">
        <v>1</v>
      </c>
      <c r="W282" s="134" t="b">
        <v>1</v>
      </c>
      <c r="AB282" s="234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P282" s="51" t="s">
        <v>1437</v>
      </c>
      <c r="BQ282" s="53">
        <v>42751</v>
      </c>
    </row>
    <row r="283" spans="1:71" ht="39.4" x14ac:dyDescent="0.6">
      <c r="A283" s="78">
        <v>282</v>
      </c>
      <c r="B283" s="425" t="s">
        <v>1487</v>
      </c>
      <c r="C283" s="27" t="s">
        <v>4000</v>
      </c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J283" s="447" t="s">
        <v>4349</v>
      </c>
      <c r="K283" s="447" t="s">
        <v>3472</v>
      </c>
      <c r="L283" s="447" t="s">
        <v>4036</v>
      </c>
      <c r="M283" s="446" t="s">
        <v>3565</v>
      </c>
      <c r="N283" s="205" t="s">
        <v>2787</v>
      </c>
      <c r="O283" s="230" t="s">
        <v>2952</v>
      </c>
      <c r="P283" s="136" t="s">
        <v>2953</v>
      </c>
      <c r="T283" s="206">
        <v>44663.488888888889</v>
      </c>
      <c r="U283" s="176" t="s">
        <v>2576</v>
      </c>
      <c r="V283" s="189" t="b">
        <v>1</v>
      </c>
      <c r="W283" s="134" t="b">
        <v>1</v>
      </c>
      <c r="AB283" s="234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P283" s="51" t="s">
        <v>1437</v>
      </c>
      <c r="BQ283" s="53">
        <v>42748</v>
      </c>
    </row>
    <row r="284" spans="1:71" ht="50.65" x14ac:dyDescent="0.6">
      <c r="A284" s="78">
        <v>283</v>
      </c>
      <c r="B284" s="425" t="s">
        <v>1492</v>
      </c>
      <c r="C284" s="27" t="s">
        <v>3961</v>
      </c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J284" s="447" t="s">
        <v>4315</v>
      </c>
      <c r="K284" s="447" t="s">
        <v>3343</v>
      </c>
      <c r="L284" s="447" t="s">
        <v>4122</v>
      </c>
      <c r="M284" s="446" t="s">
        <v>4469</v>
      </c>
      <c r="N284" s="205" t="s">
        <v>2705</v>
      </c>
      <c r="O284" s="230" t="s">
        <v>2939</v>
      </c>
      <c r="T284" s="206">
        <v>44663.461805555555</v>
      </c>
      <c r="U284" s="176" t="s">
        <v>2576</v>
      </c>
      <c r="V284" s="189" t="b">
        <v>1</v>
      </c>
      <c r="W284" s="134" t="b">
        <v>1</v>
      </c>
      <c r="AB284" s="234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825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P284" s="51" t="s">
        <v>1437</v>
      </c>
      <c r="BQ284" s="53">
        <v>42747</v>
      </c>
    </row>
    <row r="285" spans="1:71" ht="50.65" x14ac:dyDescent="0.6">
      <c r="A285" s="78">
        <v>284</v>
      </c>
      <c r="B285" s="425" t="s">
        <v>1496</v>
      </c>
      <c r="C285" s="27" t="s">
        <v>3969</v>
      </c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J285" s="447" t="s">
        <v>4350</v>
      </c>
      <c r="K285" s="447" t="s">
        <v>3438</v>
      </c>
      <c r="L285" s="447" t="s">
        <v>4028</v>
      </c>
      <c r="M285" s="446" t="s">
        <v>4056</v>
      </c>
      <c r="N285" s="205" t="s">
        <v>2780</v>
      </c>
      <c r="O285" s="230" t="s">
        <v>2948</v>
      </c>
      <c r="P285" s="230" t="s">
        <v>2950</v>
      </c>
      <c r="Q285" s="136" t="s">
        <v>2951</v>
      </c>
      <c r="T285" s="206">
        <v>44663.481249999997</v>
      </c>
      <c r="U285" s="155" t="s">
        <v>2575</v>
      </c>
      <c r="V285" s="189" t="b">
        <v>1</v>
      </c>
      <c r="W285" s="134" t="b">
        <v>1</v>
      </c>
      <c r="AB285" s="234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2949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436" t="s">
        <v>1501</v>
      </c>
      <c r="C286" s="437" t="s">
        <v>3953</v>
      </c>
      <c r="D286" s="55">
        <v>2000</v>
      </c>
      <c r="E286" s="40">
        <v>0.8</v>
      </c>
      <c r="F286" s="47">
        <v>225</v>
      </c>
      <c r="H286" s="40">
        <v>0.68</v>
      </c>
      <c r="I286" s="204" t="s">
        <v>2572</v>
      </c>
      <c r="J286" s="447" t="s">
        <v>4351</v>
      </c>
      <c r="K286" s="447" t="s">
        <v>3437</v>
      </c>
      <c r="L286" s="447" t="s">
        <v>4039</v>
      </c>
      <c r="M286" s="446" t="s">
        <v>4461</v>
      </c>
      <c r="N286" s="248" t="s">
        <v>2920</v>
      </c>
      <c r="O286" s="249" t="s">
        <v>2921</v>
      </c>
      <c r="P286" s="142" t="s">
        <v>2921</v>
      </c>
      <c r="Q286" s="142"/>
      <c r="R286" s="142" t="s">
        <v>2922</v>
      </c>
      <c r="S286" s="139"/>
      <c r="T286" s="244">
        <v>44663.378472222219</v>
      </c>
      <c r="U286" s="158" t="s">
        <v>2575</v>
      </c>
      <c r="V286" s="209" t="b">
        <v>1</v>
      </c>
      <c r="W286" s="192" t="b">
        <v>1</v>
      </c>
      <c r="X286" s="139"/>
      <c r="Y286" s="193" t="b">
        <v>0</v>
      </c>
      <c r="AB286" s="234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4537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P286" s="54" t="s">
        <v>1437</v>
      </c>
      <c r="BQ286" s="56">
        <v>42746</v>
      </c>
    </row>
    <row r="287" spans="1:71" ht="50.65" x14ac:dyDescent="0.6">
      <c r="A287" s="78">
        <v>286</v>
      </c>
      <c r="B287" s="425" t="s">
        <v>2012</v>
      </c>
      <c r="C287" s="27" t="s">
        <v>3973</v>
      </c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J287" s="447" t="s">
        <v>3105</v>
      </c>
      <c r="K287" s="447" t="s">
        <v>3105</v>
      </c>
      <c r="L287" s="447" t="s">
        <v>4053</v>
      </c>
      <c r="M287" s="446" t="s">
        <v>4493</v>
      </c>
      <c r="N287" s="205" t="s">
        <v>2855</v>
      </c>
      <c r="O287" s="230" t="s">
        <v>2923</v>
      </c>
      <c r="T287" s="206">
        <v>44663.387499999997</v>
      </c>
      <c r="U287" s="176" t="s">
        <v>2576</v>
      </c>
      <c r="V287" s="189" t="b">
        <v>1</v>
      </c>
      <c r="W287" s="134" t="b">
        <v>1</v>
      </c>
      <c r="AB287" s="234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P287" s="51" t="s">
        <v>1437</v>
      </c>
      <c r="BQ287" s="53">
        <v>42746</v>
      </c>
    </row>
    <row r="288" spans="1:71" ht="50.65" x14ac:dyDescent="0.6">
      <c r="A288" s="78">
        <v>287</v>
      </c>
      <c r="B288" s="425" t="s">
        <v>1511</v>
      </c>
      <c r="C288" s="27" t="s">
        <v>3961</v>
      </c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J288" s="447" t="s">
        <v>4352</v>
      </c>
      <c r="K288" s="447" t="s">
        <v>3306</v>
      </c>
      <c r="L288" s="447" t="s">
        <v>4031</v>
      </c>
      <c r="M288" s="446" t="s">
        <v>4494</v>
      </c>
      <c r="N288" s="205" t="s">
        <v>2730</v>
      </c>
      <c r="O288" s="230" t="s">
        <v>2928</v>
      </c>
      <c r="R288" s="136" t="s">
        <v>2929</v>
      </c>
      <c r="T288" s="206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4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425" t="s">
        <v>1515</v>
      </c>
      <c r="C289" s="27" t="s">
        <v>3985</v>
      </c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J289" s="447" t="s">
        <v>4050</v>
      </c>
      <c r="K289" s="447" t="s">
        <v>3325</v>
      </c>
      <c r="L289" s="447" t="s">
        <v>4055</v>
      </c>
      <c r="M289" s="446" t="s">
        <v>3542</v>
      </c>
      <c r="N289" s="205" t="s">
        <v>2932</v>
      </c>
      <c r="O289" s="230" t="s">
        <v>2933</v>
      </c>
      <c r="Q289" s="136" t="s">
        <v>2935</v>
      </c>
      <c r="R289" s="222" t="s">
        <v>2934</v>
      </c>
      <c r="T289" s="206">
        <v>44663.402083333334</v>
      </c>
      <c r="U289" s="155" t="s">
        <v>2575</v>
      </c>
      <c r="V289" s="189" t="b">
        <v>1</v>
      </c>
      <c r="W289" s="134" t="b">
        <v>1</v>
      </c>
      <c r="AB289" s="234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P289" s="51" t="s">
        <v>1437</v>
      </c>
      <c r="BQ289" s="53">
        <v>42730</v>
      </c>
    </row>
    <row r="290" spans="1:69" ht="50.65" x14ac:dyDescent="0.6">
      <c r="A290" s="78">
        <v>289</v>
      </c>
      <c r="B290" s="425" t="s">
        <v>1520</v>
      </c>
      <c r="C290" s="27" t="s">
        <v>3961</v>
      </c>
      <c r="D290" s="1">
        <v>2008</v>
      </c>
      <c r="E290" s="1">
        <v>1.26</v>
      </c>
      <c r="F290" s="1">
        <v>800</v>
      </c>
      <c r="H290" s="1"/>
      <c r="J290" s="447" t="s">
        <v>4353</v>
      </c>
      <c r="K290" s="447" t="s">
        <v>3105</v>
      </c>
      <c r="L290" s="447" t="s">
        <v>4053</v>
      </c>
      <c r="M290" s="446" t="s">
        <v>4493</v>
      </c>
      <c r="N290" s="205" t="s">
        <v>2937</v>
      </c>
      <c r="O290" s="230" t="s">
        <v>2936</v>
      </c>
      <c r="T290" s="206">
        <v>44663.404166666667</v>
      </c>
      <c r="U290" s="176" t="s">
        <v>2576</v>
      </c>
      <c r="V290" s="189" t="b">
        <v>1</v>
      </c>
      <c r="W290" s="134" t="b">
        <v>1</v>
      </c>
      <c r="AB290" s="234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425" t="s">
        <v>1525</v>
      </c>
      <c r="C291" s="27" t="s">
        <v>3987</v>
      </c>
      <c r="D291" s="1">
        <v>2008</v>
      </c>
      <c r="E291" s="1">
        <v>1.36</v>
      </c>
      <c r="F291" s="1">
        <v>675</v>
      </c>
      <c r="H291" s="1"/>
      <c r="I291" s="174" t="s">
        <v>2572</v>
      </c>
      <c r="J291" s="447" t="s">
        <v>4354</v>
      </c>
      <c r="K291" s="447" t="s">
        <v>3437</v>
      </c>
      <c r="L291" s="447" t="s">
        <v>4025</v>
      </c>
      <c r="M291" s="446" t="s">
        <v>4070</v>
      </c>
      <c r="N291" s="205" t="s">
        <v>2705</v>
      </c>
      <c r="O291" s="230" t="s">
        <v>4656</v>
      </c>
      <c r="R291" s="136" t="s">
        <v>2679</v>
      </c>
      <c r="T291" s="206">
        <v>44663.104166666664</v>
      </c>
      <c r="V291" s="189" t="b">
        <v>1</v>
      </c>
      <c r="W291" s="247" t="b">
        <v>0</v>
      </c>
      <c r="AB291" s="234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1" t="s">
        <v>4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P291" s="51" t="s">
        <v>1437</v>
      </c>
      <c r="BQ291" s="53">
        <v>42730</v>
      </c>
    </row>
    <row r="292" spans="1:69" ht="50.65" x14ac:dyDescent="0.6">
      <c r="A292" s="78">
        <v>291</v>
      </c>
      <c r="B292" s="425" t="s">
        <v>2008</v>
      </c>
      <c r="C292" s="27" t="s">
        <v>3973</v>
      </c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J292" s="447" t="s">
        <v>4355</v>
      </c>
      <c r="K292" s="447" t="s">
        <v>4356</v>
      </c>
      <c r="L292" s="447" t="s">
        <v>4036</v>
      </c>
      <c r="M292" s="446" t="s">
        <v>4495</v>
      </c>
      <c r="N292" s="205" t="s">
        <v>2771</v>
      </c>
      <c r="O292" s="230" t="s">
        <v>2913</v>
      </c>
      <c r="R292" s="136" t="s">
        <v>2915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4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P292" s="51" t="s">
        <v>1437</v>
      </c>
      <c r="BQ292" s="53">
        <v>42727</v>
      </c>
    </row>
    <row r="293" spans="1:69" ht="50.65" x14ac:dyDescent="0.6">
      <c r="A293" s="78">
        <v>292</v>
      </c>
      <c r="B293" s="425" t="s">
        <v>1536</v>
      </c>
      <c r="C293" s="27" t="s">
        <v>3961</v>
      </c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J293" s="447" t="s">
        <v>4357</v>
      </c>
      <c r="K293" s="447" t="s">
        <v>4358</v>
      </c>
      <c r="L293" s="447" t="s">
        <v>4359</v>
      </c>
      <c r="M293" s="446" t="s">
        <v>4496</v>
      </c>
      <c r="N293" s="205" t="s">
        <v>2705</v>
      </c>
      <c r="O293" s="230" t="s">
        <v>2911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4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4538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P293" s="51" t="s">
        <v>1437</v>
      </c>
      <c r="BQ293" s="53">
        <v>42726</v>
      </c>
    </row>
    <row r="294" spans="1:69" ht="33.75" x14ac:dyDescent="0.6">
      <c r="A294" s="78">
        <v>293</v>
      </c>
      <c r="B294" s="425" t="s">
        <v>1543</v>
      </c>
      <c r="C294" s="27" t="s">
        <v>4021</v>
      </c>
      <c r="D294" s="1">
        <v>2012</v>
      </c>
      <c r="E294" s="1">
        <v>1.6</v>
      </c>
      <c r="F294" s="1">
        <v>973</v>
      </c>
      <c r="H294" s="1"/>
      <c r="I294" s="204" t="s">
        <v>2572</v>
      </c>
      <c r="J294" s="447" t="s">
        <v>4360</v>
      </c>
      <c r="K294" s="447" t="s">
        <v>3343</v>
      </c>
      <c r="L294" s="447" t="s">
        <v>4122</v>
      </c>
      <c r="M294" s="446" t="s">
        <v>4469</v>
      </c>
      <c r="N294" s="248" t="s">
        <v>2906</v>
      </c>
      <c r="O294" s="249" t="s">
        <v>2905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09" t="b">
        <v>1</v>
      </c>
      <c r="W294" s="192" t="b">
        <v>1</v>
      </c>
      <c r="X294" s="139"/>
      <c r="Y294" s="193" t="b">
        <v>0</v>
      </c>
      <c r="AB294" s="234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4538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425" t="s">
        <v>1548</v>
      </c>
      <c r="C295" s="27" t="s">
        <v>3952</v>
      </c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J295" s="447" t="s">
        <v>4361</v>
      </c>
      <c r="K295" s="447" t="s">
        <v>3271</v>
      </c>
      <c r="L295" s="447" t="s">
        <v>4036</v>
      </c>
      <c r="M295" s="446" t="s">
        <v>4497</v>
      </c>
      <c r="N295" s="205" t="s">
        <v>2881</v>
      </c>
      <c r="O295" s="230" t="s">
        <v>2334</v>
      </c>
      <c r="P295" s="250"/>
      <c r="Q295" s="250" t="s">
        <v>2938</v>
      </c>
      <c r="R295" s="222" t="s">
        <v>2901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4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4538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P295" s="51" t="s">
        <v>1437</v>
      </c>
      <c r="BQ295" s="53">
        <v>42726</v>
      </c>
    </row>
    <row r="296" spans="1:69" ht="39.4" x14ac:dyDescent="0.6">
      <c r="A296" s="78">
        <v>295</v>
      </c>
      <c r="B296" s="425" t="s">
        <v>1552</v>
      </c>
      <c r="C296" s="27" t="s">
        <v>3958</v>
      </c>
      <c r="D296" s="1">
        <v>2012</v>
      </c>
      <c r="E296" s="246">
        <v>1.5</v>
      </c>
      <c r="F296" s="246">
        <v>1000</v>
      </c>
      <c r="H296" s="246">
        <v>1.53</v>
      </c>
      <c r="I296" s="174" t="s">
        <v>2572</v>
      </c>
      <c r="J296" s="447" t="s">
        <v>4361</v>
      </c>
      <c r="K296" s="447" t="s">
        <v>3271</v>
      </c>
      <c r="L296" s="447" t="s">
        <v>4036</v>
      </c>
      <c r="M296" s="446" t="s">
        <v>4497</v>
      </c>
      <c r="N296" s="205" t="s">
        <v>2714</v>
      </c>
      <c r="O296" s="230" t="s">
        <v>2892</v>
      </c>
      <c r="P296" s="250"/>
      <c r="Q296" s="250"/>
      <c r="R296" s="250" t="s">
        <v>2895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4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4538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P296" s="51" t="s">
        <v>1437</v>
      </c>
      <c r="BQ296" s="53">
        <v>42726</v>
      </c>
    </row>
    <row r="297" spans="1:69" ht="39.4" x14ac:dyDescent="0.6">
      <c r="A297" s="78">
        <v>296</v>
      </c>
      <c r="B297" s="425" t="s">
        <v>1555</v>
      </c>
      <c r="C297" s="27" t="s">
        <v>3955</v>
      </c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J297" s="447" t="s">
        <v>4035</v>
      </c>
      <c r="K297" s="447" t="s">
        <v>3271</v>
      </c>
      <c r="L297" s="447" t="s">
        <v>4036</v>
      </c>
      <c r="M297" s="446" t="s">
        <v>4497</v>
      </c>
      <c r="N297" s="205" t="s">
        <v>2705</v>
      </c>
      <c r="O297" s="230" t="s">
        <v>2897</v>
      </c>
      <c r="P297" s="136" t="s">
        <v>2898</v>
      </c>
      <c r="T297" s="206">
        <v>44663.064583333333</v>
      </c>
      <c r="U297" s="176" t="s">
        <v>2576</v>
      </c>
      <c r="V297" s="189" t="b">
        <v>1</v>
      </c>
      <c r="W297" s="134" t="b">
        <v>1</v>
      </c>
      <c r="AB297" s="234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4538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425" t="s">
        <v>1559</v>
      </c>
      <c r="C298" s="27" t="s">
        <v>4021</v>
      </c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J298" s="447" t="s">
        <v>4362</v>
      </c>
      <c r="K298" s="447" t="s">
        <v>3475</v>
      </c>
      <c r="L298" s="447" t="s">
        <v>4363</v>
      </c>
      <c r="M298" s="446" t="s">
        <v>4498</v>
      </c>
      <c r="N298" s="205" t="s">
        <v>2776</v>
      </c>
      <c r="O298" s="230" t="s">
        <v>2900</v>
      </c>
      <c r="Q298" s="250" t="s">
        <v>2938</v>
      </c>
      <c r="R298" s="222" t="s">
        <v>2901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4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4538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P298" s="51" t="s">
        <v>1437</v>
      </c>
      <c r="BQ298" s="53">
        <v>42720</v>
      </c>
    </row>
    <row r="299" spans="1:69" ht="101.25" x14ac:dyDescent="0.6">
      <c r="A299" s="78">
        <v>298</v>
      </c>
      <c r="B299" s="425" t="s">
        <v>1563</v>
      </c>
      <c r="C299" s="27" t="s">
        <v>4022</v>
      </c>
      <c r="D299" s="1">
        <v>2014</v>
      </c>
      <c r="E299" s="1">
        <v>1</v>
      </c>
      <c r="F299" s="1">
        <v>870</v>
      </c>
      <c r="H299" s="1"/>
      <c r="I299" s="174" t="s">
        <v>2572</v>
      </c>
      <c r="J299" s="447" t="s">
        <v>4364</v>
      </c>
      <c r="K299" s="447" t="s">
        <v>3438</v>
      </c>
      <c r="L299" s="447" t="s">
        <v>4028</v>
      </c>
      <c r="M299" s="446" t="s">
        <v>4056</v>
      </c>
      <c r="N299" s="205" t="s">
        <v>2760</v>
      </c>
      <c r="O299" s="230" t="s">
        <v>2888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4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4538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P299" s="51" t="s">
        <v>1437</v>
      </c>
      <c r="BQ299" s="53">
        <v>42720</v>
      </c>
    </row>
    <row r="300" spans="1:69" ht="50.65" x14ac:dyDescent="0.6">
      <c r="A300" s="78">
        <v>299</v>
      </c>
      <c r="B300" s="425" t="s">
        <v>1568</v>
      </c>
      <c r="C300" s="27" t="s">
        <v>3968</v>
      </c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J300" s="447" t="s">
        <v>4365</v>
      </c>
      <c r="K300" s="447" t="s">
        <v>3476</v>
      </c>
      <c r="L300" s="447" t="s">
        <v>4316</v>
      </c>
      <c r="M300" s="446" t="s">
        <v>4499</v>
      </c>
      <c r="N300" s="205" t="s">
        <v>2855</v>
      </c>
      <c r="O300" s="230" t="s">
        <v>2334</v>
      </c>
      <c r="Q300" s="250" t="s">
        <v>2938</v>
      </c>
      <c r="R300" s="222" t="s">
        <v>2901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4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4538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P300" s="51" t="s">
        <v>1437</v>
      </c>
      <c r="BQ300" s="53">
        <v>42720</v>
      </c>
    </row>
    <row r="301" spans="1:69" ht="50.65" x14ac:dyDescent="0.6">
      <c r="A301" s="78">
        <v>300</v>
      </c>
      <c r="B301" s="425" t="s">
        <v>2111</v>
      </c>
      <c r="C301" s="27" t="s">
        <v>3968</v>
      </c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J301" s="447" t="s">
        <v>4366</v>
      </c>
      <c r="K301" s="447" t="s">
        <v>3476</v>
      </c>
      <c r="L301" s="447" t="s">
        <v>4316</v>
      </c>
      <c r="M301" s="446" t="s">
        <v>4499</v>
      </c>
      <c r="N301" s="205" t="s">
        <v>2780</v>
      </c>
      <c r="O301" s="230" t="s">
        <v>2885</v>
      </c>
      <c r="T301" s="206">
        <v>44663.490277777775</v>
      </c>
      <c r="U301" s="176" t="s">
        <v>2576</v>
      </c>
      <c r="V301" s="189" t="b">
        <v>1</v>
      </c>
      <c r="W301" s="134" t="b">
        <v>1</v>
      </c>
      <c r="AB301" s="234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4538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P301" s="51" t="s">
        <v>1437</v>
      </c>
      <c r="BQ301" s="53">
        <v>42720</v>
      </c>
    </row>
    <row r="302" spans="1:69" ht="33.75" x14ac:dyDescent="0.6">
      <c r="A302" s="78">
        <v>301</v>
      </c>
      <c r="B302" s="425" t="s">
        <v>1938</v>
      </c>
      <c r="C302" s="27" t="s">
        <v>3952</v>
      </c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J302" s="447" t="s">
        <v>4047</v>
      </c>
      <c r="K302" s="447" t="s">
        <v>2804</v>
      </c>
      <c r="L302" s="447" t="s">
        <v>4048</v>
      </c>
      <c r="M302" s="446" t="s">
        <v>3754</v>
      </c>
      <c r="N302" s="205" t="s">
        <v>2788</v>
      </c>
      <c r="O302" s="205" t="s">
        <v>2866</v>
      </c>
      <c r="P302" s="136" t="s">
        <v>2864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4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4537</v>
      </c>
      <c r="BC302" s="41" t="s">
        <v>874</v>
      </c>
      <c r="BD302" s="1" t="s">
        <v>1992</v>
      </c>
      <c r="BE302" s="41" t="s">
        <v>2865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P302" s="51" t="s">
        <v>1249</v>
      </c>
      <c r="BQ302" s="53">
        <v>42831</v>
      </c>
    </row>
    <row r="303" spans="1:69" ht="52.5" x14ac:dyDescent="0.6">
      <c r="A303" s="78">
        <v>302</v>
      </c>
      <c r="B303" s="425" t="s">
        <v>1939</v>
      </c>
      <c r="C303" s="27" t="s">
        <v>3963</v>
      </c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J303" s="447" t="s">
        <v>4367</v>
      </c>
      <c r="K303" s="447" t="s">
        <v>3477</v>
      </c>
      <c r="L303" s="447" t="s">
        <v>4326</v>
      </c>
      <c r="M303" s="446" t="s">
        <v>4500</v>
      </c>
      <c r="N303" s="205" t="s">
        <v>2730</v>
      </c>
      <c r="O303" s="205" t="s">
        <v>2770</v>
      </c>
      <c r="P303" s="136" t="s">
        <v>2868</v>
      </c>
      <c r="T303" s="206">
        <v>44661.441666666666</v>
      </c>
      <c r="U303" s="176" t="s">
        <v>2576</v>
      </c>
      <c r="V303" s="189" t="b">
        <v>1</v>
      </c>
      <c r="W303" s="134" t="b">
        <v>1</v>
      </c>
      <c r="AB303" s="234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4538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P303" s="51" t="s">
        <v>1249</v>
      </c>
      <c r="BQ303" s="53">
        <v>42831</v>
      </c>
    </row>
    <row r="304" spans="1:69" s="80" customFormat="1" ht="26.25" x14ac:dyDescent="0.6">
      <c r="A304" s="80">
        <v>303</v>
      </c>
      <c r="B304" s="241" t="s">
        <v>2096</v>
      </c>
      <c r="C304" s="438" t="s">
        <v>3953</v>
      </c>
      <c r="E304" s="85"/>
      <c r="G304" s="85"/>
      <c r="H304" s="85"/>
      <c r="I304" s="240"/>
      <c r="J304" s="447" t="s">
        <v>4368</v>
      </c>
      <c r="K304" s="447" t="s">
        <v>3038</v>
      </c>
      <c r="L304" s="447" t="s">
        <v>4337</v>
      </c>
      <c r="M304" s="446" t="s">
        <v>3853</v>
      </c>
      <c r="N304" s="248"/>
      <c r="O304" s="249"/>
      <c r="P304" s="142"/>
      <c r="Q304" s="142" t="s">
        <v>4658</v>
      </c>
      <c r="R304" s="142" t="s">
        <v>3947</v>
      </c>
      <c r="S304" s="139"/>
      <c r="T304" s="244">
        <v>44661.438194444447</v>
      </c>
      <c r="U304" s="243"/>
      <c r="V304" s="209" t="b">
        <v>1</v>
      </c>
      <c r="W304" s="245" t="s">
        <v>2974</v>
      </c>
      <c r="X304" s="192" t="b">
        <v>0</v>
      </c>
      <c r="Y304" s="122"/>
      <c r="Z304" s="122"/>
      <c r="AA304" s="237"/>
      <c r="AB304" s="234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2503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P304" s="82" t="s">
        <v>2103</v>
      </c>
    </row>
    <row r="305" spans="1:63" ht="39.4" x14ac:dyDescent="0.6">
      <c r="A305" s="1">
        <v>304</v>
      </c>
      <c r="B305" s="439" t="s">
        <v>2104</v>
      </c>
      <c r="C305" s="29" t="s">
        <v>4021</v>
      </c>
      <c r="D305" s="1">
        <v>2019</v>
      </c>
      <c r="E305" s="52">
        <v>1.4</v>
      </c>
      <c r="F305" s="1">
        <v>423</v>
      </c>
      <c r="J305" s="447" t="s">
        <v>4369</v>
      </c>
      <c r="K305" s="447" t="s">
        <v>4370</v>
      </c>
      <c r="L305" s="447" t="s">
        <v>4371</v>
      </c>
      <c r="M305" s="446" t="s">
        <v>4372</v>
      </c>
      <c r="N305" s="467" t="s">
        <v>4657</v>
      </c>
      <c r="Q305" s="467" t="s">
        <v>4657</v>
      </c>
      <c r="T305" s="206">
        <v>44663.09652777778</v>
      </c>
      <c r="V305" s="189" t="b">
        <v>1</v>
      </c>
      <c r="W305" s="245" t="s">
        <v>2974</v>
      </c>
      <c r="AB305" s="234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B305" s="51" t="s">
        <v>2108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 ht="84.4" x14ac:dyDescent="0.6">
      <c r="A306" s="1">
        <v>305</v>
      </c>
      <c r="B306" s="439" t="s">
        <v>2110</v>
      </c>
      <c r="C306" s="29" t="s">
        <v>3960</v>
      </c>
      <c r="D306" s="1">
        <v>2018</v>
      </c>
      <c r="J306" s="447" t="s">
        <v>4373</v>
      </c>
      <c r="K306" s="447" t="s">
        <v>2804</v>
      </c>
      <c r="L306" s="447" t="s">
        <v>4048</v>
      </c>
      <c r="M306" s="446" t="s">
        <v>4464</v>
      </c>
      <c r="N306" s="467" t="s">
        <v>4657</v>
      </c>
      <c r="Q306" s="467" t="s">
        <v>4657</v>
      </c>
      <c r="T306" s="206">
        <v>44663.09652777778</v>
      </c>
      <c r="V306" s="189" t="b">
        <v>1</v>
      </c>
      <c r="W306" s="245" t="s">
        <v>2974</v>
      </c>
      <c r="AB306" s="234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 ht="50.65" x14ac:dyDescent="0.6">
      <c r="A307" s="1">
        <v>306</v>
      </c>
      <c r="B307" s="439" t="s">
        <v>2612</v>
      </c>
      <c r="C307" s="27" t="s">
        <v>3969</v>
      </c>
      <c r="D307" s="1">
        <v>2021</v>
      </c>
      <c r="E307" s="52">
        <v>1.4</v>
      </c>
      <c r="F307" s="1">
        <v>375</v>
      </c>
      <c r="J307" s="447" t="s">
        <v>4374</v>
      </c>
      <c r="K307" s="447" t="s">
        <v>3438</v>
      </c>
      <c r="L307" s="447" t="s">
        <v>4025</v>
      </c>
      <c r="M307" s="446" t="s">
        <v>4375</v>
      </c>
      <c r="N307" s="467" t="s">
        <v>4657</v>
      </c>
      <c r="Q307" s="467" t="s">
        <v>4657</v>
      </c>
      <c r="T307" s="206">
        <v>44663.09652777778</v>
      </c>
      <c r="V307" s="189" t="b">
        <v>1</v>
      </c>
      <c r="W307" s="245" t="s">
        <v>2974</v>
      </c>
      <c r="AB307" s="234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41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 ht="50.65" x14ac:dyDescent="0.6">
      <c r="A308" s="1">
        <v>307</v>
      </c>
      <c r="B308" s="439" t="s">
        <v>2181</v>
      </c>
      <c r="C308" s="27" t="s">
        <v>3951</v>
      </c>
      <c r="D308" s="1">
        <v>2019</v>
      </c>
      <c r="E308" s="52">
        <v>1.5</v>
      </c>
      <c r="F308" s="1">
        <v>873</v>
      </c>
      <c r="J308" s="447" t="s">
        <v>4376</v>
      </c>
      <c r="K308" s="447" t="s">
        <v>4377</v>
      </c>
      <c r="L308" s="447" t="s">
        <v>4378</v>
      </c>
      <c r="M308" s="446" t="s">
        <v>4379</v>
      </c>
      <c r="N308" s="467" t="s">
        <v>4657</v>
      </c>
      <c r="Q308" s="467" t="s">
        <v>4657</v>
      </c>
      <c r="T308" s="206">
        <v>44663.09652777778</v>
      </c>
      <c r="V308" s="189" t="b">
        <v>1</v>
      </c>
      <c r="W308" s="245" t="s">
        <v>2974</v>
      </c>
      <c r="AB308" s="234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 ht="50.65" x14ac:dyDescent="0.6">
      <c r="A309" s="1">
        <v>308</v>
      </c>
      <c r="B309" s="439" t="s">
        <v>2194</v>
      </c>
      <c r="C309" s="27" t="s">
        <v>3951</v>
      </c>
      <c r="D309" s="1">
        <v>2021</v>
      </c>
      <c r="E309" s="52">
        <v>2.1</v>
      </c>
      <c r="F309" s="1">
        <v>773</v>
      </c>
      <c r="J309" s="447" t="s">
        <v>4380</v>
      </c>
      <c r="K309" s="447" t="s">
        <v>4381</v>
      </c>
      <c r="L309" s="447" t="s">
        <v>4382</v>
      </c>
      <c r="M309" s="446" t="s">
        <v>4383</v>
      </c>
      <c r="N309" s="467" t="s">
        <v>4657</v>
      </c>
      <c r="Q309" s="467" t="s">
        <v>4657</v>
      </c>
      <c r="T309" s="206">
        <v>44663.09652777778</v>
      </c>
      <c r="V309" s="189" t="b">
        <v>1</v>
      </c>
      <c r="W309" s="245" t="s">
        <v>2974</v>
      </c>
      <c r="AB309" s="234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47" t="s">
        <v>28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 ht="65.650000000000006" x14ac:dyDescent="0.6">
      <c r="A310" s="1">
        <v>309</v>
      </c>
      <c r="B310" s="439" t="s">
        <v>2208</v>
      </c>
      <c r="C310" s="27" t="s">
        <v>3969</v>
      </c>
      <c r="D310" s="1">
        <v>2021</v>
      </c>
      <c r="E310" s="52">
        <v>1.46</v>
      </c>
      <c r="J310" s="447" t="s">
        <v>4384</v>
      </c>
      <c r="K310" s="447" t="s">
        <v>4054</v>
      </c>
      <c r="L310" s="447" t="s">
        <v>4385</v>
      </c>
      <c r="M310" s="446" t="s">
        <v>4386</v>
      </c>
      <c r="N310" s="467" t="s">
        <v>4657</v>
      </c>
      <c r="Q310" s="467" t="s">
        <v>4657</v>
      </c>
      <c r="T310" s="206">
        <v>44663.09652777778</v>
      </c>
      <c r="V310" s="189" t="b">
        <v>1</v>
      </c>
      <c r="W310" s="245" t="s">
        <v>2974</v>
      </c>
      <c r="AB310" s="234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41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 ht="39.4" x14ac:dyDescent="0.6">
      <c r="A311" s="1">
        <v>310</v>
      </c>
      <c r="B311" s="439" t="s">
        <v>2214</v>
      </c>
      <c r="C311" s="27" t="s">
        <v>3952</v>
      </c>
      <c r="D311" s="1">
        <v>2021</v>
      </c>
      <c r="E311" s="52">
        <v>2.5</v>
      </c>
      <c r="F311" s="1">
        <v>700</v>
      </c>
      <c r="J311" s="447" t="s">
        <v>4387</v>
      </c>
      <c r="K311" s="447" t="s">
        <v>3481</v>
      </c>
      <c r="L311" s="447" t="s">
        <v>4036</v>
      </c>
      <c r="M311" s="446" t="s">
        <v>4388</v>
      </c>
      <c r="N311" s="467" t="s">
        <v>4657</v>
      </c>
      <c r="Q311" s="467" t="s">
        <v>4657</v>
      </c>
      <c r="T311" s="206">
        <v>44663.09652777778</v>
      </c>
      <c r="V311" s="189" t="b">
        <v>1</v>
      </c>
      <c r="W311" s="245" t="s">
        <v>2974</v>
      </c>
      <c r="AB311" s="234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47" t="s">
        <v>28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 ht="50.65" x14ac:dyDescent="0.6">
      <c r="A312" s="1">
        <v>311</v>
      </c>
      <c r="B312" s="439" t="s">
        <v>2218</v>
      </c>
      <c r="C312" s="27" t="s">
        <v>3951</v>
      </c>
      <c r="D312" s="1">
        <v>2021</v>
      </c>
      <c r="J312" s="447" t="s">
        <v>4389</v>
      </c>
      <c r="K312" s="447" t="s">
        <v>4390</v>
      </c>
      <c r="L312" s="447" t="s">
        <v>4335</v>
      </c>
      <c r="M312" s="446" t="s">
        <v>4391</v>
      </c>
      <c r="N312" s="467" t="s">
        <v>4657</v>
      </c>
      <c r="Q312" s="467" t="s">
        <v>4657</v>
      </c>
      <c r="T312" s="206">
        <v>44663.09652777778</v>
      </c>
      <c r="V312" s="189" t="b">
        <v>1</v>
      </c>
      <c r="W312" s="245" t="s">
        <v>2974</v>
      </c>
      <c r="AB312" s="234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5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1" t="s">
        <v>4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 x14ac:dyDescent="0.6">
      <c r="A313" s="1">
        <v>312</v>
      </c>
      <c r="Q313" s="222"/>
      <c r="T313" s="206"/>
      <c r="V313" s="189"/>
      <c r="W313" s="245"/>
      <c r="AV313" s="51"/>
      <c r="BH313" s="73"/>
      <c r="BI313" s="73"/>
      <c r="BJ313" s="73"/>
      <c r="BK313" s="73"/>
    </row>
    <row r="314" spans="1:63" x14ac:dyDescent="0.6">
      <c r="A314" s="1">
        <v>313</v>
      </c>
      <c r="AB314" s="234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 x14ac:dyDescent="0.6">
      <c r="A315" s="1">
        <v>314</v>
      </c>
      <c r="AB315" s="234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 x14ac:dyDescent="0.6">
      <c r="A316" s="1">
        <v>315</v>
      </c>
      <c r="AB316" s="234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 x14ac:dyDescent="0.6">
      <c r="A317" s="1">
        <v>316</v>
      </c>
      <c r="AB317" s="234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 x14ac:dyDescent="0.6">
      <c r="A318" s="1">
        <v>317</v>
      </c>
      <c r="AB318" s="234" t="b">
        <f t="shared" si="22"/>
        <v>0</v>
      </c>
      <c r="AC318" s="199" t="b">
        <f t="shared" si="22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 x14ac:dyDescent="0.6">
      <c r="A319" s="1">
        <v>318</v>
      </c>
      <c r="AB319" s="234" t="b">
        <f t="shared" ref="AB319:AC381" si="26">V319=TRUE</f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 x14ac:dyDescent="0.6">
      <c r="A320" s="1">
        <v>319</v>
      </c>
      <c r="AB320" s="234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9" x14ac:dyDescent="0.6">
      <c r="A321" s="1">
        <v>320</v>
      </c>
      <c r="AB321" s="234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9" x14ac:dyDescent="0.6">
      <c r="A322" s="1">
        <v>321</v>
      </c>
      <c r="AB322" s="234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si="23"/>
        <v>0</v>
      </c>
      <c r="AI322" s="203">
        <f t="shared" si="24"/>
        <v>0</v>
      </c>
      <c r="BH322" s="73"/>
      <c r="BI322" s="73"/>
      <c r="BJ322" s="73"/>
      <c r="BK322" s="73"/>
    </row>
    <row r="323" spans="1:69" x14ac:dyDescent="0.6">
      <c r="A323" s="1">
        <v>322</v>
      </c>
      <c r="AB323" s="234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ref="AH323:AH386" si="27">AND(AB323,AC323,AD323,AE323,AF323,AG323)</f>
        <v>0</v>
      </c>
      <c r="AI323" s="203">
        <f t="shared" ref="AI323:AI386" si="28">IF(AH323,1,0)</f>
        <v>0</v>
      </c>
      <c r="BH323" s="73"/>
      <c r="BI323" s="73"/>
      <c r="BJ323" s="73"/>
      <c r="BK323" s="73"/>
    </row>
    <row r="324" spans="1:69" x14ac:dyDescent="0.6">
      <c r="A324" s="1">
        <v>323</v>
      </c>
      <c r="AB324" s="234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9" x14ac:dyDescent="0.6">
      <c r="A325" s="1">
        <v>324</v>
      </c>
      <c r="AB325" s="234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9" x14ac:dyDescent="0.6">
      <c r="A326" s="1">
        <v>325</v>
      </c>
      <c r="AB326" s="234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9" x14ac:dyDescent="0.6">
      <c r="A327" s="1">
        <v>326</v>
      </c>
      <c r="AB327" s="234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9" x14ac:dyDescent="0.6">
      <c r="A328" s="1">
        <v>327</v>
      </c>
      <c r="AB328" s="234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9" x14ac:dyDescent="0.6">
      <c r="A329" s="1">
        <v>328</v>
      </c>
      <c r="AB329" s="234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9" x14ac:dyDescent="0.6">
      <c r="A330" s="1">
        <v>329</v>
      </c>
      <c r="AB330" s="234" t="b">
        <f t="shared" si="26"/>
        <v>0</v>
      </c>
      <c r="AC330" s="199" t="b">
        <f t="shared" si="26"/>
        <v>0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0</v>
      </c>
      <c r="AI330" s="203">
        <f t="shared" si="28"/>
        <v>0</v>
      </c>
      <c r="BH330" s="73"/>
      <c r="BI330" s="73"/>
      <c r="BJ330" s="73"/>
      <c r="BK330" s="73"/>
    </row>
    <row r="331" spans="1:69" s="58" customFormat="1" ht="39.4" x14ac:dyDescent="0.6">
      <c r="A331" s="58">
        <v>330</v>
      </c>
      <c r="B331" s="430" t="s">
        <v>2534</v>
      </c>
      <c r="C331" s="431" t="s">
        <v>3958</v>
      </c>
      <c r="D331" s="63">
        <v>2021</v>
      </c>
      <c r="E331" s="63">
        <v>3.1</v>
      </c>
      <c r="F331" s="63">
        <v>783</v>
      </c>
      <c r="G331" s="63">
        <v>3.08</v>
      </c>
      <c r="H331" s="63"/>
      <c r="I331" s="174" t="s">
        <v>2572</v>
      </c>
      <c r="J331" s="447" t="s">
        <v>4392</v>
      </c>
      <c r="K331" s="447" t="s">
        <v>3478</v>
      </c>
      <c r="L331" s="447" t="s">
        <v>4145</v>
      </c>
      <c r="M331" s="446" t="s">
        <v>3860</v>
      </c>
      <c r="N331" s="205" t="s">
        <v>2776</v>
      </c>
      <c r="O331" s="230" t="s">
        <v>2873</v>
      </c>
      <c r="P331" s="136"/>
      <c r="Q331" s="136" t="s">
        <v>2875</v>
      </c>
      <c r="R331" s="136"/>
      <c r="S331" s="122"/>
      <c r="T331" s="206">
        <v>44661.443749999999</v>
      </c>
      <c r="U331" s="160" t="s">
        <v>2874</v>
      </c>
      <c r="V331" s="189" t="b">
        <v>1</v>
      </c>
      <c r="W331" s="134" t="b">
        <v>1</v>
      </c>
      <c r="X331" s="122"/>
      <c r="Y331" s="122"/>
      <c r="Z331" s="122"/>
      <c r="AA331" s="237"/>
      <c r="AB331" s="234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J331" s="166">
        <v>2</v>
      </c>
      <c r="AK331" s="63"/>
      <c r="AL331" s="63">
        <v>400</v>
      </c>
      <c r="AM331" s="63">
        <v>783</v>
      </c>
      <c r="AN331" s="63">
        <v>383</v>
      </c>
      <c r="AO331" s="63"/>
      <c r="AP331" s="63"/>
      <c r="AQ331" s="63"/>
      <c r="AR331" s="63"/>
      <c r="AS331" s="63"/>
      <c r="AT331" s="63"/>
      <c r="AU331" s="63"/>
      <c r="AV331" s="63"/>
      <c r="AW331" s="114" t="s">
        <v>213</v>
      </c>
      <c r="AX331" s="115" t="s">
        <v>5</v>
      </c>
      <c r="AY331" s="114" t="s">
        <v>105</v>
      </c>
      <c r="AZ331" s="114" t="s">
        <v>106</v>
      </c>
      <c r="BA331" s="114" t="s">
        <v>106</v>
      </c>
      <c r="BB331" s="114" t="s">
        <v>4536</v>
      </c>
      <c r="BC331" s="63" t="s">
        <v>88</v>
      </c>
      <c r="BD331" s="58" t="s">
        <v>925</v>
      </c>
      <c r="BE331" s="57" t="s">
        <v>2539</v>
      </c>
      <c r="BF331" s="50"/>
      <c r="BG331" s="50" t="s">
        <v>1434</v>
      </c>
      <c r="BH331" s="116"/>
      <c r="BI331" s="116"/>
      <c r="BJ331" s="116"/>
      <c r="BK331" s="116"/>
      <c r="BP331" s="50" t="s">
        <v>2103</v>
      </c>
    </row>
    <row r="332" spans="1:69" ht="26.25" x14ac:dyDescent="0.6">
      <c r="A332" s="1">
        <v>331</v>
      </c>
      <c r="B332" s="439" t="s">
        <v>2560</v>
      </c>
      <c r="C332" s="29" t="s">
        <v>2271</v>
      </c>
      <c r="D332" s="1">
        <v>2018</v>
      </c>
      <c r="E332" s="1">
        <v>2.8</v>
      </c>
      <c r="F332" s="1">
        <v>773</v>
      </c>
      <c r="G332" s="1">
        <v>2.85</v>
      </c>
      <c r="H332" s="1"/>
      <c r="I332" s="174" t="s">
        <v>2572</v>
      </c>
      <c r="J332" s="447" t="s">
        <v>4393</v>
      </c>
      <c r="K332" s="447" t="s">
        <v>3038</v>
      </c>
      <c r="L332" s="447" t="s">
        <v>4337</v>
      </c>
      <c r="M332" s="446" t="s">
        <v>3853</v>
      </c>
      <c r="N332" s="205" t="s">
        <v>2878</v>
      </c>
      <c r="O332" s="230" t="s">
        <v>2879</v>
      </c>
      <c r="T332" s="206">
        <v>44661.45208333333</v>
      </c>
      <c r="U332" s="176" t="s">
        <v>2576</v>
      </c>
      <c r="V332" s="189" t="b">
        <v>1</v>
      </c>
      <c r="W332" s="134" t="b">
        <v>1</v>
      </c>
      <c r="AB332" s="234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si="25"/>
        <v>1</v>
      </c>
      <c r="AH332" s="201" t="b">
        <f t="shared" si="27"/>
        <v>1</v>
      </c>
      <c r="AI332" s="203">
        <f t="shared" si="28"/>
        <v>1</v>
      </c>
      <c r="AW332" s="30" t="s">
        <v>213</v>
      </c>
      <c r="AX332" s="51" t="s">
        <v>38</v>
      </c>
      <c r="AY332" s="51" t="s">
        <v>105</v>
      </c>
      <c r="AZ332" s="51" t="s">
        <v>106</v>
      </c>
      <c r="BA332" s="51" t="s">
        <v>106</v>
      </c>
      <c r="BB332" s="51" t="s">
        <v>4536</v>
      </c>
      <c r="BC332" s="1" t="s">
        <v>88</v>
      </c>
      <c r="BD332" s="1" t="s">
        <v>2549</v>
      </c>
      <c r="BE332" s="33" t="s">
        <v>2550</v>
      </c>
      <c r="BG332" s="51" t="s">
        <v>110</v>
      </c>
      <c r="BH332" s="73"/>
      <c r="BI332" s="73"/>
      <c r="BJ332" s="73"/>
      <c r="BK332" s="73"/>
      <c r="BP332" s="50" t="s">
        <v>2103</v>
      </c>
    </row>
    <row r="333" spans="1:69" ht="26.25" x14ac:dyDescent="0.6">
      <c r="A333" s="1">
        <v>332</v>
      </c>
      <c r="B333" s="439" t="s">
        <v>2559</v>
      </c>
      <c r="C333" s="29" t="s">
        <v>2340</v>
      </c>
      <c r="D333" s="1">
        <v>2019</v>
      </c>
      <c r="E333" s="1">
        <v>2.48</v>
      </c>
      <c r="F333" s="1">
        <v>773</v>
      </c>
      <c r="G333" s="1">
        <v>2.5</v>
      </c>
      <c r="H333" s="1"/>
      <c r="I333" s="174" t="s">
        <v>2572</v>
      </c>
      <c r="J333" s="447" t="s">
        <v>4394</v>
      </c>
      <c r="K333" s="447" t="s">
        <v>3478</v>
      </c>
      <c r="L333" s="447" t="s">
        <v>4145</v>
      </c>
      <c r="M333" s="446" t="s">
        <v>3860</v>
      </c>
      <c r="N333" s="205" t="s">
        <v>2881</v>
      </c>
      <c r="O333" s="230" t="s">
        <v>2880</v>
      </c>
      <c r="T333" s="206">
        <v>44661.458333333336</v>
      </c>
      <c r="U333" s="176" t="s">
        <v>2576</v>
      </c>
      <c r="V333" s="189" t="b">
        <v>1</v>
      </c>
      <c r="W333" s="134" t="b">
        <v>1</v>
      </c>
      <c r="AB333" s="234" t="b">
        <f t="shared" si="26"/>
        <v>1</v>
      </c>
      <c r="AC333" s="199" t="b">
        <f t="shared" si="26"/>
        <v>1</v>
      </c>
      <c r="AD333" s="199" t="b">
        <f t="shared" si="25"/>
        <v>1</v>
      </c>
      <c r="AE333" s="199" t="b">
        <f t="shared" si="25"/>
        <v>1</v>
      </c>
      <c r="AF333" s="200" t="b">
        <f t="shared" si="25"/>
        <v>1</v>
      </c>
      <c r="AG333" s="200" t="b">
        <f t="shared" ref="AF333:AG395" si="29">OR((ISBLANK(AA333)), NOT(AA333=FALSE)    )</f>
        <v>1</v>
      </c>
      <c r="AH333" s="201" t="b">
        <f t="shared" si="27"/>
        <v>1</v>
      </c>
      <c r="AI333" s="203">
        <f t="shared" si="28"/>
        <v>1</v>
      </c>
      <c r="AP333" s="47"/>
      <c r="AS333" s="47"/>
      <c r="AW333" s="30" t="s">
        <v>213</v>
      </c>
      <c r="AX333" s="51" t="s">
        <v>5</v>
      </c>
      <c r="AY333" s="51" t="s">
        <v>105</v>
      </c>
      <c r="AZ333" s="51" t="s">
        <v>106</v>
      </c>
      <c r="BA333" s="51" t="s">
        <v>106</v>
      </c>
      <c r="BB333" s="51" t="s">
        <v>4536</v>
      </c>
      <c r="BC333" s="1" t="s">
        <v>88</v>
      </c>
      <c r="BD333" s="1" t="s">
        <v>2556</v>
      </c>
      <c r="BE333" s="33" t="s">
        <v>2557</v>
      </c>
      <c r="BG333" s="51" t="s">
        <v>110</v>
      </c>
      <c r="BH333" s="73"/>
      <c r="BI333" s="73"/>
      <c r="BJ333" s="73"/>
      <c r="BK333" s="73"/>
      <c r="BP333" s="50" t="s">
        <v>2103</v>
      </c>
    </row>
    <row r="334" spans="1:69" s="318" customFormat="1" ht="105" x14ac:dyDescent="0.6">
      <c r="A334" s="318">
        <v>333</v>
      </c>
      <c r="B334" s="440" t="s">
        <v>3803</v>
      </c>
      <c r="C334" s="441" t="s">
        <v>3973</v>
      </c>
      <c r="D334" s="318">
        <v>2016</v>
      </c>
      <c r="E334" s="317">
        <v>1.1000000000000001</v>
      </c>
      <c r="F334" s="318">
        <v>773</v>
      </c>
      <c r="G334" s="318">
        <v>1.1230152365677599</v>
      </c>
      <c r="H334" s="318">
        <v>1.0386605560442062</v>
      </c>
      <c r="I334" s="349" t="s">
        <v>3515</v>
      </c>
      <c r="J334" s="447" t="s">
        <v>3747</v>
      </c>
      <c r="K334" s="447" t="s">
        <v>3623</v>
      </c>
      <c r="L334" s="447" t="s">
        <v>4190</v>
      </c>
      <c r="M334" s="446" t="s">
        <v>3630</v>
      </c>
      <c r="N334" s="350" t="s">
        <v>3700</v>
      </c>
      <c r="O334" s="351" t="s">
        <v>3799</v>
      </c>
      <c r="P334" s="352" t="s">
        <v>3800</v>
      </c>
      <c r="Q334" s="352" t="s">
        <v>3801</v>
      </c>
      <c r="R334" s="352" t="s">
        <v>3802</v>
      </c>
      <c r="S334" s="399">
        <v>44677.775694444441</v>
      </c>
      <c r="T334" s="353">
        <v>44677.775694444441</v>
      </c>
      <c r="U334" s="354" t="s">
        <v>3531</v>
      </c>
      <c r="V334" s="355" t="b">
        <v>1</v>
      </c>
      <c r="W334" s="356" t="b">
        <v>1</v>
      </c>
      <c r="X334" s="357"/>
      <c r="Y334" s="193" t="b">
        <v>0</v>
      </c>
      <c r="Z334" s="358"/>
      <c r="AA334" s="359"/>
      <c r="AV334" s="360" t="s">
        <v>38</v>
      </c>
      <c r="AW334" s="361" t="s">
        <v>213</v>
      </c>
      <c r="AX334" s="360" t="s">
        <v>38</v>
      </c>
      <c r="AY334" s="360" t="s">
        <v>105</v>
      </c>
      <c r="AZ334" s="360" t="s">
        <v>106</v>
      </c>
      <c r="BA334" s="360" t="s">
        <v>106</v>
      </c>
      <c r="BB334" s="1" t="s">
        <v>4</v>
      </c>
      <c r="BC334" s="318" t="s">
        <v>4</v>
      </c>
      <c r="BD334" s="318" t="s">
        <v>1943</v>
      </c>
      <c r="BE334" s="362" t="s">
        <v>1944</v>
      </c>
      <c r="BF334" s="360" t="s">
        <v>122</v>
      </c>
      <c r="BG334" s="360" t="s">
        <v>110</v>
      </c>
      <c r="BH334" s="363"/>
      <c r="BI334" s="363"/>
      <c r="BJ334" s="363" t="s">
        <v>35</v>
      </c>
      <c r="BK334" s="363"/>
      <c r="BL334" s="318" t="s">
        <v>1947</v>
      </c>
      <c r="BM334" s="318" t="s">
        <v>143</v>
      </c>
      <c r="BP334" s="360" t="s">
        <v>1249</v>
      </c>
      <c r="BQ334" s="364">
        <v>42823</v>
      </c>
    </row>
    <row r="335" spans="1:69" x14ac:dyDescent="0.6">
      <c r="A335" s="1">
        <v>334</v>
      </c>
      <c r="AB335" s="234" t="b">
        <f t="shared" si="26"/>
        <v>0</v>
      </c>
      <c r="AC335" s="199" t="b">
        <f t="shared" si="26"/>
        <v>0</v>
      </c>
      <c r="AD335" s="199" t="b">
        <f t="shared" ref="AD335:AG396" si="30">OR((ISBLANK(X335)), NOT(X335=FALSE)    )</f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9" x14ac:dyDescent="0.6">
      <c r="A336" s="1">
        <v>335</v>
      </c>
      <c r="AB336" s="234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1" x14ac:dyDescent="0.6">
      <c r="A337" s="1">
        <v>336</v>
      </c>
      <c r="AB337" s="234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1" x14ac:dyDescent="0.6">
      <c r="A338" s="1">
        <v>337</v>
      </c>
      <c r="AB338" s="234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1" x14ac:dyDescent="0.6">
      <c r="A339" s="1">
        <v>338</v>
      </c>
      <c r="AB339" s="234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1" x14ac:dyDescent="0.6">
      <c r="A340" s="1">
        <v>339</v>
      </c>
      <c r="AB340" s="234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1" x14ac:dyDescent="0.6">
      <c r="A341" s="1">
        <v>340</v>
      </c>
      <c r="AB341" s="234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1" x14ac:dyDescent="0.6">
      <c r="A342" s="1">
        <v>341</v>
      </c>
      <c r="AB342" s="234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1" x14ac:dyDescent="0.6">
      <c r="A343" s="1">
        <v>342</v>
      </c>
      <c r="AB343" s="234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1" x14ac:dyDescent="0.6">
      <c r="A344" s="1">
        <v>343</v>
      </c>
      <c r="AB344" s="234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1" x14ac:dyDescent="0.6">
      <c r="A345" s="1">
        <v>344</v>
      </c>
      <c r="AB345" s="234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1" x14ac:dyDescent="0.6">
      <c r="A346" s="1">
        <v>345</v>
      </c>
      <c r="AB346" s="234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1" x14ac:dyDescent="0.6">
      <c r="A347" s="1">
        <v>346</v>
      </c>
      <c r="AB347" s="234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1" x14ac:dyDescent="0.6">
      <c r="A348" s="1">
        <v>347</v>
      </c>
      <c r="AB348" s="234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1" x14ac:dyDescent="0.6">
      <c r="A349" s="1">
        <v>348</v>
      </c>
      <c r="AB349" s="234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1" x14ac:dyDescent="0.6">
      <c r="A350" s="1">
        <v>349</v>
      </c>
      <c r="AB350" s="234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1" x14ac:dyDescent="0.6">
      <c r="A351" s="1">
        <v>350</v>
      </c>
      <c r="AB351" s="234" t="b">
        <f t="shared" si="26"/>
        <v>0</v>
      </c>
      <c r="AC351" s="199" t="b">
        <f t="shared" si="26"/>
        <v>0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0</v>
      </c>
      <c r="AI351" s="203">
        <f t="shared" si="28"/>
        <v>0</v>
      </c>
      <c r="BH351" s="73"/>
      <c r="BI351" s="73"/>
      <c r="BJ351" s="73"/>
      <c r="BK351" s="73"/>
    </row>
    <row r="352" spans="1:71" ht="65.650000000000006" x14ac:dyDescent="0.6">
      <c r="A352" s="47">
        <v>351</v>
      </c>
      <c r="B352" s="442" t="s">
        <v>2130</v>
      </c>
      <c r="C352" s="443" t="s">
        <v>3950</v>
      </c>
      <c r="D352" s="47">
        <v>2021</v>
      </c>
      <c r="E352" s="96">
        <v>1.2</v>
      </c>
      <c r="F352" s="47">
        <v>548</v>
      </c>
      <c r="G352" s="96">
        <v>1.1599999999999999</v>
      </c>
      <c r="H352" s="96"/>
      <c r="I352" s="120" t="s">
        <v>2572</v>
      </c>
      <c r="J352" s="447" t="s">
        <v>4395</v>
      </c>
      <c r="K352" s="447" t="s">
        <v>3479</v>
      </c>
      <c r="L352" s="447" t="s">
        <v>4396</v>
      </c>
      <c r="M352" s="446" t="s">
        <v>4501</v>
      </c>
      <c r="N352" s="205" t="s">
        <v>2738</v>
      </c>
      <c r="O352" s="468" t="s">
        <v>4659</v>
      </c>
      <c r="P352" s="468" t="s">
        <v>4659</v>
      </c>
      <c r="T352" s="206">
        <v>44664.507638888892</v>
      </c>
      <c r="U352" s="160" t="s">
        <v>3007</v>
      </c>
      <c r="V352" s="189" t="b">
        <v>1</v>
      </c>
      <c r="W352" s="134" t="b">
        <v>1</v>
      </c>
      <c r="AB352" s="234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8" t="s">
        <v>143</v>
      </c>
      <c r="AK352" s="98"/>
      <c r="AL352" s="47">
        <v>300</v>
      </c>
      <c r="AM352" s="47">
        <v>548</v>
      </c>
      <c r="AN352" s="47">
        <f t="shared" ref="AN352:AN415" si="31">AM352-AL352</f>
        <v>248</v>
      </c>
      <c r="AO352" s="97">
        <v>6.5</v>
      </c>
      <c r="AP352" s="47" t="s">
        <v>2561</v>
      </c>
      <c r="AQ352" s="47">
        <v>323</v>
      </c>
      <c r="AR352" s="47">
        <v>523</v>
      </c>
      <c r="AS352" s="47">
        <f>AR352-AQ352</f>
        <v>200</v>
      </c>
      <c r="AT352" s="47" t="s">
        <v>2563</v>
      </c>
      <c r="AU352" s="47"/>
      <c r="AW352" s="54" t="s">
        <v>213</v>
      </c>
      <c r="AX352" s="54" t="s">
        <v>38</v>
      </c>
      <c r="AY352" s="54" t="s">
        <v>105</v>
      </c>
      <c r="AZ352" s="54" t="s">
        <v>105</v>
      </c>
      <c r="BA352" s="54" t="s">
        <v>106</v>
      </c>
      <c r="BB352" s="54" t="s">
        <v>1904</v>
      </c>
      <c r="BC352" s="47" t="s">
        <v>2250</v>
      </c>
      <c r="BD352" s="47" t="s">
        <v>2248</v>
      </c>
      <c r="BE352" s="47" t="s">
        <v>2514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52.5" x14ac:dyDescent="0.6">
      <c r="A353" s="47">
        <v>352</v>
      </c>
      <c r="B353" s="442" t="s">
        <v>2130</v>
      </c>
      <c r="C353" s="443" t="s">
        <v>3950</v>
      </c>
      <c r="D353" s="47">
        <f>D352</f>
        <v>2021</v>
      </c>
      <c r="E353" s="96">
        <v>1</v>
      </c>
      <c r="F353" s="47">
        <v>423</v>
      </c>
      <c r="G353" s="96">
        <v>1.01</v>
      </c>
      <c r="H353" s="96"/>
      <c r="I353" s="120" t="s">
        <v>2572</v>
      </c>
      <c r="J353" s="447" t="s">
        <v>4395</v>
      </c>
      <c r="K353" s="447" t="s">
        <v>3479</v>
      </c>
      <c r="L353" s="447" t="s">
        <v>4396</v>
      </c>
      <c r="M353" s="446" t="s">
        <v>4501</v>
      </c>
      <c r="N353" s="205" t="s">
        <v>2738</v>
      </c>
      <c r="O353" s="230" t="s">
        <v>3012</v>
      </c>
      <c r="P353" s="230" t="s">
        <v>3010</v>
      </c>
      <c r="T353" s="206">
        <v>44664.507638888892</v>
      </c>
      <c r="U353" s="160" t="s">
        <v>3007</v>
      </c>
      <c r="V353" s="189" t="b">
        <v>1</v>
      </c>
      <c r="W353" s="134" t="b">
        <v>1</v>
      </c>
      <c r="AB353" s="234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0.9</v>
      </c>
      <c r="AK353" s="97"/>
      <c r="AL353" s="47">
        <v>300</v>
      </c>
      <c r="AM353" s="47">
        <v>548</v>
      </c>
      <c r="AN353" s="47">
        <f t="shared" si="31"/>
        <v>248</v>
      </c>
      <c r="AO353" s="97"/>
      <c r="AP353" s="47"/>
      <c r="AQ353" s="47"/>
      <c r="AR353" s="47"/>
      <c r="AS353" s="47"/>
      <c r="AT353" s="47"/>
      <c r="AU353" s="47"/>
      <c r="AW353" s="54" t="str">
        <f>AW352</f>
        <v>TEP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2108</v>
      </c>
      <c r="BD353" s="47" t="s">
        <v>2108</v>
      </c>
      <c r="BE353" s="47" t="s">
        <v>2249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ht="50.65" x14ac:dyDescent="0.6">
      <c r="A354" s="47">
        <v>353</v>
      </c>
      <c r="B354" s="442" t="s">
        <v>2131</v>
      </c>
      <c r="C354" s="443" t="s">
        <v>3950</v>
      </c>
      <c r="D354" s="47">
        <v>2018</v>
      </c>
      <c r="E354" s="96">
        <v>1.42</v>
      </c>
      <c r="F354" s="47">
        <v>973</v>
      </c>
      <c r="G354" s="96">
        <v>1.42</v>
      </c>
      <c r="H354" s="96">
        <v>1.45</v>
      </c>
      <c r="I354" s="120" t="s">
        <v>2572</v>
      </c>
      <c r="J354" s="447" t="s">
        <v>4397</v>
      </c>
      <c r="K354" s="447" t="s">
        <v>3343</v>
      </c>
      <c r="L354" s="447" t="s">
        <v>4247</v>
      </c>
      <c r="M354" s="446" t="s">
        <v>3003</v>
      </c>
      <c r="N354" s="205" t="s">
        <v>3077</v>
      </c>
      <c r="O354" s="230" t="s">
        <v>2255</v>
      </c>
      <c r="T354" s="206">
        <v>44664.519444444442</v>
      </c>
      <c r="U354" s="160" t="s">
        <v>3007</v>
      </c>
      <c r="V354" s="189" t="b">
        <v>1</v>
      </c>
      <c r="W354" s="134" t="b">
        <v>1</v>
      </c>
      <c r="AB354" s="234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>
        <v>0.81</v>
      </c>
      <c r="AK354" s="97"/>
      <c r="AL354" s="47">
        <v>300</v>
      </c>
      <c r="AM354" s="47">
        <v>973</v>
      </c>
      <c r="AN354" s="47">
        <f t="shared" si="31"/>
        <v>673</v>
      </c>
      <c r="AO354" s="97">
        <v>9</v>
      </c>
      <c r="AP354" s="47" t="s">
        <v>2561</v>
      </c>
      <c r="AQ354" s="47">
        <v>323</v>
      </c>
      <c r="AR354" s="47">
        <v>823</v>
      </c>
      <c r="AS354" s="47">
        <f>AR354-AQ354</f>
        <v>500</v>
      </c>
      <c r="AT354" s="47" t="s">
        <v>2564</v>
      </c>
      <c r="AU354" s="47"/>
      <c r="AW354" s="54" t="s">
        <v>213</v>
      </c>
      <c r="AX354" s="54" t="s">
        <v>5</v>
      </c>
      <c r="AY354" s="54" t="s">
        <v>105</v>
      </c>
      <c r="AZ354" s="54" t="s">
        <v>105</v>
      </c>
      <c r="BA354" s="54" t="s">
        <v>106</v>
      </c>
      <c r="BB354" s="54" t="s">
        <v>2240</v>
      </c>
      <c r="BC354" s="47" t="s">
        <v>2253</v>
      </c>
      <c r="BD354" s="47" t="s">
        <v>2254</v>
      </c>
      <c r="BE354" s="47" t="s">
        <v>2255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50.65" x14ac:dyDescent="0.6">
      <c r="A355" s="47">
        <v>354</v>
      </c>
      <c r="B355" s="442" t="s">
        <v>2132</v>
      </c>
      <c r="C355" s="443" t="s">
        <v>4023</v>
      </c>
      <c r="D355" s="47">
        <v>2016</v>
      </c>
      <c r="E355" s="96">
        <v>1.64</v>
      </c>
      <c r="F355" s="47">
        <v>850</v>
      </c>
      <c r="G355" s="96">
        <v>1.63</v>
      </c>
      <c r="H355" s="96">
        <v>1.63</v>
      </c>
      <c r="I355" s="120" t="s">
        <v>2572</v>
      </c>
      <c r="J355" s="447" t="s">
        <v>4398</v>
      </c>
      <c r="K355" s="447" t="s">
        <v>3480</v>
      </c>
      <c r="L355" s="447" t="s">
        <v>4053</v>
      </c>
      <c r="M355" s="446" t="s">
        <v>4502</v>
      </c>
      <c r="N355" s="205" t="s">
        <v>2920</v>
      </c>
      <c r="O355" s="230" t="s">
        <v>3017</v>
      </c>
      <c r="P355" s="136" t="s">
        <v>3018</v>
      </c>
      <c r="T355" s="206">
        <v>44664.520833333336</v>
      </c>
      <c r="U355" s="160" t="s">
        <v>3007</v>
      </c>
      <c r="V355" s="189" t="b">
        <v>1</v>
      </c>
      <c r="W355" s="134" t="b">
        <v>1</v>
      </c>
      <c r="AB355" s="234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 t="s">
        <v>2261</v>
      </c>
      <c r="AK355" s="97"/>
      <c r="AL355" s="47">
        <v>675</v>
      </c>
      <c r="AM355" s="47">
        <v>850</v>
      </c>
      <c r="AN355" s="47">
        <f t="shared" si="31"/>
        <v>175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38</v>
      </c>
      <c r="AY355" s="54" t="s">
        <v>105</v>
      </c>
      <c r="AZ355" s="54" t="s">
        <v>106</v>
      </c>
      <c r="BA355" s="54" t="s">
        <v>106</v>
      </c>
      <c r="BB355" s="54" t="s">
        <v>2002</v>
      </c>
      <c r="BC355" s="47" t="s">
        <v>1616</v>
      </c>
      <c r="BD355" s="47" t="s">
        <v>2260</v>
      </c>
      <c r="BE355" s="47" t="s">
        <v>2259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442" t="s">
        <v>2133</v>
      </c>
      <c r="C356" s="443" t="s">
        <v>3950</v>
      </c>
      <c r="D356" s="47">
        <v>2016</v>
      </c>
      <c r="E356" s="96">
        <v>2.5</v>
      </c>
      <c r="F356" s="47">
        <v>923</v>
      </c>
      <c r="G356" s="96">
        <v>2.4300000000000002</v>
      </c>
      <c r="H356" s="96"/>
      <c r="I356" s="120" t="s">
        <v>2572</v>
      </c>
      <c r="J356" s="448" t="s">
        <v>4255</v>
      </c>
      <c r="K356" s="448" t="s">
        <v>3437</v>
      </c>
      <c r="L356" s="448" t="s">
        <v>4025</v>
      </c>
      <c r="M356" s="446" t="s">
        <v>4070</v>
      </c>
      <c r="N356" s="396" t="s">
        <v>2814</v>
      </c>
      <c r="O356" s="397" t="s">
        <v>3020</v>
      </c>
      <c r="P356" s="398"/>
      <c r="Q356" s="398" t="s">
        <v>3925</v>
      </c>
      <c r="R356" s="398" t="s">
        <v>3926</v>
      </c>
      <c r="S356" s="399">
        <v>45027.958333333336</v>
      </c>
      <c r="T356" s="399">
        <v>45027.958333333336</v>
      </c>
      <c r="U356" s="400" t="s">
        <v>2575</v>
      </c>
      <c r="V356" s="393" t="b">
        <v>1</v>
      </c>
      <c r="W356" s="394" t="b">
        <v>1</v>
      </c>
      <c r="X356" s="139"/>
      <c r="Y356" s="139"/>
      <c r="AB356" s="234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1.67</v>
      </c>
      <c r="AK356" s="97"/>
      <c r="AL356" s="47">
        <v>300</v>
      </c>
      <c r="AM356" s="47">
        <v>900</v>
      </c>
      <c r="AN356" s="47">
        <f t="shared" si="31"/>
        <v>600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47" t="s">
        <v>4</v>
      </c>
      <c r="BC356" s="47" t="s">
        <v>4</v>
      </c>
      <c r="BD356" s="47" t="s">
        <v>2262</v>
      </c>
      <c r="BE356" s="47" t="s">
        <v>2263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50.65" x14ac:dyDescent="0.6">
      <c r="A357" s="47">
        <v>356</v>
      </c>
      <c r="B357" s="442" t="s">
        <v>2134</v>
      </c>
      <c r="C357" s="443" t="s">
        <v>3950</v>
      </c>
      <c r="D357" s="47">
        <v>2019</v>
      </c>
      <c r="E357" s="96">
        <v>1.3</v>
      </c>
      <c r="F357" s="47">
        <v>873</v>
      </c>
      <c r="G357" s="96">
        <v>1.29</v>
      </c>
      <c r="H357" s="96"/>
      <c r="I357" s="120" t="s">
        <v>2572</v>
      </c>
      <c r="J357" s="447" t="s">
        <v>4399</v>
      </c>
      <c r="K357" s="447" t="s">
        <v>3023</v>
      </c>
      <c r="L357" s="447" t="s">
        <v>4055</v>
      </c>
      <c r="M357" s="446" t="s">
        <v>4503</v>
      </c>
      <c r="N357" s="205" t="s">
        <v>2780</v>
      </c>
      <c r="O357" s="230" t="s">
        <v>3024</v>
      </c>
      <c r="P357" s="136" t="s">
        <v>3025</v>
      </c>
      <c r="T357" s="206">
        <v>44664.525694444441</v>
      </c>
      <c r="U357" s="160" t="s">
        <v>3007</v>
      </c>
      <c r="V357" s="189" t="b">
        <v>1</v>
      </c>
      <c r="W357" s="134" t="b">
        <v>1</v>
      </c>
      <c r="AB357" s="234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0.9</v>
      </c>
      <c r="AK357" s="97"/>
      <c r="AL357" s="47">
        <v>500</v>
      </c>
      <c r="AM357" s="47">
        <v>873</v>
      </c>
      <c r="AN357" s="47">
        <f t="shared" si="31"/>
        <v>373</v>
      </c>
      <c r="AO357" s="97"/>
      <c r="AP357" s="47"/>
      <c r="AQ357" s="47"/>
      <c r="AR357" s="47"/>
      <c r="AS357" s="47"/>
      <c r="AT357" s="47"/>
      <c r="AU357" s="47"/>
      <c r="AW357" s="54" t="s">
        <v>213</v>
      </c>
      <c r="AX357" s="54" t="s">
        <v>5</v>
      </c>
      <c r="AY357" s="54" t="s">
        <v>105</v>
      </c>
      <c r="AZ357" s="54" t="s">
        <v>106</v>
      </c>
      <c r="BA357" s="54" t="s">
        <v>106</v>
      </c>
      <c r="BB357" s="54" t="s">
        <v>2007</v>
      </c>
      <c r="BC357" s="47" t="s">
        <v>2264</v>
      </c>
      <c r="BD357" s="47" t="s">
        <v>2265</v>
      </c>
      <c r="BE357" s="47" t="s">
        <v>2266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3.75" x14ac:dyDescent="0.6">
      <c r="A358" s="47">
        <v>357</v>
      </c>
      <c r="B358" s="442" t="s">
        <v>2135</v>
      </c>
      <c r="C358" s="443" t="s">
        <v>4024</v>
      </c>
      <c r="D358" s="47">
        <v>2021</v>
      </c>
      <c r="E358" s="96">
        <v>2.5</v>
      </c>
      <c r="F358" s="47">
        <v>650</v>
      </c>
      <c r="G358" s="96">
        <v>2.65</v>
      </c>
      <c r="H358" s="96">
        <v>2.65</v>
      </c>
      <c r="I358" s="120" t="s">
        <v>2572</v>
      </c>
      <c r="J358" s="447" t="s">
        <v>4400</v>
      </c>
      <c r="K358" s="447" t="s">
        <v>2804</v>
      </c>
      <c r="L358" s="447" t="s">
        <v>4048</v>
      </c>
      <c r="M358" s="446" t="s">
        <v>4464</v>
      </c>
      <c r="N358" s="205" t="s">
        <v>2920</v>
      </c>
      <c r="O358" s="230" t="s">
        <v>3028</v>
      </c>
      <c r="P358" s="136" t="s">
        <v>3029</v>
      </c>
      <c r="T358" s="206">
        <v>44664.05972222222</v>
      </c>
      <c r="U358" s="160" t="s">
        <v>3007</v>
      </c>
      <c r="V358" s="189" t="b">
        <v>1</v>
      </c>
      <c r="W358" s="134" t="b">
        <v>1</v>
      </c>
      <c r="AB358" s="234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300</v>
      </c>
      <c r="AM358" s="47">
        <v>800</v>
      </c>
      <c r="AN358" s="47">
        <f t="shared" si="31"/>
        <v>500</v>
      </c>
      <c r="AO358" s="97">
        <v>14</v>
      </c>
      <c r="AP358" s="47" t="s">
        <v>2561</v>
      </c>
      <c r="AQ358" s="47">
        <v>300</v>
      </c>
      <c r="AR358" s="47">
        <v>740</v>
      </c>
      <c r="AS358" s="47">
        <f>AR358-AQ358</f>
        <v>440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4537</v>
      </c>
      <c r="BC358" s="47"/>
      <c r="BD358" s="47" t="s">
        <v>2270</v>
      </c>
      <c r="BE358" s="47" t="s">
        <v>2515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65.650000000000006" x14ac:dyDescent="0.6">
      <c r="A359" s="47">
        <v>358</v>
      </c>
      <c r="B359" s="442" t="s">
        <v>2273</v>
      </c>
      <c r="C359" s="443" t="s">
        <v>2271</v>
      </c>
      <c r="D359" s="47">
        <v>2021</v>
      </c>
      <c r="E359" s="96">
        <v>2.6</v>
      </c>
      <c r="F359" s="47">
        <v>573</v>
      </c>
      <c r="G359" s="96">
        <v>2.5499999999999998</v>
      </c>
      <c r="H359" s="96"/>
      <c r="I359" s="120" t="s">
        <v>2572</v>
      </c>
      <c r="J359" s="447" t="s">
        <v>4401</v>
      </c>
      <c r="K359" s="447" t="s">
        <v>3436</v>
      </c>
      <c r="L359" s="447" t="s">
        <v>4250</v>
      </c>
      <c r="M359" s="446" t="s">
        <v>4472</v>
      </c>
      <c r="N359" s="205" t="s">
        <v>2730</v>
      </c>
      <c r="O359" s="230" t="s">
        <v>2276</v>
      </c>
      <c r="P359" s="136" t="s">
        <v>3033</v>
      </c>
      <c r="T359" s="206">
        <v>44664.061111111114</v>
      </c>
      <c r="U359" s="160" t="s">
        <v>3007</v>
      </c>
      <c r="V359" s="189" t="b">
        <v>1</v>
      </c>
      <c r="W359" s="134" t="b">
        <v>1</v>
      </c>
      <c r="AB359" s="234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7">
        <v>1.8</v>
      </c>
      <c r="AK359" s="97"/>
      <c r="AL359" s="47">
        <v>315</v>
      </c>
      <c r="AM359" s="47">
        <v>573</v>
      </c>
      <c r="AN359" s="47">
        <f t="shared" si="31"/>
        <v>258</v>
      </c>
      <c r="AO359" s="97">
        <v>9.8000000000000007</v>
      </c>
      <c r="AP359" s="47" t="s">
        <v>2561</v>
      </c>
      <c r="AQ359" s="47">
        <v>300</v>
      </c>
      <c r="AR359" s="47">
        <v>573</v>
      </c>
      <c r="AS359" s="47">
        <f>AR359-AQ359</f>
        <v>273</v>
      </c>
      <c r="AT359" s="47" t="s">
        <v>2564</v>
      </c>
      <c r="AU359" s="47"/>
      <c r="AW359" s="54" t="s">
        <v>213</v>
      </c>
      <c r="AX359" s="54" t="s">
        <v>5</v>
      </c>
      <c r="AY359" s="54" t="s">
        <v>105</v>
      </c>
      <c r="AZ359" s="54" t="s">
        <v>105</v>
      </c>
      <c r="BA359" s="54" t="s">
        <v>106</v>
      </c>
      <c r="BB359" s="54" t="s">
        <v>4539</v>
      </c>
      <c r="BC359" s="47" t="s">
        <v>1145</v>
      </c>
      <c r="BD359" s="47" t="s">
        <v>2275</v>
      </c>
      <c r="BE359" s="47" t="s">
        <v>2276</v>
      </c>
      <c r="BF359" s="30"/>
      <c r="BG359" s="30"/>
      <c r="BH359" s="73"/>
      <c r="BI359" s="73"/>
      <c r="BJ359" s="73"/>
      <c r="BK359" s="7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442" t="s">
        <v>2136</v>
      </c>
      <c r="C360" s="443" t="s">
        <v>2271</v>
      </c>
      <c r="D360" s="47">
        <v>2019</v>
      </c>
      <c r="E360" s="96">
        <v>1.6</v>
      </c>
      <c r="F360" s="47">
        <v>873</v>
      </c>
      <c r="G360" s="96">
        <v>1.64</v>
      </c>
      <c r="H360" s="96">
        <v>1.62</v>
      </c>
      <c r="I360" s="120" t="s">
        <v>2572</v>
      </c>
      <c r="J360" s="447" t="s">
        <v>4368</v>
      </c>
      <c r="K360" s="447" t="s">
        <v>3038</v>
      </c>
      <c r="L360" s="447" t="s">
        <v>4337</v>
      </c>
      <c r="M360" s="446" t="s">
        <v>4504</v>
      </c>
      <c r="N360" s="205" t="s">
        <v>3037</v>
      </c>
      <c r="O360" s="230" t="s">
        <v>3035</v>
      </c>
      <c r="P360" s="136" t="s">
        <v>3036</v>
      </c>
      <c r="Q360" s="136"/>
      <c r="R360" s="136"/>
      <c r="S360" s="122"/>
      <c r="T360" s="206">
        <v>44664.0625</v>
      </c>
      <c r="U360" s="160" t="s">
        <v>3007</v>
      </c>
      <c r="V360" s="189" t="b">
        <v>1</v>
      </c>
      <c r="W360" s="134" t="b">
        <v>1</v>
      </c>
      <c r="X360" s="122"/>
      <c r="Y360" s="122"/>
      <c r="Z360" s="122"/>
      <c r="AA360" s="237"/>
      <c r="AB360" s="234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9">
        <v>1.25</v>
      </c>
      <c r="AK360" s="101"/>
      <c r="AL360" s="99">
        <v>300</v>
      </c>
      <c r="AM360" s="99">
        <v>873</v>
      </c>
      <c r="AN360" s="99">
        <f t="shared" si="31"/>
        <v>573</v>
      </c>
      <c r="AO360" s="101">
        <v>2.9</v>
      </c>
      <c r="AP360" s="99" t="s">
        <v>2561</v>
      </c>
      <c r="AQ360" s="99">
        <v>300</v>
      </c>
      <c r="AR360" s="99">
        <v>560</v>
      </c>
      <c r="AS360" s="99">
        <f>AR360-AQ360</f>
        <v>260</v>
      </c>
      <c r="AT360" s="99" t="s">
        <v>2564</v>
      </c>
      <c r="AU360" s="99"/>
      <c r="AW360" s="102" t="s">
        <v>213</v>
      </c>
      <c r="AX360" s="102" t="s">
        <v>5</v>
      </c>
      <c r="AY360" s="102" t="s">
        <v>105</v>
      </c>
      <c r="AZ360" s="102" t="s">
        <v>105</v>
      </c>
      <c r="BA360" s="102" t="s">
        <v>106</v>
      </c>
      <c r="BB360" s="102" t="s">
        <v>2503</v>
      </c>
      <c r="BC360" s="99" t="s">
        <v>2099</v>
      </c>
      <c r="BD360" s="99" t="s">
        <v>2278</v>
      </c>
      <c r="BE360" s="99" t="s">
        <v>2101</v>
      </c>
      <c r="BF360" s="90"/>
      <c r="BG360" s="90"/>
      <c r="BH360" s="91"/>
      <c r="BI360" s="91"/>
      <c r="BJ360" s="91"/>
      <c r="BK360" s="91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52.5" x14ac:dyDescent="0.6">
      <c r="A361" s="47">
        <v>360</v>
      </c>
      <c r="B361" s="442" t="s">
        <v>2137</v>
      </c>
      <c r="C361" s="443" t="s">
        <v>2271</v>
      </c>
      <c r="D361" s="47">
        <v>2021</v>
      </c>
      <c r="E361" s="96">
        <v>1.8</v>
      </c>
      <c r="F361" s="47">
        <v>900</v>
      </c>
      <c r="G361" s="96">
        <v>1.77</v>
      </c>
      <c r="H361" s="96"/>
      <c r="I361" s="120" t="s">
        <v>2572</v>
      </c>
      <c r="J361" s="447" t="s">
        <v>4402</v>
      </c>
      <c r="K361" s="447" t="s">
        <v>2740</v>
      </c>
      <c r="L361" s="447" t="s">
        <v>4403</v>
      </c>
      <c r="M361" s="446" t="s">
        <v>4505</v>
      </c>
      <c r="N361" s="205" t="s">
        <v>3045</v>
      </c>
      <c r="O361" s="230" t="s">
        <v>3044</v>
      </c>
      <c r="P361" s="230" t="s">
        <v>3043</v>
      </c>
      <c r="T361" s="206">
        <v>44664.068055555559</v>
      </c>
      <c r="U361" s="160" t="s">
        <v>3007</v>
      </c>
      <c r="V361" s="189" t="b">
        <v>1</v>
      </c>
      <c r="W361" s="134" t="b">
        <v>1</v>
      </c>
      <c r="AB361" s="234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1.02</v>
      </c>
      <c r="AK361" s="97"/>
      <c r="AL361" s="47">
        <v>293</v>
      </c>
      <c r="AM361" s="47">
        <v>900</v>
      </c>
      <c r="AN361" s="47">
        <f t="shared" si="31"/>
        <v>607</v>
      </c>
      <c r="AO361" s="97">
        <v>12.3</v>
      </c>
      <c r="AP361" s="47" t="s">
        <v>2561</v>
      </c>
      <c r="AQ361" s="47">
        <v>293</v>
      </c>
      <c r="AR361" s="47">
        <v>800</v>
      </c>
      <c r="AS361" s="47">
        <f>AR361-AQ361</f>
        <v>507</v>
      </c>
      <c r="AT361" s="47" t="s">
        <v>2565</v>
      </c>
      <c r="AU361" s="47"/>
      <c r="AW361" s="54" t="s">
        <v>213</v>
      </c>
      <c r="AX361" s="54" t="s">
        <v>38</v>
      </c>
      <c r="AY361" s="54" t="s">
        <v>105</v>
      </c>
      <c r="AZ361" s="54" t="s">
        <v>105</v>
      </c>
      <c r="BA361" s="54" t="s">
        <v>106</v>
      </c>
      <c r="BB361" s="54" t="s">
        <v>4536</v>
      </c>
      <c r="BC361" s="47" t="s">
        <v>529</v>
      </c>
      <c r="BD361" s="47" t="s">
        <v>2285</v>
      </c>
      <c r="BE361" s="47" t="s">
        <v>2516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442" t="s">
        <v>2138</v>
      </c>
      <c r="C362" s="443" t="s">
        <v>2271</v>
      </c>
      <c r="D362" s="47">
        <v>2019</v>
      </c>
      <c r="E362" s="96">
        <v>0.9</v>
      </c>
      <c r="F362" s="47">
        <v>350</v>
      </c>
      <c r="G362" s="96">
        <v>0.94</v>
      </c>
      <c r="H362" s="96"/>
      <c r="I362" s="120" t="s">
        <v>2572</v>
      </c>
      <c r="J362" s="447" t="s">
        <v>4404</v>
      </c>
      <c r="K362" s="447" t="s">
        <v>3343</v>
      </c>
      <c r="L362" s="447" t="s">
        <v>4247</v>
      </c>
      <c r="M362" s="446" t="s">
        <v>3003</v>
      </c>
      <c r="N362" s="205" t="s">
        <v>3047</v>
      </c>
      <c r="O362" s="230" t="s">
        <v>2923</v>
      </c>
      <c r="P362" s="136" t="s">
        <v>3048</v>
      </c>
      <c r="T362" s="206">
        <v>44664.070138888892</v>
      </c>
      <c r="U362" s="160" t="s">
        <v>3007</v>
      </c>
      <c r="V362" s="189" t="b">
        <v>1</v>
      </c>
      <c r="W362" s="134" t="b">
        <v>1</v>
      </c>
      <c r="AB362" s="234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0.6</v>
      </c>
      <c r="AK362" s="97"/>
      <c r="AL362" s="47">
        <v>200</v>
      </c>
      <c r="AM362" s="47">
        <v>350</v>
      </c>
      <c r="AN362" s="47">
        <f t="shared" si="31"/>
        <v>150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38</v>
      </c>
      <c r="AY362" s="54" t="s">
        <v>105</v>
      </c>
      <c r="AZ362" s="54" t="s">
        <v>106</v>
      </c>
      <c r="BA362" s="54" t="s">
        <v>106</v>
      </c>
      <c r="BB362" s="54" t="s">
        <v>4541</v>
      </c>
      <c r="BC362" s="47" t="s">
        <v>2286</v>
      </c>
      <c r="BD362" s="47" t="s">
        <v>2248</v>
      </c>
      <c r="BE362" s="47" t="s">
        <v>2294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52.5" x14ac:dyDescent="0.6">
      <c r="A363" s="47">
        <v>362</v>
      </c>
      <c r="B363" s="442" t="s">
        <v>2139</v>
      </c>
      <c r="C363" s="443" t="s">
        <v>3956</v>
      </c>
      <c r="D363" s="47">
        <v>2020</v>
      </c>
      <c r="E363" s="96">
        <v>1.4</v>
      </c>
      <c r="F363" s="47">
        <v>773</v>
      </c>
      <c r="G363" s="96">
        <v>1.37</v>
      </c>
      <c r="H363" s="96">
        <v>1.38</v>
      </c>
      <c r="I363" s="120" t="s">
        <v>2572</v>
      </c>
      <c r="J363" s="447" t="s">
        <v>4405</v>
      </c>
      <c r="K363" s="447" t="s">
        <v>2740</v>
      </c>
      <c r="L363" s="447" t="s">
        <v>4403</v>
      </c>
      <c r="M363" s="446" t="s">
        <v>4506</v>
      </c>
      <c r="N363" s="205" t="s">
        <v>3051</v>
      </c>
      <c r="O363" s="230" t="s">
        <v>3049</v>
      </c>
      <c r="P363" s="136" t="s">
        <v>3050</v>
      </c>
      <c r="T363" s="206">
        <v>44664.076388888891</v>
      </c>
      <c r="U363" s="160" t="s">
        <v>3007</v>
      </c>
      <c r="V363" s="189" t="b">
        <v>1</v>
      </c>
      <c r="W363" s="134" t="b">
        <v>1</v>
      </c>
      <c r="AB363" s="234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0.83</v>
      </c>
      <c r="AK363" s="97"/>
      <c r="AL363" s="47">
        <v>323</v>
      </c>
      <c r="AM363" s="47">
        <v>773</v>
      </c>
      <c r="AN363" s="47">
        <f t="shared" si="31"/>
        <v>450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5</v>
      </c>
      <c r="AY363" s="54" t="s">
        <v>105</v>
      </c>
      <c r="AZ363" s="54" t="s">
        <v>106</v>
      </c>
      <c r="BA363" s="54" t="s">
        <v>106</v>
      </c>
      <c r="BB363" s="54" t="s">
        <v>41</v>
      </c>
      <c r="BC363" s="47" t="s">
        <v>2298</v>
      </c>
      <c r="BD363" s="47" t="s">
        <v>2299</v>
      </c>
      <c r="BE363" s="47" t="s">
        <v>2519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50.65" x14ac:dyDescent="0.6">
      <c r="A364" s="47">
        <v>363</v>
      </c>
      <c r="B364" s="442" t="s">
        <v>2140</v>
      </c>
      <c r="C364" s="443" t="s">
        <v>3956</v>
      </c>
      <c r="D364" s="47">
        <v>2021</v>
      </c>
      <c r="E364" s="96">
        <v>1.4</v>
      </c>
      <c r="F364" s="47">
        <v>723</v>
      </c>
      <c r="G364" s="96">
        <v>1.41</v>
      </c>
      <c r="H364" s="96"/>
      <c r="I364" s="120" t="s">
        <v>2572</v>
      </c>
      <c r="J364" s="447" t="s">
        <v>4406</v>
      </c>
      <c r="K364" s="447" t="s">
        <v>3038</v>
      </c>
      <c r="L364" s="447" t="s">
        <v>4337</v>
      </c>
      <c r="M364" s="446" t="s">
        <v>4504</v>
      </c>
      <c r="N364" s="205" t="s">
        <v>3055</v>
      </c>
      <c r="O364" s="230" t="s">
        <v>3054</v>
      </c>
      <c r="P364" s="136" t="s">
        <v>3053</v>
      </c>
      <c r="T364" s="206">
        <v>44664.084027777775</v>
      </c>
      <c r="U364" s="160" t="s">
        <v>3007</v>
      </c>
      <c r="V364" s="189" t="b">
        <v>1</v>
      </c>
      <c r="W364" s="134" t="b">
        <v>1</v>
      </c>
      <c r="AB364" s="234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0.94</v>
      </c>
      <c r="AK364" s="97"/>
      <c r="AL364" s="47">
        <v>300</v>
      </c>
      <c r="AM364" s="47">
        <v>723</v>
      </c>
      <c r="AN364" s="47">
        <f t="shared" si="31"/>
        <v>423</v>
      </c>
      <c r="AO364" s="97"/>
      <c r="AP364" s="47"/>
      <c r="AQ364" s="47"/>
      <c r="AR364" s="47"/>
      <c r="AS364" s="47"/>
      <c r="AT364" s="47"/>
      <c r="AU364" s="47"/>
      <c r="AW364" s="54" t="s">
        <v>213</v>
      </c>
      <c r="AX364" s="54" t="s">
        <v>38</v>
      </c>
      <c r="AY364" s="54" t="s">
        <v>105</v>
      </c>
      <c r="AZ364" s="54" t="s">
        <v>106</v>
      </c>
      <c r="BA364" s="54" t="s">
        <v>106</v>
      </c>
      <c r="BB364" s="1" t="s">
        <v>4</v>
      </c>
      <c r="BC364" s="47" t="s">
        <v>4</v>
      </c>
      <c r="BD364" s="47" t="s">
        <v>2303</v>
      </c>
      <c r="BE364" s="47" t="s">
        <v>2517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50.65" x14ac:dyDescent="0.6">
      <c r="A365" s="47">
        <v>364</v>
      </c>
      <c r="B365" s="442" t="s">
        <v>2141</v>
      </c>
      <c r="C365" s="443" t="s">
        <v>3956</v>
      </c>
      <c r="D365" s="47">
        <v>2021</v>
      </c>
      <c r="E365" s="96">
        <v>2</v>
      </c>
      <c r="F365" s="47">
        <v>700</v>
      </c>
      <c r="G365" s="96">
        <v>2.02</v>
      </c>
      <c r="H365" s="96"/>
      <c r="I365" s="120" t="s">
        <v>2572</v>
      </c>
      <c r="J365" s="447" t="s">
        <v>4387</v>
      </c>
      <c r="K365" s="447" t="s">
        <v>3481</v>
      </c>
      <c r="L365" s="447" t="s">
        <v>4036</v>
      </c>
      <c r="M365" s="446" t="s">
        <v>4507</v>
      </c>
      <c r="N365" s="205" t="s">
        <v>2714</v>
      </c>
      <c r="O365" s="230" t="s">
        <v>2307</v>
      </c>
      <c r="P365" s="136" t="s">
        <v>2307</v>
      </c>
      <c r="T365" s="206">
        <v>44664.086111111108</v>
      </c>
      <c r="U365" s="160" t="s">
        <v>3007</v>
      </c>
      <c r="V365" s="189" t="b">
        <v>1</v>
      </c>
      <c r="W365" s="134" t="b">
        <v>1</v>
      </c>
      <c r="AB365" s="234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1.2</v>
      </c>
      <c r="AK365" s="97"/>
      <c r="AL365" s="47">
        <v>300</v>
      </c>
      <c r="AM365" s="47">
        <v>800</v>
      </c>
      <c r="AN365" s="47">
        <f t="shared" si="31"/>
        <v>500</v>
      </c>
      <c r="AO365" s="97">
        <v>7.8</v>
      </c>
      <c r="AP365" s="47" t="s">
        <v>2561</v>
      </c>
      <c r="AQ365" s="47">
        <v>300</v>
      </c>
      <c r="AR365" s="47">
        <v>800</v>
      </c>
      <c r="AS365" s="47">
        <f>AR365-AQ365</f>
        <v>500</v>
      </c>
      <c r="AT365" s="47" t="s">
        <v>2566</v>
      </c>
      <c r="AU365" s="47"/>
      <c r="AW365" s="54" t="s">
        <v>213</v>
      </c>
      <c r="AX365" s="54" t="s">
        <v>5</v>
      </c>
      <c r="AY365" s="54" t="s">
        <v>105</v>
      </c>
      <c r="AZ365" s="54" t="s">
        <v>105</v>
      </c>
      <c r="BA365" s="54" t="s">
        <v>106</v>
      </c>
      <c r="BB365" s="47" t="s">
        <v>28</v>
      </c>
      <c r="BC365" s="47" t="s">
        <v>28</v>
      </c>
      <c r="BD365" s="47" t="s">
        <v>2306</v>
      </c>
      <c r="BE365" s="47" t="s">
        <v>2307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52.5" x14ac:dyDescent="0.6">
      <c r="A366" s="47">
        <v>365</v>
      </c>
      <c r="B366" s="442" t="s">
        <v>2142</v>
      </c>
      <c r="C366" s="443" t="s">
        <v>3956</v>
      </c>
      <c r="D366" s="47">
        <v>2016</v>
      </c>
      <c r="E366" s="96">
        <v>1.4</v>
      </c>
      <c r="F366" s="47">
        <v>425</v>
      </c>
      <c r="G366" s="96">
        <v>1.39</v>
      </c>
      <c r="H366" s="96"/>
      <c r="I366" s="120" t="s">
        <v>2572</v>
      </c>
      <c r="J366" s="447" t="s">
        <v>4407</v>
      </c>
      <c r="K366" s="447" t="s">
        <v>2740</v>
      </c>
      <c r="L366" s="447" t="s">
        <v>4403</v>
      </c>
      <c r="M366" s="446" t="s">
        <v>4505</v>
      </c>
      <c r="N366" s="205" t="s">
        <v>2752</v>
      </c>
      <c r="O366" s="230" t="s">
        <v>3061</v>
      </c>
      <c r="P366" s="230" t="s">
        <v>3060</v>
      </c>
      <c r="T366" s="206">
        <v>44664.088194444441</v>
      </c>
      <c r="U366" s="160" t="s">
        <v>3007</v>
      </c>
      <c r="V366" s="189" t="b">
        <v>1</v>
      </c>
      <c r="W366" s="134" t="b">
        <v>1</v>
      </c>
      <c r="AB366" s="234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1.3</v>
      </c>
      <c r="AK366" s="97"/>
      <c r="AL366" s="47">
        <v>300</v>
      </c>
      <c r="AM366" s="47">
        <v>575</v>
      </c>
      <c r="AN366" s="47">
        <f t="shared" si="31"/>
        <v>275</v>
      </c>
      <c r="AO366" s="97">
        <v>6.6</v>
      </c>
      <c r="AP366" s="47" t="s">
        <v>2561</v>
      </c>
      <c r="AQ366" s="47"/>
      <c r="AR366" s="47"/>
      <c r="AS366" s="47">
        <v>235</v>
      </c>
      <c r="AT366" s="47" t="s">
        <v>2566</v>
      </c>
      <c r="AU366" s="47"/>
      <c r="AW366" s="54" t="s">
        <v>213</v>
      </c>
      <c r="AX366" s="54" t="s">
        <v>38</v>
      </c>
      <c r="AY366" s="54" t="s">
        <v>105</v>
      </c>
      <c r="AZ366" s="54" t="s">
        <v>105</v>
      </c>
      <c r="BA366" s="54" t="s">
        <v>106</v>
      </c>
      <c r="BB366" s="54" t="s">
        <v>41</v>
      </c>
      <c r="BC366" s="47" t="s">
        <v>41</v>
      </c>
      <c r="BD366" s="47" t="s">
        <v>391</v>
      </c>
      <c r="BE366" s="47" t="s">
        <v>2310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50.65" x14ac:dyDescent="0.6">
      <c r="A367" s="47">
        <v>366</v>
      </c>
      <c r="B367" s="442" t="s">
        <v>3063</v>
      </c>
      <c r="C367" s="443" t="s">
        <v>3956</v>
      </c>
      <c r="D367" s="47">
        <v>2019</v>
      </c>
      <c r="E367" s="96">
        <v>1.3</v>
      </c>
      <c r="F367" s="47">
        <v>773</v>
      </c>
      <c r="G367" s="96">
        <v>1.32</v>
      </c>
      <c r="H367" s="96"/>
      <c r="I367" s="120" t="s">
        <v>2572</v>
      </c>
      <c r="J367" s="447" t="s">
        <v>4408</v>
      </c>
      <c r="K367" s="447" t="s">
        <v>3482</v>
      </c>
      <c r="L367" s="447" t="s">
        <v>4258</v>
      </c>
      <c r="M367" s="446" t="s">
        <v>4508</v>
      </c>
      <c r="N367" s="205" t="s">
        <v>3037</v>
      </c>
      <c r="O367" s="230" t="s">
        <v>3066</v>
      </c>
      <c r="P367" s="136" t="s">
        <v>3067</v>
      </c>
      <c r="T367" s="206">
        <v>44664.136805555558</v>
      </c>
      <c r="U367" s="160" t="s">
        <v>3007</v>
      </c>
      <c r="V367" s="189" t="b">
        <v>1</v>
      </c>
      <c r="W367" s="134" t="b">
        <v>1</v>
      </c>
      <c r="AB367" s="234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1</v>
      </c>
      <c r="AK367" s="97"/>
      <c r="AL367" s="47">
        <v>315</v>
      </c>
      <c r="AM367" s="47">
        <v>773</v>
      </c>
      <c r="AN367" s="47">
        <f t="shared" si="31"/>
        <v>458</v>
      </c>
      <c r="AO367" s="97">
        <v>12</v>
      </c>
      <c r="AP367" s="47" t="s">
        <v>2562</v>
      </c>
      <c r="AQ367" s="47">
        <v>350</v>
      </c>
      <c r="AR367" s="47">
        <v>750</v>
      </c>
      <c r="AS367" s="47">
        <f>AR367-AQ367</f>
        <v>400</v>
      </c>
      <c r="AT367" s="47"/>
      <c r="AU367" s="47"/>
      <c r="AW367" s="54" t="s">
        <v>213</v>
      </c>
      <c r="AX367" s="54" t="s">
        <v>38</v>
      </c>
      <c r="AY367" s="54" t="s">
        <v>105</v>
      </c>
      <c r="AZ367" s="54" t="s">
        <v>106</v>
      </c>
      <c r="BA367" s="54" t="s">
        <v>106</v>
      </c>
      <c r="BB367" s="1" t="s">
        <v>4</v>
      </c>
      <c r="BC367" s="47" t="s">
        <v>4</v>
      </c>
      <c r="BD367" s="47" t="s">
        <v>2311</v>
      </c>
      <c r="BE367" s="47" t="s">
        <v>2312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50.65" x14ac:dyDescent="0.6">
      <c r="A368" s="47">
        <v>367</v>
      </c>
      <c r="B368" s="442" t="s">
        <v>2144</v>
      </c>
      <c r="C368" s="443" t="s">
        <v>3956</v>
      </c>
      <c r="D368" s="47">
        <v>2020</v>
      </c>
      <c r="E368" s="96">
        <v>1.4</v>
      </c>
      <c r="F368" s="47">
        <v>923</v>
      </c>
      <c r="G368" s="96">
        <v>1.37</v>
      </c>
      <c r="H368" s="252"/>
      <c r="I368" s="120" t="s">
        <v>2572</v>
      </c>
      <c r="J368" s="447" t="s">
        <v>4409</v>
      </c>
      <c r="K368" s="447" t="s">
        <v>3483</v>
      </c>
      <c r="L368" s="447" t="s">
        <v>4025</v>
      </c>
      <c r="M368" s="446" t="s">
        <v>4509</v>
      </c>
      <c r="N368" s="205" t="s">
        <v>2787</v>
      </c>
      <c r="O368" s="230" t="s">
        <v>3071</v>
      </c>
      <c r="P368" s="136" t="s">
        <v>3070</v>
      </c>
      <c r="R368" s="136" t="s">
        <v>3073</v>
      </c>
      <c r="T368" s="206">
        <v>44664.142361111109</v>
      </c>
      <c r="U368" s="155" t="s">
        <v>2575</v>
      </c>
      <c r="V368" s="189" t="b">
        <v>1</v>
      </c>
      <c r="W368" s="134" t="b">
        <v>1</v>
      </c>
      <c r="AB368" s="234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0.83</v>
      </c>
      <c r="AK368" s="97"/>
      <c r="AL368" s="47">
        <v>400</v>
      </c>
      <c r="AM368" s="47">
        <v>923</v>
      </c>
      <c r="AN368" s="47">
        <f t="shared" si="31"/>
        <v>523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5</v>
      </c>
      <c r="AY368" s="54" t="s">
        <v>105</v>
      </c>
      <c r="AZ368" s="54" t="s">
        <v>106</v>
      </c>
      <c r="BA368" s="54" t="s">
        <v>106</v>
      </c>
      <c r="BB368" s="54" t="s">
        <v>4536</v>
      </c>
      <c r="BC368" s="47" t="s">
        <v>529</v>
      </c>
      <c r="BD368" s="47" t="s">
        <v>2316</v>
      </c>
      <c r="BE368" s="47" t="s">
        <v>2513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52.5" x14ac:dyDescent="0.6">
      <c r="A369" s="47">
        <v>368</v>
      </c>
      <c r="B369" s="442" t="s">
        <v>2145</v>
      </c>
      <c r="C369" s="443" t="s">
        <v>3956</v>
      </c>
      <c r="D369" s="47">
        <v>2020</v>
      </c>
      <c r="E369" s="96">
        <v>1.85</v>
      </c>
      <c r="F369" s="47">
        <v>723</v>
      </c>
      <c r="G369" s="96">
        <v>1.84</v>
      </c>
      <c r="I369" s="120" t="s">
        <v>2572</v>
      </c>
      <c r="J369" s="447" t="s">
        <v>4410</v>
      </c>
      <c r="K369" s="447" t="s">
        <v>3484</v>
      </c>
      <c r="L369" s="447" t="s">
        <v>4154</v>
      </c>
      <c r="M369" s="446" t="s">
        <v>4510</v>
      </c>
      <c r="N369" s="205" t="s">
        <v>3077</v>
      </c>
      <c r="O369" s="230" t="s">
        <v>3081</v>
      </c>
      <c r="P369" s="136" t="s">
        <v>3076</v>
      </c>
      <c r="Q369" s="136" t="s">
        <v>3082</v>
      </c>
      <c r="T369" s="206">
        <v>44664.179166666669</v>
      </c>
      <c r="U369" s="160" t="s">
        <v>3007</v>
      </c>
      <c r="V369" s="189" t="b">
        <v>1</v>
      </c>
      <c r="W369" s="134" t="b">
        <v>1</v>
      </c>
      <c r="AB369" s="234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1.07</v>
      </c>
      <c r="AK369" s="97"/>
      <c r="AL369" s="47">
        <v>300</v>
      </c>
      <c r="AM369" s="47">
        <v>813</v>
      </c>
      <c r="AN369" s="47">
        <f t="shared" si="31"/>
        <v>513</v>
      </c>
      <c r="AO369" s="97"/>
      <c r="AP369" s="47"/>
      <c r="AQ369" s="47"/>
      <c r="AR369" s="47"/>
      <c r="AS369" s="47"/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4536</v>
      </c>
      <c r="BC369" s="47" t="s">
        <v>88</v>
      </c>
      <c r="BD369" s="47" t="s">
        <v>2318</v>
      </c>
      <c r="BE369" s="47" t="s">
        <v>2319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 t="s">
        <v>3080</v>
      </c>
      <c r="BP369" s="30" t="s">
        <v>2300</v>
      </c>
      <c r="BQ369" s="88">
        <v>44386</v>
      </c>
      <c r="BR369" s="33"/>
      <c r="BS369" s="33"/>
    </row>
    <row r="370" spans="1:71" ht="50.65" x14ac:dyDescent="0.6">
      <c r="A370" s="47">
        <v>369</v>
      </c>
      <c r="B370" s="442" t="s">
        <v>2146</v>
      </c>
      <c r="C370" s="443" t="s">
        <v>3956</v>
      </c>
      <c r="D370" s="47">
        <v>2019</v>
      </c>
      <c r="E370" s="96">
        <v>1.4</v>
      </c>
      <c r="F370" s="47">
        <v>873</v>
      </c>
      <c r="G370" s="96">
        <v>1.4</v>
      </c>
      <c r="H370" s="96"/>
      <c r="I370" s="120" t="s">
        <v>2572</v>
      </c>
      <c r="J370" s="447" t="s">
        <v>4411</v>
      </c>
      <c r="K370" s="447" t="s">
        <v>3485</v>
      </c>
      <c r="L370" s="447" t="s">
        <v>4337</v>
      </c>
      <c r="M370" s="446" t="s">
        <v>4511</v>
      </c>
      <c r="N370" s="205" t="s">
        <v>3085</v>
      </c>
      <c r="O370" s="230" t="s">
        <v>3084</v>
      </c>
      <c r="P370" s="136" t="s">
        <v>3083</v>
      </c>
      <c r="T370" s="206">
        <v>44664.190972222219</v>
      </c>
      <c r="U370" s="176" t="s">
        <v>2576</v>
      </c>
      <c r="V370" s="189" t="b">
        <v>1</v>
      </c>
      <c r="W370" s="134" t="b">
        <v>1</v>
      </c>
      <c r="AB370" s="234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873</v>
      </c>
      <c r="AN370" s="47">
        <f t="shared" si="31"/>
        <v>573</v>
      </c>
      <c r="AO370" s="97">
        <v>10.5</v>
      </c>
      <c r="AP370" s="47" t="s">
        <v>2562</v>
      </c>
      <c r="AQ370" s="47">
        <v>300</v>
      </c>
      <c r="AR370" s="47">
        <v>873</v>
      </c>
      <c r="AS370" s="47">
        <f>AR370-AQ370</f>
        <v>573</v>
      </c>
      <c r="AT370" s="47"/>
      <c r="AU370" s="47"/>
      <c r="AW370" s="54" t="s">
        <v>213</v>
      </c>
      <c r="AX370" s="54" t="s">
        <v>38</v>
      </c>
      <c r="AY370" s="54" t="s">
        <v>105</v>
      </c>
      <c r="AZ370" s="54" t="s">
        <v>106</v>
      </c>
      <c r="BA370" s="54" t="s">
        <v>106</v>
      </c>
      <c r="BB370" s="54" t="s">
        <v>4536</v>
      </c>
      <c r="BC370" s="47" t="s">
        <v>529</v>
      </c>
      <c r="BD370" s="47" t="s">
        <v>2321</v>
      </c>
      <c r="BE370" s="47" t="s">
        <v>2322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50.65" x14ac:dyDescent="0.6">
      <c r="A371" s="47">
        <v>370</v>
      </c>
      <c r="B371" s="442" t="s">
        <v>2147</v>
      </c>
      <c r="C371" s="443" t="s">
        <v>3956</v>
      </c>
      <c r="D371" s="47">
        <v>2019</v>
      </c>
      <c r="E371" s="96">
        <v>1.1000000000000001</v>
      </c>
      <c r="F371" s="47">
        <v>316</v>
      </c>
      <c r="G371" s="96">
        <v>1.07</v>
      </c>
      <c r="H371" s="96">
        <v>1.17</v>
      </c>
      <c r="I371" s="120" t="s">
        <v>2572</v>
      </c>
      <c r="J371" s="447" t="s">
        <v>4412</v>
      </c>
      <c r="K371" s="447" t="s">
        <v>3486</v>
      </c>
      <c r="L371" s="447" t="s">
        <v>4053</v>
      </c>
      <c r="M371" s="446" t="s">
        <v>4512</v>
      </c>
      <c r="N371" s="205" t="s">
        <v>3091</v>
      </c>
      <c r="O371" s="230" t="s">
        <v>3090</v>
      </c>
      <c r="T371" s="206">
        <v>44664.196527777778</v>
      </c>
      <c r="U371" s="176" t="s">
        <v>2576</v>
      </c>
      <c r="V371" s="189" t="b">
        <v>1</v>
      </c>
      <c r="W371" s="134" t="b">
        <v>1</v>
      </c>
      <c r="AB371" s="234" t="b">
        <f t="shared" si="26"/>
        <v>1</v>
      </c>
      <c r="AC371" s="199" t="b">
        <f t="shared" si="26"/>
        <v>1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1</v>
      </c>
      <c r="AI371" s="203">
        <f t="shared" si="28"/>
        <v>1</v>
      </c>
      <c r="AJ371" s="167">
        <v>0.7</v>
      </c>
      <c r="AK371" s="97"/>
      <c r="AL371" s="47">
        <v>300</v>
      </c>
      <c r="AM371" s="47">
        <v>525</v>
      </c>
      <c r="AN371" s="47">
        <f t="shared" si="31"/>
        <v>225</v>
      </c>
      <c r="AO371" s="97"/>
      <c r="AP371" s="47"/>
      <c r="AQ371" s="47"/>
      <c r="AR371" s="47"/>
      <c r="AS371" s="47"/>
      <c r="AT371" s="47"/>
      <c r="AU371" s="47"/>
      <c r="AW371" s="54" t="s">
        <v>213</v>
      </c>
      <c r="AX371" s="54" t="s">
        <v>5</v>
      </c>
      <c r="AY371" s="54" t="s">
        <v>105</v>
      </c>
      <c r="AZ371" s="54" t="s">
        <v>106</v>
      </c>
      <c r="BA371" s="54" t="s">
        <v>106</v>
      </c>
      <c r="BB371" s="54" t="s">
        <v>41</v>
      </c>
      <c r="BC371" s="47" t="s">
        <v>41</v>
      </c>
      <c r="BD371" s="47" t="s">
        <v>99</v>
      </c>
      <c r="BE371" s="47" t="s">
        <v>251</v>
      </c>
      <c r="BF371" s="30"/>
      <c r="BG371" s="30"/>
      <c r="BH371" s="73"/>
      <c r="BI371" s="73"/>
      <c r="BJ371" s="73"/>
      <c r="BK371" s="7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50.65" x14ac:dyDescent="0.6">
      <c r="A372" s="47">
        <v>371</v>
      </c>
      <c r="B372" s="442" t="s">
        <v>2148</v>
      </c>
      <c r="C372" s="443" t="s">
        <v>3956</v>
      </c>
      <c r="D372" s="47">
        <v>2016</v>
      </c>
      <c r="E372" s="96">
        <v>1.5</v>
      </c>
      <c r="F372" s="47">
        <v>850</v>
      </c>
      <c r="G372" s="96">
        <v>1.47</v>
      </c>
      <c r="H372" s="96"/>
      <c r="I372" s="240" t="s">
        <v>2572</v>
      </c>
      <c r="J372" s="447" t="s">
        <v>4413</v>
      </c>
      <c r="K372" s="447" t="s">
        <v>3487</v>
      </c>
      <c r="L372" s="447" t="s">
        <v>4341</v>
      </c>
      <c r="M372" s="446" t="s">
        <v>3840</v>
      </c>
      <c r="N372" s="248" t="s">
        <v>2776</v>
      </c>
      <c r="O372" s="249" t="s">
        <v>3094</v>
      </c>
      <c r="P372" s="142"/>
      <c r="Q372" s="142"/>
      <c r="R372" s="142"/>
      <c r="S372" s="139"/>
      <c r="T372" s="244">
        <v>44664.2</v>
      </c>
      <c r="U372" s="208" t="s">
        <v>2576</v>
      </c>
      <c r="V372" s="209" t="b">
        <v>1</v>
      </c>
      <c r="W372" s="139" t="b">
        <v>0</v>
      </c>
      <c r="X372" s="122"/>
      <c r="Y372" s="122"/>
      <c r="Z372" s="122"/>
      <c r="AA372" s="237"/>
      <c r="AB372" s="234" t="b">
        <f t="shared" si="26"/>
        <v>1</v>
      </c>
      <c r="AC372" s="199" t="b">
        <f t="shared" si="26"/>
        <v>0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0</v>
      </c>
      <c r="AI372" s="203">
        <f t="shared" si="28"/>
        <v>0</v>
      </c>
      <c r="AJ372" s="170">
        <v>1.3</v>
      </c>
      <c r="AK372" s="105"/>
      <c r="AL372" s="103">
        <v>550</v>
      </c>
      <c r="AM372" s="103">
        <v>850</v>
      </c>
      <c r="AN372" s="103">
        <f t="shared" si="31"/>
        <v>300</v>
      </c>
      <c r="AO372" s="105"/>
      <c r="AP372" s="103"/>
      <c r="AQ372" s="103"/>
      <c r="AR372" s="103"/>
      <c r="AS372" s="103"/>
      <c r="AT372" s="103"/>
      <c r="AU372" s="103"/>
      <c r="AW372" s="106" t="s">
        <v>213</v>
      </c>
      <c r="AX372" s="106" t="s">
        <v>38</v>
      </c>
      <c r="AY372" s="106" t="s">
        <v>105</v>
      </c>
      <c r="AZ372" s="106" t="s">
        <v>106</v>
      </c>
      <c r="BA372" s="106" t="s">
        <v>106</v>
      </c>
      <c r="BB372" s="106" t="s">
        <v>2002</v>
      </c>
      <c r="BC372" s="103" t="s">
        <v>1616</v>
      </c>
      <c r="BD372" s="103" t="s">
        <v>2327</v>
      </c>
      <c r="BE372" s="103" t="s">
        <v>2326</v>
      </c>
      <c r="BF372" s="94"/>
      <c r="BG372" s="94"/>
      <c r="BH372" s="95"/>
      <c r="BI372" s="95"/>
      <c r="BJ372" s="95"/>
      <c r="BK372" s="95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50.65" x14ac:dyDescent="0.6">
      <c r="A373" s="47">
        <v>372</v>
      </c>
      <c r="B373" s="442" t="s">
        <v>2149</v>
      </c>
      <c r="C373" s="443" t="s">
        <v>3956</v>
      </c>
      <c r="D373" s="47">
        <v>2016</v>
      </c>
      <c r="E373" s="96">
        <v>1.4</v>
      </c>
      <c r="F373" s="47">
        <v>420</v>
      </c>
      <c r="G373" s="96">
        <v>1.37</v>
      </c>
      <c r="H373" s="96"/>
      <c r="I373" s="120" t="s">
        <v>2572</v>
      </c>
      <c r="J373" s="447" t="s">
        <v>4414</v>
      </c>
      <c r="K373" s="447" t="s">
        <v>3472</v>
      </c>
      <c r="L373" s="447" t="s">
        <v>4036</v>
      </c>
      <c r="M373" s="446" t="s">
        <v>3565</v>
      </c>
      <c r="N373" s="205" t="s">
        <v>3095</v>
      </c>
      <c r="O373" s="230" t="s">
        <v>3096</v>
      </c>
      <c r="T373" s="206">
        <v>44664.208333333336</v>
      </c>
      <c r="U373" s="160" t="s">
        <v>3007</v>
      </c>
      <c r="V373" s="189" t="b">
        <v>1</v>
      </c>
      <c r="W373" s="134" t="b">
        <v>1</v>
      </c>
      <c r="AB373" s="234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1.2</v>
      </c>
      <c r="AK373" s="97"/>
      <c r="AL373" s="47">
        <v>373</v>
      </c>
      <c r="AM373" s="47">
        <v>573</v>
      </c>
      <c r="AN373" s="47">
        <f t="shared" si="31"/>
        <v>200</v>
      </c>
      <c r="AO373" s="97">
        <v>6</v>
      </c>
      <c r="AP373" s="47" t="s">
        <v>2561</v>
      </c>
      <c r="AQ373" s="47">
        <v>295</v>
      </c>
      <c r="AR373" s="47">
        <v>512</v>
      </c>
      <c r="AS373" s="47">
        <f>AR373-AQ373</f>
        <v>217</v>
      </c>
      <c r="AT373" s="47" t="s">
        <v>2566</v>
      </c>
      <c r="AU373" s="47"/>
      <c r="AW373" s="54" t="s">
        <v>213</v>
      </c>
      <c r="AX373" s="54" t="s">
        <v>5</v>
      </c>
      <c r="AY373" s="54" t="s">
        <v>105</v>
      </c>
      <c r="AZ373" s="54" t="s">
        <v>105</v>
      </c>
      <c r="BA373" s="54" t="s">
        <v>106</v>
      </c>
      <c r="BB373" s="54" t="s">
        <v>41</v>
      </c>
      <c r="BC373" s="47" t="s">
        <v>41</v>
      </c>
      <c r="BD373" s="47" t="s">
        <v>2520</v>
      </c>
      <c r="BE373" s="47" t="s">
        <v>2521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50.65" x14ac:dyDescent="0.6">
      <c r="A374" s="47">
        <v>373</v>
      </c>
      <c r="B374" s="442" t="s">
        <v>2150</v>
      </c>
      <c r="C374" s="443" t="s">
        <v>3956</v>
      </c>
      <c r="D374" s="47">
        <v>2017</v>
      </c>
      <c r="E374" s="96">
        <v>1.6</v>
      </c>
      <c r="F374" s="47">
        <v>723</v>
      </c>
      <c r="G374" s="96">
        <v>1.56</v>
      </c>
      <c r="H374" s="96"/>
      <c r="I374" s="120" t="s">
        <v>2572</v>
      </c>
      <c r="J374" s="447" t="s">
        <v>4415</v>
      </c>
      <c r="K374" s="447" t="s">
        <v>3343</v>
      </c>
      <c r="L374" s="447" t="s">
        <v>4247</v>
      </c>
      <c r="M374" s="446" t="s">
        <v>3003</v>
      </c>
      <c r="N374" s="205" t="s">
        <v>2937</v>
      </c>
      <c r="O374" s="230" t="s">
        <v>3098</v>
      </c>
      <c r="P374" s="230" t="s">
        <v>3097</v>
      </c>
      <c r="T374" s="206">
        <v>44664.254861111112</v>
      </c>
      <c r="U374" s="160" t="s">
        <v>3007</v>
      </c>
      <c r="V374" s="189" t="b">
        <v>1</v>
      </c>
      <c r="W374" s="134" t="b">
        <v>1</v>
      </c>
      <c r="AB374" s="234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1.17</v>
      </c>
      <c r="AK374" s="97"/>
      <c r="AL374" s="47">
        <v>298</v>
      </c>
      <c r="AM374" s="47">
        <v>773</v>
      </c>
      <c r="AN374" s="47">
        <f t="shared" si="31"/>
        <v>475</v>
      </c>
      <c r="AO374" s="97">
        <v>14.6</v>
      </c>
      <c r="AP374" s="40" t="s">
        <v>2562</v>
      </c>
      <c r="AQ374" s="64">
        <v>298</v>
      </c>
      <c r="AR374" s="64">
        <v>773</v>
      </c>
      <c r="AS374" s="47">
        <f>AR374-AQ374</f>
        <v>475</v>
      </c>
      <c r="AT374" s="47" t="s">
        <v>2564</v>
      </c>
      <c r="AU374" s="47"/>
      <c r="AW374" s="54" t="s">
        <v>213</v>
      </c>
      <c r="AX374" s="54" t="s">
        <v>38</v>
      </c>
      <c r="AY374" s="54" t="s">
        <v>105</v>
      </c>
      <c r="AZ374" s="54" t="s">
        <v>105</v>
      </c>
      <c r="BA374" s="54" t="s">
        <v>106</v>
      </c>
      <c r="BB374" s="54" t="s">
        <v>2006</v>
      </c>
      <c r="BC374" s="47" t="s">
        <v>1904</v>
      </c>
      <c r="BD374" s="47" t="s">
        <v>2331</v>
      </c>
      <c r="BE374" s="47" t="s">
        <v>2333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50.65" x14ac:dyDescent="0.6">
      <c r="A375" s="47">
        <v>374</v>
      </c>
      <c r="B375" s="442" t="s">
        <v>2151</v>
      </c>
      <c r="C375" s="443" t="s">
        <v>3956</v>
      </c>
      <c r="D375" s="47">
        <v>2017</v>
      </c>
      <c r="E375" s="96">
        <v>2.6</v>
      </c>
      <c r="F375" s="47">
        <v>850</v>
      </c>
      <c r="G375" s="96">
        <v>2.61</v>
      </c>
      <c r="H375" s="96">
        <v>2.61</v>
      </c>
      <c r="I375" s="120" t="s">
        <v>2572</v>
      </c>
      <c r="J375" s="447" t="s">
        <v>4416</v>
      </c>
      <c r="K375" s="447" t="s">
        <v>3488</v>
      </c>
      <c r="L375" s="447" t="s">
        <v>4316</v>
      </c>
      <c r="M375" s="446" t="s">
        <v>4513</v>
      </c>
      <c r="N375" s="205" t="s">
        <v>2932</v>
      </c>
      <c r="O375" s="230" t="s">
        <v>3102</v>
      </c>
      <c r="P375" s="136" t="s">
        <v>3101</v>
      </c>
      <c r="T375" s="206">
        <v>44664.256944444445</v>
      </c>
      <c r="U375" s="160" t="s">
        <v>3007</v>
      </c>
      <c r="V375" s="189" t="b">
        <v>1</v>
      </c>
      <c r="W375" s="134" t="b">
        <v>1</v>
      </c>
      <c r="AB375" s="234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1.5</v>
      </c>
      <c r="AK375" s="97"/>
      <c r="AL375" s="47">
        <v>450</v>
      </c>
      <c r="AM375" s="47">
        <v>850</v>
      </c>
      <c r="AN375" s="47">
        <f t="shared" si="31"/>
        <v>400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5</v>
      </c>
      <c r="AY375" s="54" t="s">
        <v>105</v>
      </c>
      <c r="AZ375" s="54" t="s">
        <v>106</v>
      </c>
      <c r="BA375" s="54" t="s">
        <v>106</v>
      </c>
      <c r="BB375" s="54" t="s">
        <v>4538</v>
      </c>
      <c r="BC375" s="47" t="s">
        <v>2334</v>
      </c>
      <c r="BD375" s="47" t="s">
        <v>2335</v>
      </c>
      <c r="BE375" s="47" t="s">
        <v>2336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52.5" x14ac:dyDescent="0.6">
      <c r="A376" s="47">
        <v>375</v>
      </c>
      <c r="B376" s="442" t="s">
        <v>2152</v>
      </c>
      <c r="C376" s="443" t="s">
        <v>3956</v>
      </c>
      <c r="D376" s="47">
        <v>2017</v>
      </c>
      <c r="E376" s="96">
        <v>1.8</v>
      </c>
      <c r="F376" s="47">
        <v>773</v>
      </c>
      <c r="G376" s="96">
        <v>1.77</v>
      </c>
      <c r="H376" s="96">
        <v>1.77</v>
      </c>
      <c r="I376" s="120" t="s">
        <v>2572</v>
      </c>
      <c r="J376" s="447" t="s">
        <v>4417</v>
      </c>
      <c r="K376" s="447" t="s">
        <v>2740</v>
      </c>
      <c r="L376" s="447" t="s">
        <v>4403</v>
      </c>
      <c r="M376" s="446" t="s">
        <v>4506</v>
      </c>
      <c r="N376" s="205" t="s">
        <v>3095</v>
      </c>
      <c r="O376" s="230" t="s">
        <v>3103</v>
      </c>
      <c r="T376" s="206">
        <v>44664.261111111111</v>
      </c>
      <c r="U376" s="160" t="s">
        <v>3007</v>
      </c>
      <c r="V376" s="189" t="b">
        <v>1</v>
      </c>
      <c r="W376" s="134" t="b">
        <v>1</v>
      </c>
      <c r="AB376" s="234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1.04</v>
      </c>
      <c r="AK376" s="97"/>
      <c r="AL376" s="47">
        <v>298</v>
      </c>
      <c r="AM376" s="47">
        <v>773</v>
      </c>
      <c r="AN376" s="47">
        <f t="shared" si="31"/>
        <v>475</v>
      </c>
      <c r="AO376" s="97"/>
      <c r="AP376" s="47"/>
      <c r="AQ376" s="47"/>
      <c r="AR376" s="47"/>
      <c r="AS376" s="47"/>
      <c r="AT376" s="47"/>
      <c r="AU376" s="47"/>
      <c r="AW376" s="54" t="s">
        <v>213</v>
      </c>
      <c r="AX376" s="54" t="s">
        <v>38</v>
      </c>
      <c r="AY376" s="54" t="s">
        <v>105</v>
      </c>
      <c r="AZ376" s="54" t="s">
        <v>106</v>
      </c>
      <c r="BA376" s="54" t="s">
        <v>106</v>
      </c>
      <c r="BB376" s="47" t="s">
        <v>4</v>
      </c>
      <c r="BC376" s="47" t="s">
        <v>4</v>
      </c>
      <c r="BD376" s="47" t="s">
        <v>2338</v>
      </c>
      <c r="BE376" s="47" t="s">
        <v>2339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50.65" x14ac:dyDescent="0.6">
      <c r="A377" s="47">
        <v>376</v>
      </c>
      <c r="B377" s="442" t="s">
        <v>2153</v>
      </c>
      <c r="C377" s="443" t="s">
        <v>3956</v>
      </c>
      <c r="D377" s="47">
        <v>2017</v>
      </c>
      <c r="E377" s="96">
        <v>1.1000000000000001</v>
      </c>
      <c r="F377" s="47">
        <v>900</v>
      </c>
      <c r="G377" s="96">
        <v>1.1100000000000001</v>
      </c>
      <c r="H377" s="96">
        <v>1.08</v>
      </c>
      <c r="I377" s="120" t="s">
        <v>2572</v>
      </c>
      <c r="J377" s="447" t="s">
        <v>4418</v>
      </c>
      <c r="K377" s="447" t="s">
        <v>3038</v>
      </c>
      <c r="L377" s="447" t="s">
        <v>4337</v>
      </c>
      <c r="M377" s="446" t="s">
        <v>4504</v>
      </c>
      <c r="N377" s="205" t="s">
        <v>2920</v>
      </c>
      <c r="O377" s="136" t="s">
        <v>3104</v>
      </c>
      <c r="P377" s="136" t="s">
        <v>3104</v>
      </c>
      <c r="T377" s="206">
        <v>44664.262499999997</v>
      </c>
      <c r="U377" s="160" t="s">
        <v>3007</v>
      </c>
      <c r="V377" s="189" t="b">
        <v>1</v>
      </c>
      <c r="W377" s="134" t="b">
        <v>1</v>
      </c>
      <c r="AB377" s="234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0.52</v>
      </c>
      <c r="AK377" s="97"/>
      <c r="AL377" s="47">
        <v>300</v>
      </c>
      <c r="AM377" s="47">
        <v>900</v>
      </c>
      <c r="AN377" s="47">
        <f t="shared" si="31"/>
        <v>600</v>
      </c>
      <c r="AO377" s="97">
        <v>10</v>
      </c>
      <c r="AP377" s="47" t="s">
        <v>2562</v>
      </c>
      <c r="AQ377" s="47">
        <v>300</v>
      </c>
      <c r="AR377" s="47">
        <v>900</v>
      </c>
      <c r="AS377" s="47">
        <f>AR377-AQ377</f>
        <v>600</v>
      </c>
      <c r="AT377" s="47"/>
      <c r="AU377" s="47"/>
      <c r="AW377" s="54" t="s">
        <v>213</v>
      </c>
      <c r="AX377" s="54" t="s">
        <v>5</v>
      </c>
      <c r="AY377" s="54" t="s">
        <v>105</v>
      </c>
      <c r="AZ377" s="54" t="s">
        <v>106</v>
      </c>
      <c r="BA377" s="54" t="s">
        <v>106</v>
      </c>
      <c r="BB377" s="54" t="s">
        <v>4537</v>
      </c>
      <c r="BC377" s="47" t="s">
        <v>874</v>
      </c>
      <c r="BD377" s="47" t="s">
        <v>2348</v>
      </c>
      <c r="BE377" s="47" t="s">
        <v>2349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50.65" x14ac:dyDescent="0.6">
      <c r="A378" s="47">
        <v>377</v>
      </c>
      <c r="B378" s="442" t="s">
        <v>2154</v>
      </c>
      <c r="C378" s="443" t="s">
        <v>3956</v>
      </c>
      <c r="D378" s="47">
        <v>2017</v>
      </c>
      <c r="E378" s="96">
        <v>1.1499999999999999</v>
      </c>
      <c r="F378" s="47">
        <v>373</v>
      </c>
      <c r="G378" s="96">
        <v>1.1499999999999999</v>
      </c>
      <c r="H378" s="96">
        <v>1.1399999999999999</v>
      </c>
      <c r="I378" s="120" t="s">
        <v>2572</v>
      </c>
      <c r="J378" s="447" t="s">
        <v>4419</v>
      </c>
      <c r="K378" s="447" t="s">
        <v>3105</v>
      </c>
      <c r="L378" s="447" t="s">
        <v>4053</v>
      </c>
      <c r="M378" s="446" t="s">
        <v>4493</v>
      </c>
      <c r="N378" s="205" t="s">
        <v>2718</v>
      </c>
      <c r="O378" s="230" t="s">
        <v>2603</v>
      </c>
      <c r="P378" s="136" t="s">
        <v>3106</v>
      </c>
      <c r="T378" s="206">
        <v>44664.26666666667</v>
      </c>
      <c r="U378" s="160" t="s">
        <v>3007</v>
      </c>
      <c r="V378" s="189" t="b">
        <v>1</v>
      </c>
      <c r="W378" s="134" t="b">
        <v>1</v>
      </c>
      <c r="AB378" s="234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1.02</v>
      </c>
      <c r="AK378" s="97"/>
      <c r="AL378" s="47">
        <v>298</v>
      </c>
      <c r="AM378" s="47">
        <v>523</v>
      </c>
      <c r="AN378" s="47">
        <f t="shared" si="31"/>
        <v>225</v>
      </c>
      <c r="AO378" s="97">
        <v>5.2</v>
      </c>
      <c r="AP378" s="47" t="s">
        <v>2561</v>
      </c>
      <c r="AQ378" s="47">
        <f>273+34.6</f>
        <v>307.60000000000002</v>
      </c>
      <c r="AR378" s="47">
        <f>273+285.2</f>
        <v>558.20000000000005</v>
      </c>
      <c r="AS378" s="47">
        <f t="shared" ref="AS378:AS422" si="32">AR378-AQ378</f>
        <v>250.60000000000002</v>
      </c>
      <c r="AT378" s="47" t="s">
        <v>2566</v>
      </c>
      <c r="AU378" s="47"/>
      <c r="AW378" s="54" t="s">
        <v>213</v>
      </c>
      <c r="AX378" s="54" t="s">
        <v>5</v>
      </c>
      <c r="AY378" s="54" t="s">
        <v>105</v>
      </c>
      <c r="AZ378" s="54" t="s">
        <v>105</v>
      </c>
      <c r="BA378" s="54" t="s">
        <v>106</v>
      </c>
      <c r="BB378" s="54" t="s">
        <v>41</v>
      </c>
      <c r="BC378" s="47" t="s">
        <v>41</v>
      </c>
      <c r="BD378" s="47" t="s">
        <v>99</v>
      </c>
      <c r="BE378" s="47" t="s">
        <v>251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50.65" x14ac:dyDescent="0.6">
      <c r="A379" s="47">
        <v>378</v>
      </c>
      <c r="B379" s="442" t="s">
        <v>2155</v>
      </c>
      <c r="C379" s="443" t="s">
        <v>3956</v>
      </c>
      <c r="D379" s="47">
        <v>2018</v>
      </c>
      <c r="E379" s="96">
        <v>1.4</v>
      </c>
      <c r="F379" s="47">
        <v>773</v>
      </c>
      <c r="G379" s="96">
        <v>1.41</v>
      </c>
      <c r="H379" s="96">
        <v>1.42</v>
      </c>
      <c r="I379" s="120" t="s">
        <v>2572</v>
      </c>
      <c r="J379" s="447" t="s">
        <v>3489</v>
      </c>
      <c r="K379" s="447" t="s">
        <v>3489</v>
      </c>
      <c r="L379" s="447" t="s">
        <v>4378</v>
      </c>
      <c r="M379" s="446" t="s">
        <v>4514</v>
      </c>
      <c r="N379" s="205" t="s">
        <v>2814</v>
      </c>
      <c r="O379" s="230" t="s">
        <v>3110</v>
      </c>
      <c r="P379" s="136" t="s">
        <v>3109</v>
      </c>
      <c r="T379" s="206">
        <v>44664.268750000003</v>
      </c>
      <c r="U379" s="160" t="s">
        <v>3007</v>
      </c>
      <c r="V379" s="189" t="b">
        <v>1</v>
      </c>
      <c r="W379" s="134" t="b">
        <v>1</v>
      </c>
      <c r="AB379" s="234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1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1</v>
      </c>
      <c r="AI379" s="203">
        <f t="shared" si="28"/>
        <v>1</v>
      </c>
      <c r="AJ379" s="167">
        <v>1.04</v>
      </c>
      <c r="AK379" s="97"/>
      <c r="AL379" s="47">
        <v>300</v>
      </c>
      <c r="AM379" s="47">
        <v>773</v>
      </c>
      <c r="AN379" s="47">
        <f t="shared" si="31"/>
        <v>473</v>
      </c>
      <c r="AO379" s="97"/>
      <c r="AP379" s="47"/>
      <c r="AQ379" s="47"/>
      <c r="AR379" s="47"/>
      <c r="AS379" s="47"/>
      <c r="AT379" s="47"/>
      <c r="AU379" s="47"/>
      <c r="AW379" s="54" t="s">
        <v>213</v>
      </c>
      <c r="AX379" s="54" t="s">
        <v>38</v>
      </c>
      <c r="AY379" s="54" t="s">
        <v>105</v>
      </c>
      <c r="AZ379" s="54" t="s">
        <v>106</v>
      </c>
      <c r="BA379" s="54" t="s">
        <v>106</v>
      </c>
      <c r="BB379" s="1" t="s">
        <v>4</v>
      </c>
      <c r="BC379" s="47" t="s">
        <v>4</v>
      </c>
      <c r="BD379" s="47" t="s">
        <v>2366</v>
      </c>
      <c r="BE379" s="47" t="s">
        <v>2367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50.65" x14ac:dyDescent="0.6">
      <c r="A380" s="47">
        <v>379</v>
      </c>
      <c r="B380" s="442" t="s">
        <v>2156</v>
      </c>
      <c r="C380" s="443" t="s">
        <v>3956</v>
      </c>
      <c r="D380" s="47">
        <v>2018</v>
      </c>
      <c r="E380" s="96">
        <v>1.4</v>
      </c>
      <c r="F380" s="47">
        <v>373</v>
      </c>
      <c r="G380" s="96">
        <v>1.37</v>
      </c>
      <c r="H380" s="96"/>
      <c r="I380" s="240" t="s">
        <v>2572</v>
      </c>
      <c r="J380" s="447" t="s">
        <v>4420</v>
      </c>
      <c r="K380" s="447" t="s">
        <v>3490</v>
      </c>
      <c r="L380" s="447" t="s">
        <v>4053</v>
      </c>
      <c r="M380" s="446" t="s">
        <v>4093</v>
      </c>
      <c r="N380" s="282" t="s">
        <v>3114</v>
      </c>
      <c r="O380" s="283"/>
      <c r="P380" s="260" t="s">
        <v>3113</v>
      </c>
      <c r="Q380" s="260" t="s">
        <v>3115</v>
      </c>
      <c r="R380" s="260"/>
      <c r="S380" s="139"/>
      <c r="T380" s="254">
        <v>44664.279166666667</v>
      </c>
      <c r="U380" s="255"/>
      <c r="V380" s="256" t="b">
        <v>1</v>
      </c>
      <c r="W380" s="193" t="b">
        <v>1</v>
      </c>
      <c r="X380" s="257"/>
      <c r="Y380" s="257" t="b">
        <v>0</v>
      </c>
      <c r="AB380" s="234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0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0</v>
      </c>
      <c r="AI380" s="203">
        <f t="shared" si="28"/>
        <v>0</v>
      </c>
      <c r="AJ380" s="167">
        <v>1.2</v>
      </c>
      <c r="AK380" s="97"/>
      <c r="AL380" s="47">
        <v>300</v>
      </c>
      <c r="AM380" s="47">
        <v>500</v>
      </c>
      <c r="AN380" s="47">
        <f t="shared" si="31"/>
        <v>200</v>
      </c>
      <c r="AO380" s="97">
        <v>5</v>
      </c>
      <c r="AP380" s="47" t="s">
        <v>2561</v>
      </c>
      <c r="AQ380" s="47">
        <v>306</v>
      </c>
      <c r="AR380" s="47">
        <f>273+283</f>
        <v>556</v>
      </c>
      <c r="AS380" s="47">
        <f>AR380-AQ380</f>
        <v>250</v>
      </c>
      <c r="AT380" s="47" t="s">
        <v>2566</v>
      </c>
      <c r="AU380" s="47"/>
      <c r="AW380" s="54" t="s">
        <v>213</v>
      </c>
      <c r="AX380" s="54" t="s">
        <v>5</v>
      </c>
      <c r="AY380" s="54" t="s">
        <v>105</v>
      </c>
      <c r="AZ380" s="54" t="s">
        <v>105</v>
      </c>
      <c r="BA380" s="54" t="s">
        <v>106</v>
      </c>
      <c r="BB380" s="54" t="s">
        <v>41</v>
      </c>
      <c r="BC380" s="47" t="s">
        <v>41</v>
      </c>
      <c r="BD380" s="47" t="s">
        <v>2355</v>
      </c>
      <c r="BE380" s="47" t="s">
        <v>2356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50.65" x14ac:dyDescent="0.6">
      <c r="A381" s="47">
        <v>380</v>
      </c>
      <c r="B381" s="442" t="s">
        <v>2157</v>
      </c>
      <c r="C381" s="443" t="s">
        <v>3956</v>
      </c>
      <c r="D381" s="47">
        <v>2018</v>
      </c>
      <c r="E381" s="252">
        <v>1.6</v>
      </c>
      <c r="F381" s="47">
        <v>773</v>
      </c>
      <c r="G381" s="252">
        <v>1.54</v>
      </c>
      <c r="H381" s="252">
        <v>1.49</v>
      </c>
      <c r="I381" s="120" t="s">
        <v>2572</v>
      </c>
      <c r="J381" s="447" t="s">
        <v>4421</v>
      </c>
      <c r="K381" s="447" t="s">
        <v>3038</v>
      </c>
      <c r="L381" s="447" t="s">
        <v>4337</v>
      </c>
      <c r="M381" s="446" t="s">
        <v>4504</v>
      </c>
      <c r="N381" s="205" t="s">
        <v>3117</v>
      </c>
      <c r="O381" s="230" t="s">
        <v>3118</v>
      </c>
      <c r="P381" s="136" t="s">
        <v>3116</v>
      </c>
      <c r="Q381" s="136" t="s">
        <v>2599</v>
      </c>
      <c r="T381" s="206">
        <v>44664.28402777778</v>
      </c>
      <c r="U381" s="160" t="s">
        <v>3007</v>
      </c>
      <c r="V381" s="189" t="b">
        <v>1</v>
      </c>
      <c r="W381" s="134" t="b">
        <v>1</v>
      </c>
      <c r="AB381" s="234" t="b">
        <f t="shared" si="26"/>
        <v>1</v>
      </c>
      <c r="AC381" s="199" t="b">
        <f t="shared" si="26"/>
        <v>1</v>
      </c>
      <c r="AD381" s="199" t="b">
        <f t="shared" si="30"/>
        <v>1</v>
      </c>
      <c r="AE381" s="199" t="b">
        <f t="shared" si="30"/>
        <v>1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1</v>
      </c>
      <c r="AI381" s="203">
        <f t="shared" si="28"/>
        <v>1</v>
      </c>
      <c r="AJ381" s="167">
        <v>1.05</v>
      </c>
      <c r="AK381" s="97"/>
      <c r="AL381" s="47">
        <v>300</v>
      </c>
      <c r="AM381" s="47">
        <v>873</v>
      </c>
      <c r="AN381" s="47">
        <f t="shared" si="31"/>
        <v>573</v>
      </c>
      <c r="AO381" s="97">
        <v>14.1</v>
      </c>
      <c r="AP381" s="47" t="s">
        <v>2562</v>
      </c>
      <c r="AQ381" s="47">
        <v>300</v>
      </c>
      <c r="AR381" s="47">
        <v>873</v>
      </c>
      <c r="AS381" s="47">
        <f>AR381-AQ381</f>
        <v>573</v>
      </c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1" t="s">
        <v>4</v>
      </c>
      <c r="BC381" s="47" t="s">
        <v>4</v>
      </c>
      <c r="BD381" s="47" t="s">
        <v>2353</v>
      </c>
      <c r="BE381" s="47" t="s">
        <v>2354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50.65" x14ac:dyDescent="0.6">
      <c r="A382" s="47">
        <v>381</v>
      </c>
      <c r="B382" s="442" t="s">
        <v>2158</v>
      </c>
      <c r="C382" s="443" t="s">
        <v>3956</v>
      </c>
      <c r="D382" s="47">
        <v>2018</v>
      </c>
      <c r="E382" s="252">
        <v>1.54</v>
      </c>
      <c r="F382" s="47">
        <v>773</v>
      </c>
      <c r="G382" s="252">
        <v>1.54</v>
      </c>
      <c r="H382" s="252">
        <v>1.44</v>
      </c>
      <c r="I382" s="120" t="s">
        <v>2572</v>
      </c>
      <c r="J382" s="447" t="s">
        <v>4422</v>
      </c>
      <c r="K382" s="447" t="s">
        <v>3491</v>
      </c>
      <c r="L382" s="447" t="s">
        <v>4083</v>
      </c>
      <c r="M382" s="446" t="s">
        <v>4515</v>
      </c>
      <c r="N382" s="205" t="s">
        <v>3121</v>
      </c>
      <c r="O382" s="230" t="s">
        <v>3122</v>
      </c>
      <c r="P382" s="136" t="s">
        <v>3123</v>
      </c>
      <c r="Q382" s="136" t="s">
        <v>2599</v>
      </c>
      <c r="T382" s="206">
        <v>44664.289583333331</v>
      </c>
      <c r="U382" s="160" t="s">
        <v>2976</v>
      </c>
      <c r="V382" s="256" t="b">
        <v>1</v>
      </c>
      <c r="W382" s="193" t="b">
        <v>1</v>
      </c>
      <c r="X382" s="257"/>
      <c r="Y382" s="257" t="b">
        <v>0</v>
      </c>
      <c r="AB382" s="234" t="b">
        <f t="shared" ref="AB382:AC424" si="33">V382=TRUE</f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0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0</v>
      </c>
      <c r="AI382" s="203">
        <f t="shared" si="28"/>
        <v>0</v>
      </c>
      <c r="AJ382" s="167">
        <v>1.06</v>
      </c>
      <c r="AK382" s="97"/>
      <c r="AL382" s="47">
        <v>400</v>
      </c>
      <c r="AM382" s="47">
        <v>800</v>
      </c>
      <c r="AN382" s="47">
        <f t="shared" si="31"/>
        <v>400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38</v>
      </c>
      <c r="AY382" s="54" t="s">
        <v>105</v>
      </c>
      <c r="AZ382" s="54" t="s">
        <v>106</v>
      </c>
      <c r="BA382" s="54" t="s">
        <v>106</v>
      </c>
      <c r="BB382" s="54" t="s">
        <v>4536</v>
      </c>
      <c r="BC382" s="47" t="s">
        <v>529</v>
      </c>
      <c r="BD382" s="47" t="s">
        <v>2368</v>
      </c>
      <c r="BE382" s="47" t="s">
        <v>2370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65.650000000000006" x14ac:dyDescent="0.6">
      <c r="A383" s="47">
        <v>382</v>
      </c>
      <c r="B383" s="442" t="s">
        <v>2159</v>
      </c>
      <c r="C383" s="443" t="s">
        <v>3956</v>
      </c>
      <c r="D383" s="47">
        <v>2019</v>
      </c>
      <c r="E383" s="96">
        <v>1.6</v>
      </c>
      <c r="F383" s="47">
        <v>721</v>
      </c>
      <c r="G383" s="96">
        <v>1.52</v>
      </c>
      <c r="H383" s="96">
        <v>1.49</v>
      </c>
      <c r="I383" s="120" t="s">
        <v>2572</v>
      </c>
      <c r="J383" s="447" t="s">
        <v>4249</v>
      </c>
      <c r="K383" s="447" t="s">
        <v>3436</v>
      </c>
      <c r="L383" s="447" t="s">
        <v>4250</v>
      </c>
      <c r="M383" s="446" t="s">
        <v>4472</v>
      </c>
      <c r="N383" s="205" t="s">
        <v>2780</v>
      </c>
      <c r="O383" s="136" t="s">
        <v>3124</v>
      </c>
      <c r="P383" s="136" t="s">
        <v>3124</v>
      </c>
      <c r="T383" s="206">
        <v>44664.383333333331</v>
      </c>
      <c r="U383" s="155" t="s">
        <v>2575</v>
      </c>
      <c r="V383" s="189" t="b">
        <v>1</v>
      </c>
      <c r="W383" s="134" t="b">
        <v>1</v>
      </c>
      <c r="AB383" s="234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0.9</v>
      </c>
      <c r="AK383" s="97"/>
      <c r="AL383" s="47">
        <v>300</v>
      </c>
      <c r="AM383" s="47">
        <v>720</v>
      </c>
      <c r="AN383" s="47">
        <f t="shared" si="31"/>
        <v>420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4537</v>
      </c>
      <c r="BC383" s="47" t="s">
        <v>874</v>
      </c>
      <c r="BD383" s="47" t="s">
        <v>2373</v>
      </c>
      <c r="BE383" s="47" t="s">
        <v>2372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50.65" x14ac:dyDescent="0.6">
      <c r="A384" s="47">
        <v>383</v>
      </c>
      <c r="B384" s="442" t="s">
        <v>2160</v>
      </c>
      <c r="C384" s="443" t="s">
        <v>3956</v>
      </c>
      <c r="D384" s="47">
        <v>2019</v>
      </c>
      <c r="E384" s="96">
        <v>2</v>
      </c>
      <c r="F384" s="47">
        <v>650</v>
      </c>
      <c r="G384" s="96">
        <v>1.95</v>
      </c>
      <c r="H384" s="96">
        <v>1.98</v>
      </c>
      <c r="I384" s="120" t="s">
        <v>2572</v>
      </c>
      <c r="J384" s="447" t="s">
        <v>4423</v>
      </c>
      <c r="K384" s="447" t="s">
        <v>3325</v>
      </c>
      <c r="L384" s="447" t="s">
        <v>4055</v>
      </c>
      <c r="M384" s="446" t="s">
        <v>3542</v>
      </c>
      <c r="N384" s="205" t="s">
        <v>3126</v>
      </c>
      <c r="O384" s="230" t="s">
        <v>3125</v>
      </c>
      <c r="P384" s="136" t="s">
        <v>3127</v>
      </c>
      <c r="T384" s="206">
        <v>44664.384722222225</v>
      </c>
      <c r="U384" s="160" t="s">
        <v>3007</v>
      </c>
      <c r="V384" s="189" t="b">
        <v>1</v>
      </c>
      <c r="W384" s="134" t="b">
        <v>1</v>
      </c>
      <c r="AB384" s="234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1.22</v>
      </c>
      <c r="AK384" s="97"/>
      <c r="AL384" s="47">
        <v>300</v>
      </c>
      <c r="AM384" s="47">
        <v>723</v>
      </c>
      <c r="AN384" s="47">
        <f t="shared" si="31"/>
        <v>423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47" t="s">
        <v>28</v>
      </c>
      <c r="BC384" s="47" t="s">
        <v>28</v>
      </c>
      <c r="BD384" s="47" t="s">
        <v>2378</v>
      </c>
      <c r="BE384" s="47" t="s">
        <v>2379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50.65" x14ac:dyDescent="0.6">
      <c r="A385" s="47">
        <v>384</v>
      </c>
      <c r="B385" s="442" t="s">
        <v>2161</v>
      </c>
      <c r="C385" s="443" t="s">
        <v>3956</v>
      </c>
      <c r="D385" s="47">
        <v>2016</v>
      </c>
      <c r="E385" s="96">
        <v>2</v>
      </c>
      <c r="F385" s="47">
        <v>800</v>
      </c>
      <c r="G385" s="96">
        <v>2.08</v>
      </c>
      <c r="H385" s="96">
        <v>1.93</v>
      </c>
      <c r="I385" s="120" t="s">
        <v>2572</v>
      </c>
      <c r="J385" s="447" t="s">
        <v>4424</v>
      </c>
      <c r="K385" s="447" t="s">
        <v>3492</v>
      </c>
      <c r="L385" s="447" t="s">
        <v>4425</v>
      </c>
      <c r="M385" s="446" t="s">
        <v>4516</v>
      </c>
      <c r="N385" s="205" t="s">
        <v>3126</v>
      </c>
      <c r="O385" s="230" t="s">
        <v>3130</v>
      </c>
      <c r="P385" s="230" t="s">
        <v>3130</v>
      </c>
      <c r="Q385" s="222"/>
      <c r="T385" s="206">
        <v>44664.407638888886</v>
      </c>
      <c r="U385" s="155" t="s">
        <v>2575</v>
      </c>
      <c r="V385" s="189" t="b">
        <v>1</v>
      </c>
      <c r="W385" s="134" t="b">
        <v>1</v>
      </c>
      <c r="AB385" s="234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1.17</v>
      </c>
      <c r="AK385" s="97"/>
      <c r="AL385" s="47">
        <v>300</v>
      </c>
      <c r="AM385" s="47">
        <v>800</v>
      </c>
      <c r="AN385" s="47">
        <f t="shared" si="31"/>
        <v>500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5</v>
      </c>
      <c r="AY385" s="54" t="s">
        <v>105</v>
      </c>
      <c r="AZ385" s="54" t="s">
        <v>106</v>
      </c>
      <c r="BA385" s="54" t="s">
        <v>106</v>
      </c>
      <c r="BB385" s="54" t="s">
        <v>4536</v>
      </c>
      <c r="BC385" s="47" t="s">
        <v>88</v>
      </c>
      <c r="BD385" s="47" t="s">
        <v>164</v>
      </c>
      <c r="BE385" s="47" t="s">
        <v>2384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50.65" x14ac:dyDescent="0.6">
      <c r="A386" s="47">
        <v>385</v>
      </c>
      <c r="B386" s="442" t="s">
        <v>2162</v>
      </c>
      <c r="C386" s="443" t="s">
        <v>3956</v>
      </c>
      <c r="D386" s="47">
        <v>2016</v>
      </c>
      <c r="E386" s="96">
        <v>1.4</v>
      </c>
      <c r="F386" s="47">
        <f>273+450</f>
        <v>723</v>
      </c>
      <c r="G386" s="96">
        <v>1.35</v>
      </c>
      <c r="H386" s="96">
        <v>1.34</v>
      </c>
      <c r="I386" s="120" t="s">
        <v>2572</v>
      </c>
      <c r="J386" s="447" t="s">
        <v>3503</v>
      </c>
      <c r="K386" s="447" t="s">
        <v>3343</v>
      </c>
      <c r="L386" s="447" t="s">
        <v>4247</v>
      </c>
      <c r="M386" s="446" t="s">
        <v>3003</v>
      </c>
      <c r="N386" s="205" t="s">
        <v>2881</v>
      </c>
      <c r="O386" s="230" t="s">
        <v>3132</v>
      </c>
      <c r="P386" s="136" t="s">
        <v>3131</v>
      </c>
      <c r="T386" s="206">
        <v>44664.413194444445</v>
      </c>
      <c r="U386" s="160" t="s">
        <v>3007</v>
      </c>
      <c r="V386" s="189" t="b">
        <v>1</v>
      </c>
      <c r="W386" s="134" t="b">
        <v>1</v>
      </c>
      <c r="AB386" s="234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si="27"/>
        <v>1</v>
      </c>
      <c r="AI386" s="203">
        <f t="shared" si="28"/>
        <v>1</v>
      </c>
      <c r="AJ386" s="167">
        <v>0.9</v>
      </c>
      <c r="AK386" s="97"/>
      <c r="AL386" s="47">
        <f>273+25</f>
        <v>298</v>
      </c>
      <c r="AM386" s="47">
        <f>273+450</f>
        <v>723</v>
      </c>
      <c r="AN386" s="47">
        <f t="shared" si="31"/>
        <v>425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38</v>
      </c>
      <c r="AY386" s="54" t="s">
        <v>105</v>
      </c>
      <c r="AZ386" s="54" t="s">
        <v>106</v>
      </c>
      <c r="BA386" s="54" t="s">
        <v>106</v>
      </c>
      <c r="BB386" s="59" t="s">
        <v>2028</v>
      </c>
      <c r="BC386" s="47" t="s">
        <v>2385</v>
      </c>
      <c r="BD386" s="47" t="s">
        <v>2386</v>
      </c>
      <c r="BE386" s="47" t="s">
        <v>2522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50.65" x14ac:dyDescent="0.6">
      <c r="A387" s="47">
        <v>386</v>
      </c>
      <c r="B387" s="442" t="s">
        <v>2163</v>
      </c>
      <c r="C387" s="443" t="s">
        <v>3956</v>
      </c>
      <c r="D387" s="47">
        <v>2015</v>
      </c>
      <c r="E387" s="96">
        <v>1.3</v>
      </c>
      <c r="F387" s="47">
        <v>900</v>
      </c>
      <c r="G387" s="96">
        <v>1.29</v>
      </c>
      <c r="H387" s="96">
        <v>1.22</v>
      </c>
      <c r="I387" s="120" t="s">
        <v>2572</v>
      </c>
      <c r="J387" s="447" t="s">
        <v>4426</v>
      </c>
      <c r="K387" s="447" t="s">
        <v>3038</v>
      </c>
      <c r="L387" s="447" t="s">
        <v>4337</v>
      </c>
      <c r="M387" s="446" t="s">
        <v>4504</v>
      </c>
      <c r="N387" s="205" t="s">
        <v>2782</v>
      </c>
      <c r="O387" s="422" t="s">
        <v>3943</v>
      </c>
      <c r="P387" s="136" t="s">
        <v>3133</v>
      </c>
      <c r="Q387" s="136" t="s">
        <v>2599</v>
      </c>
      <c r="T387" s="206">
        <v>44664.417361111111</v>
      </c>
      <c r="U387" s="160" t="s">
        <v>3007</v>
      </c>
      <c r="V387" s="189" t="b">
        <v>1</v>
      </c>
      <c r="W387" s="134" t="b">
        <v>1</v>
      </c>
      <c r="AB387" s="234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ref="AH387:AH425" si="34">AND(AB387,AC387,AD387,AE387,AF387,AG387)</f>
        <v>1</v>
      </c>
      <c r="AI387" s="203">
        <f t="shared" ref="AI387:AI425" si="35">IF(AH387,1,0)</f>
        <v>1</v>
      </c>
      <c r="AJ387" s="167">
        <v>0.5</v>
      </c>
      <c r="AK387" s="97"/>
      <c r="AL387" s="47">
        <v>300</v>
      </c>
      <c r="AM387" s="47">
        <v>900</v>
      </c>
      <c r="AN387" s="47">
        <f t="shared" si="31"/>
        <v>600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4537</v>
      </c>
      <c r="BC387" s="47" t="s">
        <v>874</v>
      </c>
      <c r="BD387" s="47" t="s">
        <v>945</v>
      </c>
      <c r="BE387" s="47" t="s">
        <v>2394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50.65" x14ac:dyDescent="0.6">
      <c r="A388" s="47">
        <v>387</v>
      </c>
      <c r="B388" s="442" t="s">
        <v>2164</v>
      </c>
      <c r="C388" s="443" t="s">
        <v>3956</v>
      </c>
      <c r="D388" s="47">
        <v>2015</v>
      </c>
      <c r="E388" s="96">
        <v>1.35</v>
      </c>
      <c r="F388" s="47">
        <v>910</v>
      </c>
      <c r="G388" s="96">
        <v>1.34</v>
      </c>
      <c r="H388" s="252">
        <v>1.3</v>
      </c>
      <c r="I388" s="120" t="s">
        <v>2572</v>
      </c>
      <c r="J388" s="447" t="s">
        <v>4255</v>
      </c>
      <c r="K388" s="447" t="s">
        <v>3437</v>
      </c>
      <c r="L388" s="447" t="s">
        <v>4025</v>
      </c>
      <c r="M388" s="446" t="s">
        <v>4070</v>
      </c>
      <c r="N388" s="205" t="s">
        <v>3135</v>
      </c>
      <c r="O388" s="230" t="s">
        <v>3084</v>
      </c>
      <c r="P388" s="136" t="s">
        <v>3134</v>
      </c>
      <c r="Q388" s="136" t="s">
        <v>2599</v>
      </c>
      <c r="T388" s="206">
        <v>44664.418749999997</v>
      </c>
      <c r="U388" s="160" t="s">
        <v>3007</v>
      </c>
      <c r="V388" s="189" t="b">
        <v>1</v>
      </c>
      <c r="W388" s="134" t="b">
        <v>1</v>
      </c>
      <c r="AB388" s="234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1.01</v>
      </c>
      <c r="AK388" s="97"/>
      <c r="AL388" s="47">
        <v>500</v>
      </c>
      <c r="AM388" s="47">
        <v>900</v>
      </c>
      <c r="AN388" s="47">
        <f t="shared" si="31"/>
        <v>400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4537</v>
      </c>
      <c r="BC388" s="47" t="s">
        <v>874</v>
      </c>
      <c r="BD388" s="47" t="s">
        <v>2396</v>
      </c>
      <c r="BE388" s="47" t="s">
        <v>2397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65.650000000000006" x14ac:dyDescent="0.6">
      <c r="A389" s="47">
        <v>388</v>
      </c>
      <c r="B389" s="442" t="s">
        <v>2165</v>
      </c>
      <c r="C389" s="443" t="s">
        <v>3956</v>
      </c>
      <c r="D389" s="47">
        <v>2013</v>
      </c>
      <c r="E389" s="96">
        <v>1.1499999999999999</v>
      </c>
      <c r="F389" s="47">
        <v>680</v>
      </c>
      <c r="G389" s="96">
        <v>1.1399999999999999</v>
      </c>
      <c r="H389" s="96">
        <v>1.1200000000000001</v>
      </c>
      <c r="I389" s="120" t="s">
        <v>2572</v>
      </c>
      <c r="J389" s="447" t="s">
        <v>4427</v>
      </c>
      <c r="K389" s="447" t="s">
        <v>3436</v>
      </c>
      <c r="L389" s="447" t="s">
        <v>4250</v>
      </c>
      <c r="M389" s="446" t="s">
        <v>4472</v>
      </c>
      <c r="N389" s="205" t="s">
        <v>3136</v>
      </c>
      <c r="O389" s="230" t="s">
        <v>2403</v>
      </c>
      <c r="P389" s="230" t="s">
        <v>2403</v>
      </c>
      <c r="T389" s="206">
        <v>44664.42083333333</v>
      </c>
      <c r="U389" s="160" t="s">
        <v>3007</v>
      </c>
      <c r="V389" s="189" t="b">
        <v>1</v>
      </c>
      <c r="W389" s="134" t="b">
        <v>1</v>
      </c>
      <c r="AB389" s="234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0.75</v>
      </c>
      <c r="AK389" s="97"/>
      <c r="AL389" s="47">
        <v>350</v>
      </c>
      <c r="AM389" s="47">
        <v>690</v>
      </c>
      <c r="AN389" s="47">
        <f t="shared" si="31"/>
        <v>340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4539</v>
      </c>
      <c r="BC389" s="47" t="s">
        <v>2401</v>
      </c>
      <c r="BD389" s="47" t="s">
        <v>2402</v>
      </c>
      <c r="BE389" s="47" t="s">
        <v>2403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9.4" x14ac:dyDescent="0.6">
      <c r="A390" s="47">
        <v>389</v>
      </c>
      <c r="B390" s="442" t="s">
        <v>2166</v>
      </c>
      <c r="C390" s="443" t="s">
        <v>2340</v>
      </c>
      <c r="D390" s="47">
        <v>2020</v>
      </c>
      <c r="E390" s="96">
        <v>1.65</v>
      </c>
      <c r="F390" s="47">
        <v>823</v>
      </c>
      <c r="G390" s="96">
        <v>1.65</v>
      </c>
      <c r="H390" s="96">
        <v>1.64</v>
      </c>
      <c r="I390" s="120" t="s">
        <v>2572</v>
      </c>
      <c r="J390" s="447" t="s">
        <v>4428</v>
      </c>
      <c r="K390" s="447" t="s">
        <v>3491</v>
      </c>
      <c r="L390" s="447" t="s">
        <v>4083</v>
      </c>
      <c r="M390" s="446" t="s">
        <v>4517</v>
      </c>
      <c r="N390" s="205" t="s">
        <v>3139</v>
      </c>
      <c r="O390" s="230" t="s">
        <v>3138</v>
      </c>
      <c r="T390" s="206">
        <v>44664.424305555556</v>
      </c>
      <c r="U390" s="160" t="s">
        <v>3007</v>
      </c>
      <c r="V390" s="189" t="b">
        <v>1</v>
      </c>
      <c r="W390" s="134" t="b">
        <v>1</v>
      </c>
      <c r="AB390" s="234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0.98</v>
      </c>
      <c r="AK390" s="97"/>
      <c r="AL390" s="47">
        <v>400</v>
      </c>
      <c r="AM390" s="47">
        <v>823</v>
      </c>
      <c r="AN390" s="47">
        <f t="shared" si="31"/>
        <v>423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5</v>
      </c>
      <c r="AY390" s="54" t="s">
        <v>105</v>
      </c>
      <c r="AZ390" s="54" t="s">
        <v>106</v>
      </c>
      <c r="BA390" s="54" t="s">
        <v>106</v>
      </c>
      <c r="BB390" s="54" t="s">
        <v>4537</v>
      </c>
      <c r="BC390" s="47" t="s">
        <v>2406</v>
      </c>
      <c r="BD390" s="47" t="s">
        <v>2407</v>
      </c>
      <c r="BE390" s="47" t="s">
        <v>2408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 t="s">
        <v>3140</v>
      </c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442" t="s">
        <v>2167</v>
      </c>
      <c r="C391" s="443" t="s">
        <v>3969</v>
      </c>
      <c r="D391" s="47">
        <v>2019</v>
      </c>
      <c r="E391" s="96">
        <v>1.7</v>
      </c>
      <c r="F391" s="47">
        <v>623</v>
      </c>
      <c r="G391" s="96">
        <v>1.7</v>
      </c>
      <c r="H391" s="96">
        <v>1.7</v>
      </c>
      <c r="I391" s="120" t="s">
        <v>2572</v>
      </c>
      <c r="J391" s="447" t="s">
        <v>4429</v>
      </c>
      <c r="K391" s="447" t="s">
        <v>3489</v>
      </c>
      <c r="L391" s="447" t="s">
        <v>4378</v>
      </c>
      <c r="M391" s="446" t="s">
        <v>4514</v>
      </c>
      <c r="N391" s="205" t="s">
        <v>3077</v>
      </c>
      <c r="O391" s="230" t="s">
        <v>3141</v>
      </c>
      <c r="P391" s="230" t="s">
        <v>3141</v>
      </c>
      <c r="Q391" s="136" t="s">
        <v>3142</v>
      </c>
      <c r="T391" s="206">
        <v>44664.426388888889</v>
      </c>
      <c r="U391" s="160" t="s">
        <v>3007</v>
      </c>
      <c r="V391" s="189" t="b">
        <v>1</v>
      </c>
      <c r="W391" s="134" t="b">
        <v>1</v>
      </c>
      <c r="AB391" s="234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1.18</v>
      </c>
      <c r="AK391" s="97"/>
      <c r="AL391" s="47">
        <v>323</v>
      </c>
      <c r="AM391" s="47">
        <v>523</v>
      </c>
      <c r="AN391" s="47">
        <f t="shared" si="31"/>
        <v>200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4541</v>
      </c>
      <c r="BC391" s="47" t="s">
        <v>1904</v>
      </c>
      <c r="BD391" s="47" t="s">
        <v>2410</v>
      </c>
      <c r="BE391" s="47" t="s">
        <v>2409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0.65" x14ac:dyDescent="0.6">
      <c r="A392" s="47">
        <v>391</v>
      </c>
      <c r="B392" s="442" t="s">
        <v>2168</v>
      </c>
      <c r="C392" s="443" t="s">
        <v>3951</v>
      </c>
      <c r="D392" s="47">
        <v>2018</v>
      </c>
      <c r="E392" s="96">
        <v>1.34</v>
      </c>
      <c r="F392" s="47">
        <v>766</v>
      </c>
      <c r="G392" s="96">
        <v>1.33</v>
      </c>
      <c r="H392" s="96">
        <v>1.33</v>
      </c>
      <c r="I392" s="120" t="s">
        <v>2572</v>
      </c>
      <c r="J392" s="447" t="s">
        <v>3490</v>
      </c>
      <c r="K392" s="447" t="s">
        <v>3105</v>
      </c>
      <c r="L392" s="447" t="s">
        <v>4053</v>
      </c>
      <c r="M392" s="446" t="s">
        <v>4493</v>
      </c>
      <c r="N392" s="205" t="s">
        <v>3145</v>
      </c>
      <c r="O392" s="230" t="s">
        <v>3144</v>
      </c>
      <c r="P392" s="230" t="s">
        <v>3143</v>
      </c>
      <c r="Q392" s="136" t="s">
        <v>3146</v>
      </c>
      <c r="T392" s="206">
        <v>44664.439583333333</v>
      </c>
      <c r="U392" s="155" t="s">
        <v>2575</v>
      </c>
      <c r="V392" s="189" t="b">
        <v>1</v>
      </c>
      <c r="W392" s="134" t="b">
        <v>1</v>
      </c>
      <c r="AB392" s="234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1.1200000000000001</v>
      </c>
      <c r="AK392" s="97"/>
      <c r="AL392" s="47">
        <v>420</v>
      </c>
      <c r="AM392" s="47">
        <v>865</v>
      </c>
      <c r="AN392" s="47">
        <f t="shared" si="31"/>
        <v>445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38</v>
      </c>
      <c r="AY392" s="54" t="s">
        <v>105</v>
      </c>
      <c r="AZ392" s="54" t="s">
        <v>106</v>
      </c>
      <c r="BA392" s="54" t="s">
        <v>106</v>
      </c>
      <c r="BB392" s="1" t="s">
        <v>4</v>
      </c>
      <c r="BC392" s="47" t="s">
        <v>4</v>
      </c>
      <c r="BD392" s="47" t="s">
        <v>2414</v>
      </c>
      <c r="BE392" s="47" t="s">
        <v>2413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50.65" x14ac:dyDescent="0.6">
      <c r="A393" s="47">
        <v>392</v>
      </c>
      <c r="B393" s="442" t="s">
        <v>2178</v>
      </c>
      <c r="C393" s="443" t="s">
        <v>3969</v>
      </c>
      <c r="D393" s="47">
        <v>2020</v>
      </c>
      <c r="E393" s="96">
        <v>1.61</v>
      </c>
      <c r="F393" s="47">
        <v>390</v>
      </c>
      <c r="G393" s="96">
        <v>1.61</v>
      </c>
      <c r="H393" s="96">
        <v>1.6</v>
      </c>
      <c r="I393" s="120" t="s">
        <v>2572</v>
      </c>
      <c r="J393" s="447" t="s">
        <v>3493</v>
      </c>
      <c r="K393" s="447" t="s">
        <v>3493</v>
      </c>
      <c r="L393" s="447" t="s">
        <v>4220</v>
      </c>
      <c r="M393" s="446" t="s">
        <v>4518</v>
      </c>
      <c r="N393" s="205" t="s">
        <v>3149</v>
      </c>
      <c r="O393" s="230" t="s">
        <v>3150</v>
      </c>
      <c r="P393" s="136" t="s">
        <v>3151</v>
      </c>
      <c r="T393" s="206">
        <v>44664.441666666666</v>
      </c>
      <c r="U393" s="160" t="s">
        <v>3007</v>
      </c>
      <c r="V393" s="189" t="b">
        <v>1</v>
      </c>
      <c r="W393" s="134" t="b">
        <v>1</v>
      </c>
      <c r="AB393" s="234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1.47</v>
      </c>
      <c r="AK393" s="97"/>
      <c r="AL393" s="47">
        <v>300</v>
      </c>
      <c r="AM393" s="47">
        <v>500</v>
      </c>
      <c r="AN393" s="47">
        <f t="shared" si="31"/>
        <v>200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41</v>
      </c>
      <c r="BC393" s="47" t="s">
        <v>41</v>
      </c>
      <c r="BD393" s="47" t="s">
        <v>2418</v>
      </c>
      <c r="BE393" s="47" t="s">
        <v>2419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50.65" x14ac:dyDescent="0.6">
      <c r="A394" s="47">
        <v>393</v>
      </c>
      <c r="B394" s="442" t="s">
        <v>2179</v>
      </c>
      <c r="C394" s="443" t="s">
        <v>3969</v>
      </c>
      <c r="D394" s="47">
        <v>2020</v>
      </c>
      <c r="E394" s="96">
        <v>1.92</v>
      </c>
      <c r="F394" s="47">
        <v>637</v>
      </c>
      <c r="G394" s="96">
        <v>1.92</v>
      </c>
      <c r="H394" s="96">
        <v>1.92</v>
      </c>
      <c r="I394" s="120" t="s">
        <v>2572</v>
      </c>
      <c r="J394" s="447" t="s">
        <v>4430</v>
      </c>
      <c r="K394" s="447" t="s">
        <v>3494</v>
      </c>
      <c r="L394" s="447" t="s">
        <v>4220</v>
      </c>
      <c r="M394" s="446" t="s">
        <v>4519</v>
      </c>
      <c r="N394" s="205" t="s">
        <v>3155</v>
      </c>
      <c r="O394" s="230" t="s">
        <v>3154</v>
      </c>
      <c r="P394" s="136" t="s">
        <v>3156</v>
      </c>
      <c r="T394" s="206">
        <v>44664.443055555559</v>
      </c>
      <c r="U394" s="160" t="s">
        <v>3007</v>
      </c>
      <c r="V394" s="189" t="b">
        <v>1</v>
      </c>
      <c r="W394" s="134" t="b">
        <v>1</v>
      </c>
      <c r="AB394" s="234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1.34</v>
      </c>
      <c r="AK394" s="97"/>
      <c r="AL394" s="47">
        <v>300</v>
      </c>
      <c r="AM394" s="47">
        <v>773</v>
      </c>
      <c r="AN394" s="47">
        <f t="shared" si="31"/>
        <v>473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47" t="s">
        <v>28</v>
      </c>
      <c r="BC394" s="47" t="s">
        <v>28</v>
      </c>
      <c r="BD394" s="47" t="s">
        <v>2421</v>
      </c>
      <c r="BE394" s="47" t="s">
        <v>2420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9.4" x14ac:dyDescent="0.6">
      <c r="A395" s="47">
        <v>394</v>
      </c>
      <c r="B395" s="442" t="s">
        <v>2180</v>
      </c>
      <c r="C395" s="443" t="s">
        <v>3952</v>
      </c>
      <c r="D395" s="47">
        <v>2019</v>
      </c>
      <c r="E395" s="96">
        <v>1.64</v>
      </c>
      <c r="F395" s="47">
        <v>873</v>
      </c>
      <c r="G395" s="96">
        <v>1.65</v>
      </c>
      <c r="H395" s="96">
        <v>1.68</v>
      </c>
      <c r="I395" s="120" t="s">
        <v>2572</v>
      </c>
      <c r="J395" s="447" t="s">
        <v>3495</v>
      </c>
      <c r="K395" s="447" t="s">
        <v>3495</v>
      </c>
      <c r="L395" s="447" t="s">
        <v>4336</v>
      </c>
      <c r="M395" s="446" t="s">
        <v>4520</v>
      </c>
      <c r="N395" s="205" t="s">
        <v>3159</v>
      </c>
      <c r="O395" s="230" t="s">
        <v>3158</v>
      </c>
      <c r="P395" s="136" t="s">
        <v>3157</v>
      </c>
      <c r="T395" s="206">
        <v>44664.452777777777</v>
      </c>
      <c r="U395" s="155" t="s">
        <v>2575</v>
      </c>
      <c r="V395" s="189" t="b">
        <v>1</v>
      </c>
      <c r="W395" s="134" t="b">
        <v>1</v>
      </c>
      <c r="AB395" s="234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29"/>
        <v>1</v>
      </c>
      <c r="AG395" s="200" t="b">
        <f t="shared" si="29"/>
        <v>1</v>
      </c>
      <c r="AH395" s="201" t="b">
        <f t="shared" si="34"/>
        <v>1</v>
      </c>
      <c r="AI395" s="203">
        <f t="shared" si="35"/>
        <v>1</v>
      </c>
      <c r="AJ395" s="167">
        <v>0.73</v>
      </c>
      <c r="AK395" s="97"/>
      <c r="AL395" s="47">
        <v>300</v>
      </c>
      <c r="AM395" s="47">
        <v>873</v>
      </c>
      <c r="AN395" s="47">
        <f t="shared" si="31"/>
        <v>573</v>
      </c>
      <c r="AO395" s="97"/>
      <c r="AP395" s="47"/>
      <c r="AQ395" s="47"/>
      <c r="AR395" s="47"/>
      <c r="AS395" s="47"/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4537</v>
      </c>
      <c r="BC395" s="47" t="s">
        <v>2425</v>
      </c>
      <c r="BD395" s="47" t="s">
        <v>2424</v>
      </c>
      <c r="BE395" s="47" t="s">
        <v>2423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50.65" x14ac:dyDescent="0.6">
      <c r="A396" s="47">
        <v>395</v>
      </c>
      <c r="B396" s="442" t="s">
        <v>2187</v>
      </c>
      <c r="C396" s="443" t="s">
        <v>3951</v>
      </c>
      <c r="D396" s="47">
        <v>2016</v>
      </c>
      <c r="E396" s="96">
        <v>1.3</v>
      </c>
      <c r="F396" s="47">
        <v>525</v>
      </c>
      <c r="G396" s="96">
        <v>1.29</v>
      </c>
      <c r="H396" s="96">
        <v>1.29</v>
      </c>
      <c r="I396" s="120" t="s">
        <v>2572</v>
      </c>
      <c r="J396" s="447" t="s">
        <v>4431</v>
      </c>
      <c r="K396" s="447" t="s">
        <v>3343</v>
      </c>
      <c r="L396" s="447" t="s">
        <v>4247</v>
      </c>
      <c r="M396" s="446" t="s">
        <v>3003</v>
      </c>
      <c r="N396" s="205" t="s">
        <v>2733</v>
      </c>
      <c r="O396" s="230" t="s">
        <v>3163</v>
      </c>
      <c r="P396" s="136" t="s">
        <v>3162</v>
      </c>
      <c r="T396" s="206">
        <v>44664.454861111109</v>
      </c>
      <c r="U396" s="160" t="s">
        <v>3007</v>
      </c>
      <c r="V396" s="189" t="b">
        <v>1</v>
      </c>
      <c r="W396" s="134" t="b">
        <v>1</v>
      </c>
      <c r="AB396" s="234" t="b">
        <f t="shared" si="33"/>
        <v>1</v>
      </c>
      <c r="AC396" s="199" t="b">
        <f t="shared" si="33"/>
        <v>1</v>
      </c>
      <c r="AD396" s="199" t="b">
        <f t="shared" si="30"/>
        <v>1</v>
      </c>
      <c r="AE396" s="199" t="b">
        <f t="shared" si="30"/>
        <v>1</v>
      </c>
      <c r="AF396" s="200" t="b">
        <f t="shared" si="30"/>
        <v>1</v>
      </c>
      <c r="AG396" s="200" t="b">
        <f t="shared" si="30"/>
        <v>1</v>
      </c>
      <c r="AH396" s="201" t="b">
        <f t="shared" si="34"/>
        <v>1</v>
      </c>
      <c r="AI396" s="203">
        <f t="shared" si="35"/>
        <v>1</v>
      </c>
      <c r="AJ396" s="167">
        <v>1.1000000000000001</v>
      </c>
      <c r="AK396" s="97"/>
      <c r="AL396" s="47">
        <v>300</v>
      </c>
      <c r="AM396" s="47">
        <v>548</v>
      </c>
      <c r="AN396" s="47">
        <f t="shared" si="31"/>
        <v>248</v>
      </c>
      <c r="AO396" s="97">
        <v>9.1999999999999993</v>
      </c>
      <c r="AP396" s="47" t="s">
        <v>2562</v>
      </c>
      <c r="AQ396" s="47">
        <v>323</v>
      </c>
      <c r="AR396" s="47">
        <v>548</v>
      </c>
      <c r="AS396" s="47">
        <f t="shared" si="32"/>
        <v>225</v>
      </c>
      <c r="AT396" s="47"/>
      <c r="AU396" s="47"/>
      <c r="AW396" s="54" t="s">
        <v>213</v>
      </c>
      <c r="AX396" s="54" t="s">
        <v>5</v>
      </c>
      <c r="AY396" s="54" t="s">
        <v>105</v>
      </c>
      <c r="AZ396" s="54" t="s">
        <v>106</v>
      </c>
      <c r="BA396" s="54" t="s">
        <v>106</v>
      </c>
      <c r="BB396" s="54" t="s">
        <v>2108</v>
      </c>
      <c r="BC396" s="47" t="s">
        <v>2108</v>
      </c>
      <c r="BD396" s="47" t="s">
        <v>2428</v>
      </c>
      <c r="BE396" s="47" t="s">
        <v>2429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50.65" x14ac:dyDescent="0.6">
      <c r="A397" s="47">
        <v>396</v>
      </c>
      <c r="B397" s="442" t="s">
        <v>2188</v>
      </c>
      <c r="C397" s="443" t="s">
        <v>3951</v>
      </c>
      <c r="D397" s="47">
        <v>2020</v>
      </c>
      <c r="E397" s="96">
        <v>0.8</v>
      </c>
      <c r="F397" s="47">
        <v>800</v>
      </c>
      <c r="G397" s="96">
        <v>0.77</v>
      </c>
      <c r="H397" s="96">
        <v>0.76</v>
      </c>
      <c r="I397" s="120" t="s">
        <v>2572</v>
      </c>
      <c r="J397" s="447" t="s">
        <v>4432</v>
      </c>
      <c r="K397" s="447" t="s">
        <v>3496</v>
      </c>
      <c r="L397" s="447" t="s">
        <v>4425</v>
      </c>
      <c r="M397" s="446" t="s">
        <v>4521</v>
      </c>
      <c r="N397" s="205" t="s">
        <v>3169</v>
      </c>
      <c r="O397" s="230" t="s">
        <v>3168</v>
      </c>
      <c r="P397" s="136" t="s">
        <v>3166</v>
      </c>
      <c r="T397" s="206">
        <v>44664.456944444442</v>
      </c>
      <c r="U397" s="160" t="s">
        <v>3007</v>
      </c>
      <c r="V397" s="189" t="b">
        <v>1</v>
      </c>
      <c r="W397" s="134" t="b">
        <v>1</v>
      </c>
      <c r="AB397" s="234" t="b">
        <f t="shared" si="33"/>
        <v>1</v>
      </c>
      <c r="AC397" s="199" t="b">
        <f t="shared" si="33"/>
        <v>1</v>
      </c>
      <c r="AD397" s="199" t="b">
        <f t="shared" ref="AD397:AG425" si="36">OR((ISBLANK(X397)), NOT(X397=FALSE)    )</f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0.42</v>
      </c>
      <c r="AK397" s="97"/>
      <c r="AL397" s="47">
        <v>300</v>
      </c>
      <c r="AM397" s="47">
        <v>800</v>
      </c>
      <c r="AN397" s="47">
        <f t="shared" si="31"/>
        <v>500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4536</v>
      </c>
      <c r="BC397" s="47" t="s">
        <v>2434</v>
      </c>
      <c r="BD397" s="47" t="s">
        <v>2435</v>
      </c>
      <c r="BE397" s="40" t="s">
        <v>3167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52.5" x14ac:dyDescent="0.6">
      <c r="A398" s="47">
        <v>397</v>
      </c>
      <c r="B398" s="442" t="s">
        <v>2189</v>
      </c>
      <c r="C398" s="443" t="s">
        <v>3951</v>
      </c>
      <c r="D398" s="47">
        <v>2019</v>
      </c>
      <c r="E398" s="96">
        <v>0.36</v>
      </c>
      <c r="F398" s="47">
        <v>773</v>
      </c>
      <c r="G398" s="96">
        <v>0.36</v>
      </c>
      <c r="H398" s="96">
        <v>0.36</v>
      </c>
      <c r="I398" s="120" t="s">
        <v>2572</v>
      </c>
      <c r="J398" s="447" t="s">
        <v>4433</v>
      </c>
      <c r="K398" s="447" t="s">
        <v>3497</v>
      </c>
      <c r="L398" s="447" t="s">
        <v>4434</v>
      </c>
      <c r="M398" s="446" t="s">
        <v>4522</v>
      </c>
      <c r="N398" s="205" t="s">
        <v>3126</v>
      </c>
      <c r="O398" s="136" t="s">
        <v>3172</v>
      </c>
      <c r="P398" s="136" t="s">
        <v>3172</v>
      </c>
      <c r="T398" s="206">
        <v>44664.459027777775</v>
      </c>
      <c r="U398" s="160" t="s">
        <v>3007</v>
      </c>
      <c r="V398" s="189" t="b">
        <v>1</v>
      </c>
      <c r="W398" s="134" t="b">
        <v>1</v>
      </c>
      <c r="AB398" s="234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0.3</v>
      </c>
      <c r="AK398" s="97"/>
      <c r="AL398" s="47">
        <v>500</v>
      </c>
      <c r="AM398" s="47">
        <v>823</v>
      </c>
      <c r="AN398" s="47">
        <f t="shared" si="31"/>
        <v>323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38</v>
      </c>
      <c r="AY398" s="54" t="s">
        <v>105</v>
      </c>
      <c r="AZ398" s="54" t="s">
        <v>106</v>
      </c>
      <c r="BA398" s="54" t="s">
        <v>106</v>
      </c>
      <c r="BB398" s="54" t="s">
        <v>2007</v>
      </c>
      <c r="BC398" s="47" t="s">
        <v>2437</v>
      </c>
      <c r="BD398" s="47" t="s">
        <v>2438</v>
      </c>
      <c r="BE398" s="47" t="s">
        <v>2439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63" x14ac:dyDescent="0.6">
      <c r="A399" s="47">
        <v>398</v>
      </c>
      <c r="B399" s="442" t="s">
        <v>2190</v>
      </c>
      <c r="C399" s="443" t="s">
        <v>3951</v>
      </c>
      <c r="D399" s="47">
        <v>2020</v>
      </c>
      <c r="E399" s="96">
        <v>1.9</v>
      </c>
      <c r="F399" s="47">
        <v>570</v>
      </c>
      <c r="G399" s="96">
        <v>1.88</v>
      </c>
      <c r="H399" s="96">
        <v>1.87</v>
      </c>
      <c r="I399" s="120" t="s">
        <v>2572</v>
      </c>
      <c r="J399" s="447" t="s">
        <v>4431</v>
      </c>
      <c r="K399" s="452" t="s">
        <v>3174</v>
      </c>
      <c r="L399" s="452" t="s">
        <v>4298</v>
      </c>
      <c r="M399" s="446" t="s">
        <v>4523</v>
      </c>
      <c r="N399" s="205" t="s">
        <v>3169</v>
      </c>
      <c r="O399" s="136" t="s">
        <v>3176</v>
      </c>
      <c r="P399" s="136" t="s">
        <v>3176</v>
      </c>
      <c r="T399" s="206">
        <v>44664.460416666669</v>
      </c>
      <c r="U399" s="160" t="s">
        <v>3007</v>
      </c>
      <c r="V399" s="189" t="b">
        <v>1</v>
      </c>
      <c r="W399" s="134" t="b">
        <v>1</v>
      </c>
      <c r="AB399" s="234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1.2</v>
      </c>
      <c r="AK399" s="97"/>
      <c r="AL399" s="47">
        <v>300</v>
      </c>
      <c r="AM399" s="47">
        <v>723</v>
      </c>
      <c r="AN399" s="47">
        <f t="shared" si="31"/>
        <v>423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5</v>
      </c>
      <c r="AY399" s="54" t="s">
        <v>105</v>
      </c>
      <c r="AZ399" s="54" t="s">
        <v>106</v>
      </c>
      <c r="BA399" s="54" t="s">
        <v>106</v>
      </c>
      <c r="BB399" s="47" t="s">
        <v>28</v>
      </c>
      <c r="BC399" s="47" t="s">
        <v>28</v>
      </c>
      <c r="BD399" s="47" t="s">
        <v>2441</v>
      </c>
      <c r="BE399" s="47" t="s">
        <v>2518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50.65" x14ac:dyDescent="0.6">
      <c r="A400" s="47">
        <v>399</v>
      </c>
      <c r="B400" s="442" t="s">
        <v>2191</v>
      </c>
      <c r="C400" s="443" t="s">
        <v>3969</v>
      </c>
      <c r="D400" s="47">
        <v>2018</v>
      </c>
      <c r="E400" s="96">
        <v>1.38</v>
      </c>
      <c r="F400" s="47">
        <v>623</v>
      </c>
      <c r="G400" s="96">
        <v>1.32</v>
      </c>
      <c r="H400" s="96">
        <v>1.32</v>
      </c>
      <c r="I400" s="120" t="s">
        <v>2572</v>
      </c>
      <c r="J400" s="447" t="s">
        <v>4422</v>
      </c>
      <c r="K400" s="447" t="s">
        <v>3491</v>
      </c>
      <c r="L400" s="447" t="s">
        <v>4083</v>
      </c>
      <c r="M400" s="446" t="s">
        <v>4517</v>
      </c>
      <c r="N400" s="205" t="s">
        <v>2795</v>
      </c>
      <c r="O400" s="136" t="s">
        <v>3177</v>
      </c>
      <c r="P400" s="136" t="s">
        <v>3177</v>
      </c>
      <c r="T400" s="206">
        <v>44664.462500000001</v>
      </c>
      <c r="U400" s="160" t="s">
        <v>3007</v>
      </c>
      <c r="V400" s="189" t="b">
        <v>1</v>
      </c>
      <c r="W400" s="134" t="b">
        <v>1</v>
      </c>
      <c r="AB400" s="234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1.04</v>
      </c>
      <c r="AK400" s="97"/>
      <c r="AL400" s="47">
        <v>300</v>
      </c>
      <c r="AM400" s="47">
        <v>773</v>
      </c>
      <c r="AN400" s="47">
        <f t="shared" si="31"/>
        <v>473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38</v>
      </c>
      <c r="AY400" s="54" t="s">
        <v>105</v>
      </c>
      <c r="AZ400" s="54" t="s">
        <v>106</v>
      </c>
      <c r="BA400" s="54" t="s">
        <v>106</v>
      </c>
      <c r="BB400" s="1" t="s">
        <v>4</v>
      </c>
      <c r="BC400" s="47" t="s">
        <v>4</v>
      </c>
      <c r="BD400" s="47" t="s">
        <v>2444</v>
      </c>
      <c r="BE400" s="47" t="s">
        <v>2443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50.65" x14ac:dyDescent="0.6">
      <c r="A401" s="47">
        <v>400</v>
      </c>
      <c r="B401" s="442" t="s">
        <v>2192</v>
      </c>
      <c r="C401" s="443" t="s">
        <v>3951</v>
      </c>
      <c r="D401" s="47">
        <v>2018</v>
      </c>
      <c r="E401" s="96">
        <v>1.33</v>
      </c>
      <c r="F401" s="47">
        <v>773</v>
      </c>
      <c r="G401" s="96">
        <v>1.32</v>
      </c>
      <c r="H401" s="96">
        <v>1.3</v>
      </c>
      <c r="I401" s="120" t="s">
        <v>2572</v>
      </c>
      <c r="J401" s="447" t="s">
        <v>4435</v>
      </c>
      <c r="K401" s="447" t="s">
        <v>3491</v>
      </c>
      <c r="L401" s="447" t="s">
        <v>4083</v>
      </c>
      <c r="M401" s="446" t="s">
        <v>4517</v>
      </c>
      <c r="N401" s="205" t="s">
        <v>3126</v>
      </c>
      <c r="O401" s="230" t="s">
        <v>3179</v>
      </c>
      <c r="P401" s="136" t="s">
        <v>3178</v>
      </c>
      <c r="T401" s="206">
        <v>44664.465277777781</v>
      </c>
      <c r="U401" s="160" t="s">
        <v>3007</v>
      </c>
      <c r="V401" s="189" t="b">
        <v>1</v>
      </c>
      <c r="W401" s="134" t="b">
        <v>1</v>
      </c>
      <c r="AB401" s="234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0.91</v>
      </c>
      <c r="AK401" s="97"/>
      <c r="AL401" s="47">
        <v>423</v>
      </c>
      <c r="AM401" s="47">
        <v>823</v>
      </c>
      <c r="AN401" s="47">
        <f t="shared" si="31"/>
        <v>400</v>
      </c>
      <c r="AO401" s="97"/>
      <c r="AP401" s="47"/>
      <c r="AQ401" s="47"/>
      <c r="AR401" s="47"/>
      <c r="AS401" s="47"/>
      <c r="AT401" s="47"/>
      <c r="AU401" s="47"/>
      <c r="AW401" s="54" t="s">
        <v>213</v>
      </c>
      <c r="AX401" s="54" t="s">
        <v>5</v>
      </c>
      <c r="AY401" s="54" t="s">
        <v>105</v>
      </c>
      <c r="AZ401" s="54" t="s">
        <v>106</v>
      </c>
      <c r="BA401" s="54" t="s">
        <v>106</v>
      </c>
      <c r="BB401" s="54" t="s">
        <v>4536</v>
      </c>
      <c r="BC401" s="47" t="s">
        <v>88</v>
      </c>
      <c r="BD401" s="47" t="s">
        <v>2447</v>
      </c>
      <c r="BE401" s="47" t="s">
        <v>2446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50.65" x14ac:dyDescent="0.6">
      <c r="A402" s="47">
        <v>401</v>
      </c>
      <c r="B402" s="442" t="s">
        <v>2193</v>
      </c>
      <c r="C402" s="443" t="s">
        <v>3969</v>
      </c>
      <c r="D402" s="47">
        <v>2020</v>
      </c>
      <c r="E402" s="96">
        <v>1.6</v>
      </c>
      <c r="F402" s="47">
        <v>823</v>
      </c>
      <c r="G402" s="96">
        <v>1.59</v>
      </c>
      <c r="H402" s="96">
        <v>1.61</v>
      </c>
      <c r="I402" s="120" t="s">
        <v>2572</v>
      </c>
      <c r="J402" s="447" t="s">
        <v>4436</v>
      </c>
      <c r="K402" s="447" t="s">
        <v>3498</v>
      </c>
      <c r="L402" s="447" t="s">
        <v>4437</v>
      </c>
      <c r="M402" s="446" t="s">
        <v>4524</v>
      </c>
      <c r="N402" s="205" t="s">
        <v>2906</v>
      </c>
      <c r="O402" s="230" t="s">
        <v>3182</v>
      </c>
      <c r="P402" s="136" t="s">
        <v>3183</v>
      </c>
      <c r="T402" s="206">
        <v>44664.46875</v>
      </c>
      <c r="U402" s="160" t="s">
        <v>3007</v>
      </c>
      <c r="V402" s="189" t="b">
        <v>1</v>
      </c>
      <c r="W402" s="134" t="b">
        <v>1</v>
      </c>
      <c r="AB402" s="234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</v>
      </c>
      <c r="AK402" s="97"/>
      <c r="AL402" s="47">
        <v>323</v>
      </c>
      <c r="AM402" s="47">
        <v>823</v>
      </c>
      <c r="AN402" s="47">
        <f t="shared" si="31"/>
        <v>500</v>
      </c>
      <c r="AO402" s="97">
        <v>12</v>
      </c>
      <c r="AP402" s="47" t="s">
        <v>2562</v>
      </c>
      <c r="AQ402" s="47">
        <v>300</v>
      </c>
      <c r="AR402" s="47">
        <v>825</v>
      </c>
      <c r="AS402" s="47">
        <f>AR402-AQ402</f>
        <v>525</v>
      </c>
      <c r="AT402" s="47"/>
      <c r="AU402" s="47"/>
      <c r="AW402" s="54" t="s">
        <v>213</v>
      </c>
      <c r="AX402" s="54" t="s">
        <v>38</v>
      </c>
      <c r="AY402" s="54" t="s">
        <v>105</v>
      </c>
      <c r="AZ402" s="54" t="s">
        <v>106</v>
      </c>
      <c r="BA402" s="54" t="s">
        <v>106</v>
      </c>
      <c r="BB402" s="1" t="s">
        <v>4</v>
      </c>
      <c r="BC402" s="47" t="s">
        <v>4</v>
      </c>
      <c r="BD402" s="47" t="s">
        <v>2451</v>
      </c>
      <c r="BE402" s="47" t="s">
        <v>2450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50.65" x14ac:dyDescent="0.6">
      <c r="A403" s="47">
        <v>402</v>
      </c>
      <c r="B403" s="442" t="s">
        <v>2201</v>
      </c>
      <c r="C403" s="443" t="s">
        <v>3951</v>
      </c>
      <c r="D403" s="47">
        <v>2019</v>
      </c>
      <c r="E403" s="96">
        <v>1.3</v>
      </c>
      <c r="F403" s="47">
        <v>400</v>
      </c>
      <c r="G403" s="96">
        <v>1.29</v>
      </c>
      <c r="H403" s="96">
        <v>1.28</v>
      </c>
      <c r="I403" s="120" t="s">
        <v>2572</v>
      </c>
      <c r="J403" s="447" t="s">
        <v>4438</v>
      </c>
      <c r="K403" s="447" t="s">
        <v>3185</v>
      </c>
      <c r="L403" s="447" t="s">
        <v>4102</v>
      </c>
      <c r="M403" s="446" t="s">
        <v>4525</v>
      </c>
      <c r="N403" s="205" t="s">
        <v>3169</v>
      </c>
      <c r="O403" s="230" t="s">
        <v>3186</v>
      </c>
      <c r="P403" s="136" t="s">
        <v>3187</v>
      </c>
      <c r="T403" s="206">
        <v>44664.486111111109</v>
      </c>
      <c r="U403" s="160" t="s">
        <v>3007</v>
      </c>
      <c r="V403" s="189" t="b">
        <v>1</v>
      </c>
      <c r="W403" s="134" t="b">
        <v>1</v>
      </c>
      <c r="AB403" s="234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1.23</v>
      </c>
      <c r="AK403" s="97"/>
      <c r="AL403" s="47">
        <v>300</v>
      </c>
      <c r="AM403" s="47">
        <v>475</v>
      </c>
      <c r="AN403" s="47">
        <f t="shared" si="31"/>
        <v>175</v>
      </c>
      <c r="AO403" s="97">
        <v>7.8</v>
      </c>
      <c r="AP403" s="47" t="s">
        <v>2561</v>
      </c>
      <c r="AQ403" s="47">
        <v>288</v>
      </c>
      <c r="AR403" s="47">
        <v>523</v>
      </c>
      <c r="AS403" s="47">
        <f t="shared" si="32"/>
        <v>235</v>
      </c>
      <c r="AT403" s="47" t="s">
        <v>2566</v>
      </c>
      <c r="AU403" s="47"/>
      <c r="AW403" s="54" t="s">
        <v>213</v>
      </c>
      <c r="AX403" s="54" t="s">
        <v>5</v>
      </c>
      <c r="AY403" s="54" t="s">
        <v>105</v>
      </c>
      <c r="AZ403" s="54" t="s">
        <v>105</v>
      </c>
      <c r="BA403" s="54" t="s">
        <v>106</v>
      </c>
      <c r="BB403" s="54" t="s">
        <v>41</v>
      </c>
      <c r="BC403" s="47" t="s">
        <v>41</v>
      </c>
      <c r="BD403" s="47" t="s">
        <v>2453</v>
      </c>
      <c r="BE403" s="47" t="s">
        <v>2452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50.65" x14ac:dyDescent="0.6">
      <c r="A404" s="47">
        <v>403</v>
      </c>
      <c r="B404" s="442" t="s">
        <v>2202</v>
      </c>
      <c r="C404" s="443" t="s">
        <v>3969</v>
      </c>
      <c r="D404" s="47">
        <v>2020</v>
      </c>
      <c r="E404" s="96">
        <v>1.2</v>
      </c>
      <c r="F404" s="47">
        <v>573</v>
      </c>
      <c r="G404" s="96">
        <v>1.29</v>
      </c>
      <c r="H404" s="96">
        <v>1.2</v>
      </c>
      <c r="I404" s="120" t="s">
        <v>2572</v>
      </c>
      <c r="J404" s="447" t="s">
        <v>4439</v>
      </c>
      <c r="K404" s="447" t="s">
        <v>3499</v>
      </c>
      <c r="L404" s="447" t="s">
        <v>4440</v>
      </c>
      <c r="M404" s="446" t="s">
        <v>4526</v>
      </c>
      <c r="N404" s="205" t="s">
        <v>2878</v>
      </c>
      <c r="O404" s="230" t="s">
        <v>3144</v>
      </c>
      <c r="P404" s="230" t="s">
        <v>3190</v>
      </c>
      <c r="T404" s="206">
        <v>44664.488194444442</v>
      </c>
      <c r="U404" s="160" t="s">
        <v>3007</v>
      </c>
      <c r="V404" s="189" t="b">
        <v>1</v>
      </c>
      <c r="W404" s="134" t="b">
        <v>1</v>
      </c>
      <c r="AB404" s="234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1.01</v>
      </c>
      <c r="AK404" s="97"/>
      <c r="AL404" s="47">
        <v>300</v>
      </c>
      <c r="AM404" s="47">
        <v>673</v>
      </c>
      <c r="AN404" s="47">
        <f t="shared" si="31"/>
        <v>373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38</v>
      </c>
      <c r="AY404" s="54" t="s">
        <v>105</v>
      </c>
      <c r="AZ404" s="54" t="s">
        <v>106</v>
      </c>
      <c r="BA404" s="54" t="s">
        <v>106</v>
      </c>
      <c r="BB404" s="1" t="s">
        <v>4</v>
      </c>
      <c r="BC404" s="47" t="s">
        <v>4</v>
      </c>
      <c r="BD404" s="47" t="s">
        <v>2454</v>
      </c>
      <c r="BE404" s="47" t="s">
        <v>2455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9.4" x14ac:dyDescent="0.6">
      <c r="A405" s="47">
        <v>404</v>
      </c>
      <c r="B405" s="442" t="s">
        <v>2203</v>
      </c>
      <c r="C405" s="443" t="s">
        <v>3952</v>
      </c>
      <c r="D405" s="47">
        <v>2020</v>
      </c>
      <c r="E405" s="96">
        <v>2.7</v>
      </c>
      <c r="F405" s="47">
        <v>973</v>
      </c>
      <c r="G405" s="96">
        <v>2.67</v>
      </c>
      <c r="H405" s="96">
        <v>2.63</v>
      </c>
      <c r="I405" s="120" t="s">
        <v>2572</v>
      </c>
      <c r="J405" s="447" t="s">
        <v>4441</v>
      </c>
      <c r="K405" s="447" t="s">
        <v>3105</v>
      </c>
      <c r="L405" s="447" t="s">
        <v>4053</v>
      </c>
      <c r="M405" s="446" t="s">
        <v>4493</v>
      </c>
      <c r="N405" s="205" t="s">
        <v>2878</v>
      </c>
      <c r="O405" s="230" t="s">
        <v>3192</v>
      </c>
      <c r="P405" s="136" t="s">
        <v>3191</v>
      </c>
      <c r="Q405" s="136" t="s">
        <v>3193</v>
      </c>
      <c r="T405" s="206">
        <v>44664.493055555555</v>
      </c>
      <c r="U405" s="160" t="s">
        <v>3007</v>
      </c>
      <c r="V405" s="189" t="b">
        <v>1</v>
      </c>
      <c r="W405" s="134" t="b">
        <v>1</v>
      </c>
      <c r="AB405" s="234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1.5</v>
      </c>
      <c r="AK405" s="97"/>
      <c r="AL405" s="47">
        <v>400</v>
      </c>
      <c r="AM405" s="47">
        <v>973</v>
      </c>
      <c r="AN405" s="47">
        <f t="shared" si="31"/>
        <v>573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4538</v>
      </c>
      <c r="BC405" s="47" t="s">
        <v>2334</v>
      </c>
      <c r="BD405" s="47" t="s">
        <v>2460</v>
      </c>
      <c r="BE405" s="47" t="s">
        <v>2459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50.65" x14ac:dyDescent="0.6">
      <c r="A406" s="47">
        <v>405</v>
      </c>
      <c r="B406" s="442" t="s">
        <v>2204</v>
      </c>
      <c r="C406" s="443" t="s">
        <v>3951</v>
      </c>
      <c r="D406" s="47">
        <v>2018</v>
      </c>
      <c r="E406" s="96">
        <v>0.86</v>
      </c>
      <c r="F406" s="47">
        <v>700</v>
      </c>
      <c r="G406" s="96">
        <v>0.86</v>
      </c>
      <c r="H406" s="96">
        <v>0.86</v>
      </c>
      <c r="I406" s="120" t="s">
        <v>2572</v>
      </c>
      <c r="J406" s="447" t="s">
        <v>4442</v>
      </c>
      <c r="K406" s="447" t="s">
        <v>3500</v>
      </c>
      <c r="L406" s="447" t="s">
        <v>4443</v>
      </c>
      <c r="M406" s="446" t="s">
        <v>4527</v>
      </c>
      <c r="N406" s="205" t="s">
        <v>3198</v>
      </c>
      <c r="O406" s="230" t="s">
        <v>3196</v>
      </c>
      <c r="P406" s="136" t="s">
        <v>3197</v>
      </c>
      <c r="T406" s="206">
        <v>44664.495138888888</v>
      </c>
      <c r="U406" s="160" t="s">
        <v>3007</v>
      </c>
      <c r="V406" s="189" t="b">
        <v>1</v>
      </c>
      <c r="W406" s="134" t="b">
        <v>1</v>
      </c>
      <c r="AB406" s="234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0.48</v>
      </c>
      <c r="AK406" s="97"/>
      <c r="AL406" s="47">
        <v>300</v>
      </c>
      <c r="AM406" s="47">
        <v>700</v>
      </c>
      <c r="AN406" s="47">
        <f t="shared" si="31"/>
        <v>400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5</v>
      </c>
      <c r="AY406" s="54" t="s">
        <v>105</v>
      </c>
      <c r="AZ406" s="54" t="s">
        <v>106</v>
      </c>
      <c r="BA406" s="54" t="s">
        <v>106</v>
      </c>
      <c r="BB406" s="54" t="s">
        <v>4538</v>
      </c>
      <c r="BC406" s="47" t="s">
        <v>2457</v>
      </c>
      <c r="BD406" s="47" t="s">
        <v>2456</v>
      </c>
      <c r="BE406" s="47" t="s">
        <v>2458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50.65" x14ac:dyDescent="0.6">
      <c r="A407" s="47">
        <v>406</v>
      </c>
      <c r="B407" s="442" t="s">
        <v>2205</v>
      </c>
      <c r="C407" s="443" t="s">
        <v>3969</v>
      </c>
      <c r="D407" s="47">
        <v>2018</v>
      </c>
      <c r="E407" s="96">
        <v>1.3</v>
      </c>
      <c r="F407" s="47">
        <v>450</v>
      </c>
      <c r="G407" s="96">
        <v>1.28</v>
      </c>
      <c r="H407" s="96">
        <v>1.32</v>
      </c>
      <c r="I407" s="120" t="s">
        <v>2572</v>
      </c>
      <c r="J407" s="447" t="s">
        <v>3493</v>
      </c>
      <c r="K407" s="447" t="s">
        <v>3501</v>
      </c>
      <c r="L407" s="447" t="s">
        <v>4220</v>
      </c>
      <c r="M407" s="446" t="s">
        <v>4221</v>
      </c>
      <c r="N407" s="205" t="s">
        <v>3145</v>
      </c>
      <c r="O407" s="230" t="s">
        <v>3199</v>
      </c>
      <c r="P407" s="136" t="s">
        <v>3200</v>
      </c>
      <c r="T407" s="206">
        <v>44664.49722222222</v>
      </c>
      <c r="U407" s="160" t="s">
        <v>3007</v>
      </c>
      <c r="V407" s="189" t="b">
        <v>1</v>
      </c>
      <c r="W407" s="134" t="b">
        <v>1</v>
      </c>
      <c r="AB407" s="234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1.2</v>
      </c>
      <c r="AK407" s="97"/>
      <c r="AL407" s="47">
        <v>300</v>
      </c>
      <c r="AM407" s="47">
        <v>500</v>
      </c>
      <c r="AN407" s="47">
        <f t="shared" si="31"/>
        <v>200</v>
      </c>
      <c r="AO407" s="97"/>
      <c r="AP407" s="47"/>
      <c r="AQ407" s="47"/>
      <c r="AR407" s="47"/>
      <c r="AS407" s="47"/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41</v>
      </c>
      <c r="BC407" s="47" t="s">
        <v>41</v>
      </c>
      <c r="BD407" s="47" t="s">
        <v>391</v>
      </c>
      <c r="BE407" s="47" t="s">
        <v>2463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52.5" x14ac:dyDescent="0.6">
      <c r="A408" s="47">
        <v>407</v>
      </c>
      <c r="B408" s="442" t="s">
        <v>2206</v>
      </c>
      <c r="C408" s="443" t="s">
        <v>3952</v>
      </c>
      <c r="D408" s="47">
        <v>2017</v>
      </c>
      <c r="E408" s="96">
        <v>1.83</v>
      </c>
      <c r="F408" s="47">
        <v>773</v>
      </c>
      <c r="G408" s="96">
        <v>1.83</v>
      </c>
      <c r="H408" s="96">
        <v>1.8</v>
      </c>
      <c r="I408" s="120" t="s">
        <v>2572</v>
      </c>
      <c r="J408" s="447" t="s">
        <v>3495</v>
      </c>
      <c r="K408" s="447" t="s">
        <v>2740</v>
      </c>
      <c r="L408" s="447" t="s">
        <v>4403</v>
      </c>
      <c r="M408" s="446" t="s">
        <v>4193</v>
      </c>
      <c r="N408" s="205" t="s">
        <v>3204</v>
      </c>
      <c r="O408" s="230" t="s">
        <v>3203</v>
      </c>
      <c r="P408" s="230" t="s">
        <v>3203</v>
      </c>
      <c r="T408" s="206">
        <v>44664.499305555553</v>
      </c>
      <c r="U408" s="160" t="s">
        <v>3007</v>
      </c>
      <c r="V408" s="189" t="b">
        <v>1</v>
      </c>
      <c r="W408" s="134" t="b">
        <v>1</v>
      </c>
      <c r="AB408" s="234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0.8</v>
      </c>
      <c r="AK408" s="97"/>
      <c r="AL408" s="47">
        <v>300</v>
      </c>
      <c r="AM408" s="47">
        <v>723</v>
      </c>
      <c r="AN408" s="47">
        <f t="shared" si="31"/>
        <v>423</v>
      </c>
      <c r="AO408" s="97">
        <v>12</v>
      </c>
      <c r="AP408" s="47" t="s">
        <v>2562</v>
      </c>
      <c r="AQ408" s="47">
        <v>300</v>
      </c>
      <c r="AR408" s="47">
        <v>723</v>
      </c>
      <c r="AS408" s="47">
        <f t="shared" si="32"/>
        <v>423</v>
      </c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1" t="s">
        <v>4</v>
      </c>
      <c r="BC408" s="47" t="s">
        <v>4</v>
      </c>
      <c r="BD408" s="47" t="s">
        <v>2466</v>
      </c>
      <c r="BE408" s="47" t="s">
        <v>2467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50.65" x14ac:dyDescent="0.6">
      <c r="A409" s="47">
        <v>408</v>
      </c>
      <c r="B409" s="442" t="s">
        <v>2207</v>
      </c>
      <c r="C409" s="443" t="s">
        <v>3951</v>
      </c>
      <c r="D409" s="47">
        <v>2017</v>
      </c>
      <c r="E409" s="96">
        <v>1.45</v>
      </c>
      <c r="F409" s="47">
        <v>825</v>
      </c>
      <c r="G409" s="96">
        <v>1.45</v>
      </c>
      <c r="H409" s="96">
        <v>1.45</v>
      </c>
      <c r="I409" s="120" t="s">
        <v>2572</v>
      </c>
      <c r="J409" s="447" t="s">
        <v>4444</v>
      </c>
      <c r="K409" s="447" t="s">
        <v>3502</v>
      </c>
      <c r="L409" s="447" t="s">
        <v>4378</v>
      </c>
      <c r="M409" s="446" t="s">
        <v>4528</v>
      </c>
      <c r="N409" s="205" t="s">
        <v>3209</v>
      </c>
      <c r="O409" s="230" t="s">
        <v>3208</v>
      </c>
      <c r="P409" s="136" t="s">
        <v>3207</v>
      </c>
      <c r="T409" s="206">
        <v>44665.004166666666</v>
      </c>
      <c r="U409" s="160" t="s">
        <v>3007</v>
      </c>
      <c r="V409" s="189" t="b">
        <v>1</v>
      </c>
      <c r="W409" s="134" t="b">
        <v>1</v>
      </c>
      <c r="AB409" s="234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1.08</v>
      </c>
      <c r="AK409" s="97"/>
      <c r="AL409" s="47">
        <v>300</v>
      </c>
      <c r="AM409" s="47">
        <v>850</v>
      </c>
      <c r="AN409" s="47">
        <f t="shared" si="31"/>
        <v>550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38</v>
      </c>
      <c r="AY409" s="54" t="s">
        <v>105</v>
      </c>
      <c r="AZ409" s="54" t="s">
        <v>106</v>
      </c>
      <c r="BA409" s="54" t="s">
        <v>106</v>
      </c>
      <c r="BB409" s="54" t="s">
        <v>2002</v>
      </c>
      <c r="BC409" s="47" t="s">
        <v>1616</v>
      </c>
      <c r="BD409" s="47" t="s">
        <v>1729</v>
      </c>
      <c r="BE409" s="47" t="s">
        <v>2523</v>
      </c>
      <c r="BF409" s="30"/>
      <c r="BG409" s="30"/>
      <c r="BH409" s="73"/>
      <c r="BI409" s="73"/>
      <c r="BJ409" s="73"/>
      <c r="BK409" s="7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3.75" x14ac:dyDescent="0.6">
      <c r="A410" s="47">
        <v>409</v>
      </c>
      <c r="B410" s="442" t="s">
        <v>2223</v>
      </c>
      <c r="C410" s="443" t="s">
        <v>3952</v>
      </c>
      <c r="D410" s="47">
        <v>2020</v>
      </c>
      <c r="E410" s="96">
        <v>2.7</v>
      </c>
      <c r="F410" s="47">
        <v>720</v>
      </c>
      <c r="G410" s="96">
        <v>2.7</v>
      </c>
      <c r="H410" s="96">
        <v>2.69</v>
      </c>
      <c r="I410" s="120" t="s">
        <v>2572</v>
      </c>
      <c r="J410" s="447" t="s">
        <v>4445</v>
      </c>
      <c r="K410" s="447" t="s">
        <v>3499</v>
      </c>
      <c r="L410" s="447" t="s">
        <v>4440</v>
      </c>
      <c r="M410" s="446" t="s">
        <v>4526</v>
      </c>
      <c r="N410" s="205" t="s">
        <v>2878</v>
      </c>
      <c r="O410" s="230" t="s">
        <v>3125</v>
      </c>
      <c r="P410" s="136" t="s">
        <v>3210</v>
      </c>
      <c r="T410" s="206">
        <v>44665.006249999999</v>
      </c>
      <c r="U410" s="160" t="s">
        <v>3007</v>
      </c>
      <c r="V410" s="189" t="b">
        <v>1</v>
      </c>
      <c r="W410" s="134" t="b">
        <v>1</v>
      </c>
      <c r="AB410" s="234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</v>
      </c>
      <c r="AK410" s="97"/>
      <c r="AL410" s="47">
        <v>300</v>
      </c>
      <c r="AM410" s="47">
        <v>723</v>
      </c>
      <c r="AN410" s="47">
        <f t="shared" si="31"/>
        <v>423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47" t="s">
        <v>28</v>
      </c>
      <c r="BC410" s="47" t="s">
        <v>28</v>
      </c>
      <c r="BD410" s="47" t="s">
        <v>473</v>
      </c>
      <c r="BE410" s="47" t="s">
        <v>2470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52.5" x14ac:dyDescent="0.6">
      <c r="A411" s="47">
        <v>410</v>
      </c>
      <c r="B411" s="442" t="s">
        <v>2224</v>
      </c>
      <c r="C411" s="443" t="s">
        <v>3969</v>
      </c>
      <c r="D411" s="47">
        <v>2019</v>
      </c>
      <c r="E411" s="96">
        <v>2.4</v>
      </c>
      <c r="F411" s="47">
        <v>773</v>
      </c>
      <c r="G411" s="96">
        <v>2.34</v>
      </c>
      <c r="H411" s="96">
        <v>2.3199999999999998</v>
      </c>
      <c r="I411" s="120" t="s">
        <v>2572</v>
      </c>
      <c r="J411" s="447" t="s">
        <v>3498</v>
      </c>
      <c r="K411" s="447" t="s">
        <v>2740</v>
      </c>
      <c r="L411" s="447" t="s">
        <v>4403</v>
      </c>
      <c r="M411" s="446" t="s">
        <v>4193</v>
      </c>
      <c r="N411" s="205" t="s">
        <v>2760</v>
      </c>
      <c r="O411" s="284" t="s">
        <v>3211</v>
      </c>
      <c r="P411" s="136" t="s">
        <v>3213</v>
      </c>
      <c r="T411" s="206">
        <v>44665.011805555558</v>
      </c>
      <c r="U411" s="160" t="s">
        <v>3007</v>
      </c>
      <c r="V411" s="189" t="b">
        <v>1</v>
      </c>
      <c r="W411" s="134" t="b">
        <v>1</v>
      </c>
      <c r="AB411" s="234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1.28</v>
      </c>
      <c r="AK411" s="97"/>
      <c r="AL411" s="47">
        <v>323</v>
      </c>
      <c r="AM411" s="47">
        <v>773</v>
      </c>
      <c r="AN411" s="47">
        <f t="shared" si="31"/>
        <v>450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5</v>
      </c>
      <c r="AY411" s="54" t="s">
        <v>105</v>
      </c>
      <c r="AZ411" s="54" t="s">
        <v>106</v>
      </c>
      <c r="BA411" s="54" t="s">
        <v>106</v>
      </c>
      <c r="BB411" s="47" t="s">
        <v>28</v>
      </c>
      <c r="BC411" s="47" t="s">
        <v>28</v>
      </c>
      <c r="BD411" s="47" t="s">
        <v>2472</v>
      </c>
      <c r="BE411" s="47" t="s">
        <v>3212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52.5" x14ac:dyDescent="0.6">
      <c r="A412" s="47">
        <v>411</v>
      </c>
      <c r="B412" s="442" t="s">
        <v>2225</v>
      </c>
      <c r="C412" s="443" t="s">
        <v>3969</v>
      </c>
      <c r="D412" s="47">
        <v>2018</v>
      </c>
      <c r="E412" s="96">
        <v>1.6</v>
      </c>
      <c r="F412" s="47">
        <v>773</v>
      </c>
      <c r="G412" s="96">
        <v>1.59</v>
      </c>
      <c r="H412" s="96">
        <v>1.6</v>
      </c>
      <c r="I412" s="120" t="s">
        <v>2572</v>
      </c>
      <c r="J412" s="447" t="s">
        <v>4446</v>
      </c>
      <c r="K412" s="447" t="s">
        <v>3503</v>
      </c>
      <c r="L412" s="447" t="s">
        <v>4403</v>
      </c>
      <c r="M412" s="446" t="s">
        <v>4529</v>
      </c>
      <c r="N412" s="205" t="s">
        <v>2937</v>
      </c>
      <c r="O412" s="230" t="s">
        <v>3217</v>
      </c>
      <c r="P412" s="136" t="s">
        <v>3216</v>
      </c>
      <c r="T412" s="206">
        <v>44665.013194444444</v>
      </c>
      <c r="U412" s="160" t="s">
        <v>3007</v>
      </c>
      <c r="V412" s="189" t="b">
        <v>1</v>
      </c>
      <c r="W412" s="134" t="b">
        <v>1</v>
      </c>
      <c r="AB412" s="234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1.05</v>
      </c>
      <c r="AK412" s="97"/>
      <c r="AL412" s="47">
        <f>273+50</f>
        <v>323</v>
      </c>
      <c r="AM412" s="47">
        <f>273+250</f>
        <v>523</v>
      </c>
      <c r="AN412" s="47">
        <f t="shared" si="31"/>
        <v>200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4541</v>
      </c>
      <c r="BC412" s="47" t="s">
        <v>1904</v>
      </c>
      <c r="BD412" s="47" t="s">
        <v>2476</v>
      </c>
      <c r="BE412" s="47" t="s">
        <v>2477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442" t="s">
        <v>2226</v>
      </c>
      <c r="C413" s="443" t="s">
        <v>3969</v>
      </c>
      <c r="D413" s="47">
        <v>2019</v>
      </c>
      <c r="E413" s="96">
        <v>0.7</v>
      </c>
      <c r="F413" s="47">
        <f>700+273</f>
        <v>973</v>
      </c>
      <c r="G413" s="96">
        <v>0.67</v>
      </c>
      <c r="H413" s="96">
        <v>0.67</v>
      </c>
      <c r="I413" s="120" t="s">
        <v>2572</v>
      </c>
      <c r="J413" s="447" t="s">
        <v>3504</v>
      </c>
      <c r="K413" s="447" t="s">
        <v>3504</v>
      </c>
      <c r="L413" s="447" t="s">
        <v>4447</v>
      </c>
      <c r="M413" s="446" t="s">
        <v>4530</v>
      </c>
      <c r="N413" s="205" t="s">
        <v>3222</v>
      </c>
      <c r="O413" s="230" t="s">
        <v>3220</v>
      </c>
      <c r="P413" s="136" t="s">
        <v>3221</v>
      </c>
      <c r="T413" s="206">
        <v>44665.01666666667</v>
      </c>
      <c r="U413" s="160" t="s">
        <v>3007</v>
      </c>
      <c r="V413" s="189" t="b">
        <v>1</v>
      </c>
      <c r="W413" s="134" t="b">
        <v>1</v>
      </c>
      <c r="AB413" s="234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0.65</v>
      </c>
      <c r="AK413" s="97"/>
      <c r="AL413" s="47">
        <f>550+273</f>
        <v>823</v>
      </c>
      <c r="AM413" s="47">
        <f>800+273</f>
        <v>1073</v>
      </c>
      <c r="AN413" s="47">
        <f t="shared" si="31"/>
        <v>250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38</v>
      </c>
      <c r="AY413" s="54" t="s">
        <v>105</v>
      </c>
      <c r="AZ413" s="54" t="s">
        <v>106</v>
      </c>
      <c r="BA413" s="54" t="s">
        <v>106</v>
      </c>
      <c r="BB413" s="54" t="s">
        <v>2028</v>
      </c>
      <c r="BC413" s="47" t="s">
        <v>2480</v>
      </c>
      <c r="BD413" s="47" t="s">
        <v>2482</v>
      </c>
      <c r="BE413" s="47" t="s">
        <v>2481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3.75" x14ac:dyDescent="0.6">
      <c r="A414" s="47">
        <v>413</v>
      </c>
      <c r="B414" s="442" t="s">
        <v>2227</v>
      </c>
      <c r="C414" s="443" t="s">
        <v>3952</v>
      </c>
      <c r="D414" s="47">
        <v>2018</v>
      </c>
      <c r="E414" s="96">
        <v>2.2999999999999998</v>
      </c>
      <c r="F414" s="47">
        <v>740</v>
      </c>
      <c r="G414" s="96">
        <v>2.2999999999999998</v>
      </c>
      <c r="H414" s="96">
        <v>2.31</v>
      </c>
      <c r="I414" s="120" t="s">
        <v>2572</v>
      </c>
      <c r="J414" s="447" t="s">
        <v>4448</v>
      </c>
      <c r="K414" s="447" t="s">
        <v>3505</v>
      </c>
      <c r="L414" s="447" t="s">
        <v>4449</v>
      </c>
      <c r="M414" s="446" t="s">
        <v>4531</v>
      </c>
      <c r="N414" s="205" t="s">
        <v>2760</v>
      </c>
      <c r="O414" s="230" t="s">
        <v>3226</v>
      </c>
      <c r="P414" s="136" t="s">
        <v>3225</v>
      </c>
      <c r="T414" s="206">
        <v>44665.020138888889</v>
      </c>
      <c r="U414" s="160" t="s">
        <v>3007</v>
      </c>
      <c r="V414" s="189" t="b">
        <v>1</v>
      </c>
      <c r="W414" s="134" t="b">
        <v>1</v>
      </c>
      <c r="AB414" s="234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1.6</v>
      </c>
      <c r="AK414" s="97"/>
      <c r="AL414" s="47">
        <v>300</v>
      </c>
      <c r="AM414" s="47">
        <v>780</v>
      </c>
      <c r="AN414" s="47">
        <f t="shared" si="31"/>
        <v>480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5</v>
      </c>
      <c r="AY414" s="54" t="s">
        <v>105</v>
      </c>
      <c r="AZ414" s="54" t="s">
        <v>106</v>
      </c>
      <c r="BA414" s="54" t="s">
        <v>106</v>
      </c>
      <c r="BB414" s="47" t="s">
        <v>28</v>
      </c>
      <c r="BC414" s="47" t="s">
        <v>28</v>
      </c>
      <c r="BD414" s="47" t="s">
        <v>2483</v>
      </c>
      <c r="BE414" s="47" t="s">
        <v>2484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442" t="s">
        <v>2228</v>
      </c>
      <c r="C415" s="443" t="s">
        <v>3952</v>
      </c>
      <c r="D415" s="47">
        <v>2019</v>
      </c>
      <c r="E415" s="96"/>
      <c r="F415" s="47">
        <v>700</v>
      </c>
      <c r="G415" s="96">
        <v>1.8</v>
      </c>
      <c r="H415" s="96">
        <v>1.79</v>
      </c>
      <c r="I415" s="120" t="s">
        <v>2572</v>
      </c>
      <c r="J415" s="447" t="s">
        <v>4450</v>
      </c>
      <c r="K415" s="447" t="s">
        <v>2804</v>
      </c>
      <c r="L415" s="447" t="s">
        <v>4048</v>
      </c>
      <c r="M415" s="446" t="s">
        <v>3754</v>
      </c>
      <c r="N415" s="205" t="s">
        <v>2733</v>
      </c>
      <c r="O415" s="136" t="s">
        <v>3228</v>
      </c>
      <c r="P415" s="136" t="s">
        <v>3227</v>
      </c>
      <c r="Q415" s="136" t="s">
        <v>3229</v>
      </c>
      <c r="T415" s="206">
        <v>44665.025694444441</v>
      </c>
      <c r="U415" s="160" t="s">
        <v>3007</v>
      </c>
      <c r="V415" s="189" t="b">
        <v>1</v>
      </c>
      <c r="W415" s="134" t="b">
        <v>1</v>
      </c>
      <c r="AB415" s="234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1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1</v>
      </c>
      <c r="AI415" s="203">
        <f t="shared" si="35"/>
        <v>1</v>
      </c>
      <c r="AJ415" s="167">
        <v>1.35</v>
      </c>
      <c r="AK415" s="97"/>
      <c r="AL415" s="47">
        <v>300</v>
      </c>
      <c r="AM415" s="47">
        <v>750</v>
      </c>
      <c r="AN415" s="47">
        <f t="shared" si="31"/>
        <v>450</v>
      </c>
      <c r="AO415" s="97"/>
      <c r="AP415" s="47"/>
      <c r="AQ415" s="47"/>
      <c r="AR415" s="47"/>
      <c r="AS415" s="47"/>
      <c r="AT415" s="47"/>
      <c r="AU415" s="47"/>
      <c r="AW415" s="54" t="s">
        <v>213</v>
      </c>
      <c r="AX415" s="54" t="s">
        <v>38</v>
      </c>
      <c r="AY415" s="54" t="s">
        <v>105</v>
      </c>
      <c r="AZ415" s="54" t="s">
        <v>106</v>
      </c>
      <c r="BA415" s="54" t="s">
        <v>106</v>
      </c>
      <c r="BB415" s="54" t="s">
        <v>4541</v>
      </c>
      <c r="BC415" s="47" t="s">
        <v>2486</v>
      </c>
      <c r="BD415" s="47" t="s">
        <v>2488</v>
      </c>
      <c r="BE415" s="47" t="s">
        <v>2487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442" t="s">
        <v>3919</v>
      </c>
      <c r="C416" s="443" t="s">
        <v>3951</v>
      </c>
      <c r="D416" s="47">
        <v>2016</v>
      </c>
      <c r="E416" s="96">
        <v>2.2999999999999998</v>
      </c>
      <c r="F416" s="47">
        <v>873</v>
      </c>
      <c r="G416" s="96">
        <v>2.2999999999999998</v>
      </c>
      <c r="H416" s="374">
        <v>1.93</v>
      </c>
      <c r="I416" s="367" t="s">
        <v>2572</v>
      </c>
      <c r="J416" s="444" t="s">
        <v>4451</v>
      </c>
      <c r="K416" s="444" t="s">
        <v>3038</v>
      </c>
      <c r="L416" s="444" t="s">
        <v>4337</v>
      </c>
      <c r="M416" s="446" t="s">
        <v>4504</v>
      </c>
      <c r="N416" s="368" t="s">
        <v>3232</v>
      </c>
      <c r="O416" s="369" t="s">
        <v>3231</v>
      </c>
      <c r="P416" s="211" t="s">
        <v>3230</v>
      </c>
      <c r="Q416" s="211" t="s">
        <v>2940</v>
      </c>
      <c r="R416" s="373"/>
      <c r="S416" s="370"/>
      <c r="T416" s="370">
        <v>45027.788194444445</v>
      </c>
      <c r="U416" s="371" t="s">
        <v>2575</v>
      </c>
      <c r="V416" s="372" t="b">
        <v>1</v>
      </c>
      <c r="W416" s="193" t="b">
        <v>1</v>
      </c>
      <c r="X416" s="193"/>
      <c r="Y416" s="193" t="b">
        <v>0</v>
      </c>
      <c r="AB416" s="234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0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0</v>
      </c>
      <c r="AI416" s="203">
        <f t="shared" si="35"/>
        <v>0</v>
      </c>
      <c r="AJ416" s="167">
        <v>1.23</v>
      </c>
      <c r="AK416" s="97"/>
      <c r="AL416" s="47">
        <v>300</v>
      </c>
      <c r="AM416" s="47">
        <v>873</v>
      </c>
      <c r="AN416" s="47">
        <f t="shared" ref="AN416:AN424" si="37">AM416-AL416</f>
        <v>573</v>
      </c>
      <c r="AO416" s="97">
        <v>17.600000000000001</v>
      </c>
      <c r="AP416" s="47" t="s">
        <v>2562</v>
      </c>
      <c r="AQ416" s="47">
        <v>300</v>
      </c>
      <c r="AR416" s="47">
        <v>873</v>
      </c>
      <c r="AS416" s="47">
        <f t="shared" si="32"/>
        <v>573</v>
      </c>
      <c r="AT416" s="47"/>
      <c r="AU416" s="47"/>
      <c r="AW416" s="54" t="s">
        <v>213</v>
      </c>
      <c r="AX416" s="54" t="s">
        <v>5</v>
      </c>
      <c r="AY416" s="54" t="s">
        <v>105</v>
      </c>
      <c r="AZ416" s="54" t="s">
        <v>106</v>
      </c>
      <c r="BA416" s="54" t="s">
        <v>106</v>
      </c>
      <c r="BB416" s="1" t="s">
        <v>4</v>
      </c>
      <c r="BC416" s="47" t="s">
        <v>4</v>
      </c>
      <c r="BD416" s="47" t="s">
        <v>2490</v>
      </c>
      <c r="BE416" s="47" t="s">
        <v>2489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50.65" x14ac:dyDescent="0.6">
      <c r="A417" s="47">
        <v>416</v>
      </c>
      <c r="B417" s="442" t="s">
        <v>2230</v>
      </c>
      <c r="C417" s="443" t="s">
        <v>3951</v>
      </c>
      <c r="D417" s="47">
        <v>2017</v>
      </c>
      <c r="E417" s="96">
        <v>0.92</v>
      </c>
      <c r="F417" s="47">
        <v>873</v>
      </c>
      <c r="G417" s="96">
        <v>0.94</v>
      </c>
      <c r="H417" s="96">
        <v>0.94</v>
      </c>
      <c r="I417" s="120" t="s">
        <v>2572</v>
      </c>
      <c r="J417" s="447" t="s">
        <v>3233</v>
      </c>
      <c r="K417" s="447" t="s">
        <v>3233</v>
      </c>
      <c r="L417" s="447" t="s">
        <v>4284</v>
      </c>
      <c r="M417" s="446" t="s">
        <v>4532</v>
      </c>
      <c r="N417" s="205" t="s">
        <v>3237</v>
      </c>
      <c r="O417" s="230" t="s">
        <v>3236</v>
      </c>
      <c r="P417" s="136" t="s">
        <v>3235</v>
      </c>
      <c r="T417" s="206">
        <v>44665.040972222225</v>
      </c>
      <c r="U417" s="160" t="s">
        <v>3007</v>
      </c>
      <c r="V417" s="189" t="b">
        <v>1</v>
      </c>
      <c r="W417" s="134" t="b">
        <v>1</v>
      </c>
      <c r="AB417" s="234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K417" s="97">
        <v>0.54</v>
      </c>
      <c r="AL417" s="47">
        <v>323</v>
      </c>
      <c r="AM417" s="47">
        <v>923</v>
      </c>
      <c r="AN417" s="47">
        <f t="shared" si="37"/>
        <v>600</v>
      </c>
      <c r="AO417" s="97">
        <v>10.5</v>
      </c>
      <c r="AP417" s="47" t="s">
        <v>2562</v>
      </c>
      <c r="AQ417" s="47">
        <v>323</v>
      </c>
      <c r="AR417" s="47">
        <v>923</v>
      </c>
      <c r="AS417" s="47">
        <f t="shared" si="32"/>
        <v>600</v>
      </c>
      <c r="AT417" s="47"/>
      <c r="AU417" s="47"/>
      <c r="AW417" s="54" t="s">
        <v>213</v>
      </c>
      <c r="AX417" s="54" t="s">
        <v>38</v>
      </c>
      <c r="AY417" s="54" t="s">
        <v>105</v>
      </c>
      <c r="AZ417" s="54" t="s">
        <v>106</v>
      </c>
      <c r="BA417" s="54" t="s">
        <v>106</v>
      </c>
      <c r="BB417" s="54" t="s">
        <v>2240</v>
      </c>
      <c r="BC417" s="47" t="s">
        <v>2495</v>
      </c>
      <c r="BD417" s="47" t="s">
        <v>2494</v>
      </c>
      <c r="BE417" s="47" t="s">
        <v>2491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50.65" x14ac:dyDescent="0.6">
      <c r="A418" s="47">
        <v>417</v>
      </c>
      <c r="B418" s="442" t="s">
        <v>2231</v>
      </c>
      <c r="C418" s="443" t="s">
        <v>3951</v>
      </c>
      <c r="D418" s="47">
        <v>2018</v>
      </c>
      <c r="E418" s="96">
        <v>1.1000000000000001</v>
      </c>
      <c r="F418" s="47">
        <v>870</v>
      </c>
      <c r="G418" s="96">
        <v>1.07</v>
      </c>
      <c r="H418" s="96">
        <v>1.06</v>
      </c>
      <c r="I418" s="120" t="s">
        <v>2572</v>
      </c>
      <c r="J418" s="447" t="s">
        <v>4452</v>
      </c>
      <c r="K418" s="447" t="s">
        <v>3492</v>
      </c>
      <c r="L418" s="447" t="s">
        <v>4425</v>
      </c>
      <c r="M418" s="446" t="s">
        <v>4516</v>
      </c>
      <c r="N418" s="205" t="s">
        <v>3239</v>
      </c>
      <c r="O418" s="230" t="s">
        <v>3144</v>
      </c>
      <c r="P418" s="230" t="s">
        <v>3238</v>
      </c>
      <c r="T418" s="206">
        <v>44665.042361111111</v>
      </c>
      <c r="U418" s="160" t="s">
        <v>3007</v>
      </c>
      <c r="V418" s="189" t="b">
        <v>1</v>
      </c>
      <c r="W418" s="134" t="b">
        <v>1</v>
      </c>
      <c r="AB418" s="234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0.53</v>
      </c>
      <c r="AK418" s="97"/>
      <c r="AL418" s="47">
        <v>300</v>
      </c>
      <c r="AM418" s="47">
        <v>900</v>
      </c>
      <c r="AN418" s="47">
        <f t="shared" si="37"/>
        <v>600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2503</v>
      </c>
      <c r="BC418" s="47" t="s">
        <v>2099</v>
      </c>
      <c r="BD418" s="47" t="s">
        <v>164</v>
      </c>
      <c r="BE418" s="47" t="s">
        <v>2497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50.65" x14ac:dyDescent="0.6">
      <c r="A419" s="47">
        <v>418</v>
      </c>
      <c r="B419" s="442" t="s">
        <v>2232</v>
      </c>
      <c r="C419" s="443" t="s">
        <v>3951</v>
      </c>
      <c r="D419" s="47">
        <v>2018</v>
      </c>
      <c r="E419" s="96">
        <v>1.42</v>
      </c>
      <c r="F419" s="47">
        <v>900</v>
      </c>
      <c r="G419" s="96">
        <v>1.42</v>
      </c>
      <c r="H419" s="96"/>
      <c r="I419" s="120" t="s">
        <v>2572</v>
      </c>
      <c r="J419" s="447" t="s">
        <v>3493</v>
      </c>
      <c r="K419" s="447" t="s">
        <v>3501</v>
      </c>
      <c r="L419" s="447" t="s">
        <v>4220</v>
      </c>
      <c r="M419" s="446" t="s">
        <v>4533</v>
      </c>
      <c r="N419" s="205" t="s">
        <v>3243</v>
      </c>
      <c r="O419" s="230" t="s">
        <v>3242</v>
      </c>
      <c r="P419" s="136" t="s">
        <v>3241</v>
      </c>
      <c r="T419" s="206">
        <v>44665.056944444441</v>
      </c>
      <c r="U419" s="155" t="s">
        <v>2575</v>
      </c>
      <c r="V419" s="189" t="b">
        <v>1</v>
      </c>
      <c r="W419" s="134" t="b">
        <v>1</v>
      </c>
      <c r="AB419" s="234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0.87</v>
      </c>
      <c r="AK419" s="97"/>
      <c r="AL419" s="47">
        <v>500</v>
      </c>
      <c r="AM419" s="47">
        <v>900</v>
      </c>
      <c r="AN419" s="47">
        <f t="shared" si="37"/>
        <v>400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4537</v>
      </c>
      <c r="BC419" s="47" t="s">
        <v>874</v>
      </c>
      <c r="BD419" s="47" t="s">
        <v>2499</v>
      </c>
      <c r="BE419" s="47" t="s">
        <v>2500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50.65" x14ac:dyDescent="0.6">
      <c r="A420" s="47">
        <v>419</v>
      </c>
      <c r="B420" s="442" t="s">
        <v>2233</v>
      </c>
      <c r="C420" s="443" t="s">
        <v>3951</v>
      </c>
      <c r="D420" s="47">
        <v>2019</v>
      </c>
      <c r="E420" s="96">
        <v>1.7</v>
      </c>
      <c r="F420" s="47">
        <v>823</v>
      </c>
      <c r="G420" s="96">
        <v>1.68</v>
      </c>
      <c r="H420" s="96">
        <v>1.68</v>
      </c>
      <c r="I420" s="120" t="s">
        <v>2572</v>
      </c>
      <c r="J420" s="447" t="s">
        <v>4453</v>
      </c>
      <c r="K420" s="447" t="s">
        <v>3505</v>
      </c>
      <c r="L420" s="447" t="s">
        <v>4382</v>
      </c>
      <c r="M420" s="446" t="s">
        <v>4531</v>
      </c>
      <c r="N420" s="205" t="s">
        <v>3245</v>
      </c>
      <c r="O420" s="136" t="s">
        <v>3244</v>
      </c>
      <c r="P420" s="136" t="s">
        <v>3244</v>
      </c>
      <c r="T420" s="206">
        <v>44665.058333333334</v>
      </c>
      <c r="U420" s="160" t="s">
        <v>3007</v>
      </c>
      <c r="V420" s="189" t="b">
        <v>1</v>
      </c>
      <c r="W420" s="134" t="b">
        <v>1</v>
      </c>
      <c r="AB420" s="234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0.84</v>
      </c>
      <c r="AK420" s="97"/>
      <c r="AL420" s="47">
        <v>300</v>
      </c>
      <c r="AM420" s="47">
        <v>873</v>
      </c>
      <c r="AN420" s="47">
        <f t="shared" si="37"/>
        <v>573</v>
      </c>
      <c r="AO420" s="97"/>
      <c r="AP420" s="47"/>
      <c r="AQ420" s="47"/>
      <c r="AR420" s="47"/>
      <c r="AS420" s="47"/>
      <c r="AT420" s="47"/>
      <c r="AU420" s="47"/>
      <c r="AW420" s="54" t="s">
        <v>213</v>
      </c>
      <c r="AX420" s="54" t="s">
        <v>5</v>
      </c>
      <c r="AY420" s="54" t="s">
        <v>105</v>
      </c>
      <c r="AZ420" s="54" t="s">
        <v>106</v>
      </c>
      <c r="BA420" s="54" t="s">
        <v>106</v>
      </c>
      <c r="BB420" s="54" t="s">
        <v>4536</v>
      </c>
      <c r="BC420" s="47" t="s">
        <v>88</v>
      </c>
      <c r="BD420" s="47" t="s">
        <v>2502</v>
      </c>
      <c r="BE420" s="47" t="s">
        <v>2501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50.65" x14ac:dyDescent="0.6">
      <c r="A421" s="47">
        <v>420</v>
      </c>
      <c r="B421" s="442" t="s">
        <v>2234</v>
      </c>
      <c r="C421" s="443" t="s">
        <v>3951</v>
      </c>
      <c r="D421" s="47">
        <v>2019</v>
      </c>
      <c r="E421" s="96">
        <v>2.4</v>
      </c>
      <c r="F421" s="47">
        <v>723</v>
      </c>
      <c r="G421" s="96">
        <v>2.41</v>
      </c>
      <c r="H421" s="96">
        <v>2.41</v>
      </c>
      <c r="I421" s="120" t="s">
        <v>2572</v>
      </c>
      <c r="J421" s="447" t="s">
        <v>4393</v>
      </c>
      <c r="K421" s="447" t="s">
        <v>3038</v>
      </c>
      <c r="L421" s="447" t="s">
        <v>4337</v>
      </c>
      <c r="M421" s="446" t="s">
        <v>4504</v>
      </c>
      <c r="N421" s="205" t="s">
        <v>3155</v>
      </c>
      <c r="O421" s="230" t="s">
        <v>3122</v>
      </c>
      <c r="P421" s="136" t="s">
        <v>3246</v>
      </c>
      <c r="T421" s="206">
        <v>44665.05972222222</v>
      </c>
      <c r="U421" s="160" t="s">
        <v>3007</v>
      </c>
      <c r="V421" s="189" t="b">
        <v>1</v>
      </c>
      <c r="W421" s="134" t="b">
        <v>1</v>
      </c>
      <c r="AB421" s="234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1.34</v>
      </c>
      <c r="AK421" s="97"/>
      <c r="AL421" s="47">
        <v>300</v>
      </c>
      <c r="AM421" s="47">
        <v>723</v>
      </c>
      <c r="AN421" s="47">
        <f t="shared" si="37"/>
        <v>423</v>
      </c>
      <c r="AO421" s="97">
        <v>16</v>
      </c>
      <c r="AP421" s="47" t="s">
        <v>2562</v>
      </c>
      <c r="AQ421" s="47">
        <v>423</v>
      </c>
      <c r="AR421" s="47">
        <v>723</v>
      </c>
      <c r="AS421" s="47">
        <f t="shared" si="32"/>
        <v>300</v>
      </c>
      <c r="AT421" s="47"/>
      <c r="AU421" s="47"/>
      <c r="AW421" s="54" t="s">
        <v>213</v>
      </c>
      <c r="AX421" s="54" t="s">
        <v>38</v>
      </c>
      <c r="AY421" s="54" t="s">
        <v>105</v>
      </c>
      <c r="AZ421" s="54" t="s">
        <v>106</v>
      </c>
      <c r="BA421" s="54" t="s">
        <v>106</v>
      </c>
      <c r="BB421" s="54" t="s">
        <v>4536</v>
      </c>
      <c r="BC421" s="47" t="s">
        <v>88</v>
      </c>
      <c r="BD421" s="47" t="s">
        <v>2507</v>
      </c>
      <c r="BE421" s="47" t="s">
        <v>2506</v>
      </c>
      <c r="BF421" s="30"/>
      <c r="BG421" s="30"/>
      <c r="BH421" s="31"/>
      <c r="BI421" s="31"/>
      <c r="BJ421" s="31"/>
      <c r="BK421" s="31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50.65" x14ac:dyDescent="0.6">
      <c r="A422" s="47">
        <v>421</v>
      </c>
      <c r="B422" s="442" t="s">
        <v>2235</v>
      </c>
      <c r="C422" s="443" t="s">
        <v>3951</v>
      </c>
      <c r="D422" s="47">
        <v>2020</v>
      </c>
      <c r="E422" s="107">
        <v>1.6</v>
      </c>
      <c r="F422" s="47">
        <v>375</v>
      </c>
      <c r="G422" s="96">
        <v>1.66</v>
      </c>
      <c r="H422" s="96">
        <v>1.61</v>
      </c>
      <c r="I422" s="120" t="s">
        <v>2572</v>
      </c>
      <c r="J422" s="447" t="s">
        <v>4374</v>
      </c>
      <c r="K422" s="447" t="s">
        <v>3506</v>
      </c>
      <c r="L422" s="447" t="s">
        <v>4241</v>
      </c>
      <c r="M422" s="446" t="s">
        <v>4534</v>
      </c>
      <c r="N422" s="205" t="s">
        <v>2878</v>
      </c>
      <c r="O422" s="230" t="s">
        <v>3249</v>
      </c>
      <c r="P422" s="136" t="s">
        <v>3250</v>
      </c>
      <c r="T422" s="206">
        <v>44665.068749999999</v>
      </c>
      <c r="U422" s="155" t="s">
        <v>2575</v>
      </c>
      <c r="V422" s="189" t="b">
        <v>1</v>
      </c>
      <c r="W422" s="134" t="b">
        <v>1</v>
      </c>
      <c r="AB422" s="234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1.2</v>
      </c>
      <c r="AK422" s="97"/>
      <c r="AL422" s="47">
        <v>300</v>
      </c>
      <c r="AM422" s="47">
        <v>575</v>
      </c>
      <c r="AN422" s="47">
        <f t="shared" si="37"/>
        <v>275</v>
      </c>
      <c r="AO422" s="97">
        <v>11.3</v>
      </c>
      <c r="AP422" s="47" t="s">
        <v>2562</v>
      </c>
      <c r="AQ422" s="47">
        <v>300</v>
      </c>
      <c r="AR422" s="47">
        <v>575</v>
      </c>
      <c r="AS422" s="47">
        <f t="shared" si="32"/>
        <v>275</v>
      </c>
      <c r="AT422" s="47"/>
      <c r="AU422" s="47"/>
      <c r="AW422" s="54" t="s">
        <v>213</v>
      </c>
      <c r="AX422" s="54" t="s">
        <v>5</v>
      </c>
      <c r="AY422" s="54" t="s">
        <v>105</v>
      </c>
      <c r="AZ422" s="54" t="s">
        <v>106</v>
      </c>
      <c r="BA422" s="54" t="s">
        <v>106</v>
      </c>
      <c r="BB422" s="54" t="s">
        <v>41</v>
      </c>
      <c r="BC422" s="47" t="s">
        <v>41</v>
      </c>
      <c r="BD422" s="47" t="s">
        <v>2510</v>
      </c>
      <c r="BE422" s="47" t="s">
        <v>2509</v>
      </c>
      <c r="BP422" s="30" t="s">
        <v>2300</v>
      </c>
      <c r="BQ422" s="88">
        <v>44386</v>
      </c>
    </row>
    <row r="423" spans="1:71" ht="50.65" x14ac:dyDescent="0.6">
      <c r="A423" s="47">
        <v>422</v>
      </c>
      <c r="B423" s="442" t="s">
        <v>2129</v>
      </c>
      <c r="C423" s="443" t="s">
        <v>3950</v>
      </c>
      <c r="D423" s="47">
        <v>2019</v>
      </c>
      <c r="E423" s="96">
        <v>1.52</v>
      </c>
      <c r="F423" s="47">
        <v>973</v>
      </c>
      <c r="G423" s="96">
        <v>1.52</v>
      </c>
      <c r="H423" s="96"/>
      <c r="I423" s="120" t="s">
        <v>2572</v>
      </c>
      <c r="J423" s="447" t="s">
        <v>4397</v>
      </c>
      <c r="K423" s="447" t="s">
        <v>3343</v>
      </c>
      <c r="L423" s="447" t="s">
        <v>4247</v>
      </c>
      <c r="M423" s="446" t="s">
        <v>3003</v>
      </c>
      <c r="N423" s="205" t="s">
        <v>2932</v>
      </c>
      <c r="O423" s="230" t="s">
        <v>3002</v>
      </c>
      <c r="P423" s="230" t="s">
        <v>3002</v>
      </c>
      <c r="R423" s="136" t="s">
        <v>3006</v>
      </c>
      <c r="T423" s="206">
        <v>44664.506944444445</v>
      </c>
      <c r="U423" s="160" t="s">
        <v>3007</v>
      </c>
      <c r="V423" s="189" t="b">
        <v>1</v>
      </c>
      <c r="W423" s="189" t="b">
        <v>1</v>
      </c>
      <c r="AB423" s="234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0.93</v>
      </c>
      <c r="AK423" s="97"/>
      <c r="AL423" s="47">
        <v>300</v>
      </c>
      <c r="AM423" s="47">
        <v>973</v>
      </c>
      <c r="AN423" s="47">
        <f t="shared" si="37"/>
        <v>673</v>
      </c>
      <c r="AO423" s="97">
        <v>11.4</v>
      </c>
      <c r="AP423" s="47" t="s">
        <v>2561</v>
      </c>
      <c r="AQ423" s="47">
        <v>317</v>
      </c>
      <c r="AR423" s="47">
        <v>973</v>
      </c>
      <c r="AS423" s="47">
        <f>AR423-AQ423</f>
        <v>656</v>
      </c>
      <c r="AT423" s="47" t="s">
        <v>271</v>
      </c>
      <c r="AU423" s="47"/>
      <c r="AW423" s="54" t="s">
        <v>213</v>
      </c>
      <c r="AX423" s="54" t="s">
        <v>5</v>
      </c>
      <c r="AY423" s="54" t="s">
        <v>105</v>
      </c>
      <c r="AZ423" s="54" t="s">
        <v>271</v>
      </c>
      <c r="BA423" s="54" t="s">
        <v>106</v>
      </c>
      <c r="BB423" s="54" t="s">
        <v>2240</v>
      </c>
      <c r="BC423" s="47" t="s">
        <v>2239</v>
      </c>
      <c r="BD423" s="47" t="s">
        <v>2242</v>
      </c>
      <c r="BE423" s="47" t="s">
        <v>2241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52.5" x14ac:dyDescent="0.6">
      <c r="A424" s="47">
        <v>423</v>
      </c>
      <c r="B424" s="442" t="s">
        <v>2145</v>
      </c>
      <c r="C424" s="443" t="s">
        <v>3956</v>
      </c>
      <c r="D424" s="47">
        <v>2020</v>
      </c>
      <c r="E424" s="253">
        <v>2.1</v>
      </c>
      <c r="F424" s="33">
        <v>770</v>
      </c>
      <c r="G424" s="253">
        <v>2.1</v>
      </c>
      <c r="H424" s="253">
        <v>2.1</v>
      </c>
      <c r="I424" s="120" t="s">
        <v>2572</v>
      </c>
      <c r="J424" s="447" t="s">
        <v>4410</v>
      </c>
      <c r="K424" s="447" t="s">
        <v>3484</v>
      </c>
      <c r="L424" s="447" t="s">
        <v>4154</v>
      </c>
      <c r="M424" s="446" t="s">
        <v>4510</v>
      </c>
      <c r="N424" s="205" t="s">
        <v>3077</v>
      </c>
      <c r="O424" s="230" t="s">
        <v>3078</v>
      </c>
      <c r="P424" s="136" t="s">
        <v>3076</v>
      </c>
      <c r="T424" s="206">
        <v>44664.180555555555</v>
      </c>
      <c r="U424" s="160" t="s">
        <v>3007</v>
      </c>
      <c r="V424" s="189" t="b">
        <v>1</v>
      </c>
      <c r="W424" s="189" t="b">
        <v>1</v>
      </c>
      <c r="AB424" s="234" t="b">
        <f t="shared" si="33"/>
        <v>1</v>
      </c>
      <c r="AC424" s="199" t="b">
        <f t="shared" si="33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J424" s="167">
        <v>1.07</v>
      </c>
      <c r="AK424" s="97"/>
      <c r="AL424" s="47">
        <v>300</v>
      </c>
      <c r="AM424" s="47">
        <v>813</v>
      </c>
      <c r="AN424" s="47">
        <f t="shared" si="37"/>
        <v>513</v>
      </c>
      <c r="AO424" s="97"/>
      <c r="AP424" s="47"/>
      <c r="AQ424" s="47"/>
      <c r="AR424" s="47"/>
      <c r="AS424" s="47"/>
      <c r="AT424" s="47"/>
      <c r="AU424" s="47"/>
      <c r="AW424" s="54" t="s">
        <v>213</v>
      </c>
      <c r="AX424" s="54" t="s">
        <v>38</v>
      </c>
      <c r="AY424" s="54" t="s">
        <v>105</v>
      </c>
      <c r="AZ424" s="54" t="s">
        <v>106</v>
      </c>
      <c r="BA424" s="54" t="s">
        <v>106</v>
      </c>
      <c r="BB424" s="54" t="s">
        <v>4536</v>
      </c>
      <c r="BC424" s="47" t="s">
        <v>88</v>
      </c>
      <c r="BD424" s="47" t="s">
        <v>3298</v>
      </c>
      <c r="BE424" s="47" t="s">
        <v>3079</v>
      </c>
      <c r="BF424" s="30"/>
      <c r="BG424" s="30"/>
      <c r="BH424" s="73"/>
      <c r="BI424" s="73"/>
      <c r="BJ424" s="73"/>
      <c r="BK424" s="73"/>
      <c r="BL424" s="33"/>
      <c r="BM424" s="33"/>
      <c r="BN424" s="33"/>
      <c r="BO424" s="33" t="s">
        <v>3080</v>
      </c>
      <c r="BP424" s="30" t="s">
        <v>2300</v>
      </c>
      <c r="BQ424" s="88">
        <v>44386</v>
      </c>
      <c r="BR424" s="33"/>
      <c r="BS424" s="33"/>
    </row>
    <row r="425" spans="1:71" ht="39.4" x14ac:dyDescent="0.6">
      <c r="A425" s="1">
        <v>424</v>
      </c>
      <c r="B425" s="439" t="s">
        <v>3288</v>
      </c>
      <c r="C425" s="29" t="s">
        <v>3289</v>
      </c>
      <c r="D425" s="1">
        <v>2017</v>
      </c>
      <c r="E425" s="52">
        <v>1.8</v>
      </c>
      <c r="F425" s="1">
        <v>850</v>
      </c>
      <c r="G425" s="1">
        <v>1.748</v>
      </c>
      <c r="H425" s="1">
        <v>1.7410000000000001</v>
      </c>
      <c r="I425" s="120" t="s">
        <v>2572</v>
      </c>
      <c r="J425" s="447" t="s">
        <v>4398</v>
      </c>
      <c r="K425" s="447" t="s">
        <v>3480</v>
      </c>
      <c r="L425" s="447" t="s">
        <v>4053</v>
      </c>
      <c r="M425" s="446" t="s">
        <v>4502</v>
      </c>
      <c r="N425" s="205" t="s">
        <v>2705</v>
      </c>
      <c r="O425" s="230" t="s">
        <v>3293</v>
      </c>
      <c r="P425" s="136" t="s">
        <v>3294</v>
      </c>
      <c r="T425" s="206">
        <v>44666.120833333334</v>
      </c>
      <c r="U425" s="265" t="s">
        <v>3301</v>
      </c>
      <c r="V425" s="189" t="b">
        <v>1</v>
      </c>
      <c r="W425" s="134" t="b">
        <v>1</v>
      </c>
      <c r="AB425" s="234" t="b">
        <f t="shared" ref="AB425:AC425" si="38">V425=TRUE</f>
        <v>1</v>
      </c>
      <c r="AC425" s="199" t="b">
        <f t="shared" si="38"/>
        <v>1</v>
      </c>
      <c r="AD425" s="199" t="b">
        <f t="shared" si="36"/>
        <v>1</v>
      </c>
      <c r="AE425" s="199" t="b">
        <f t="shared" si="36"/>
        <v>1</v>
      </c>
      <c r="AF425" s="200" t="b">
        <f t="shared" si="36"/>
        <v>1</v>
      </c>
      <c r="AG425" s="200" t="b">
        <f t="shared" si="36"/>
        <v>1</v>
      </c>
      <c r="AH425" s="201" t="b">
        <f t="shared" si="34"/>
        <v>1</v>
      </c>
      <c r="AI425" s="203">
        <f t="shared" si="35"/>
        <v>1</v>
      </c>
      <c r="AW425" s="54" t="s">
        <v>213</v>
      </c>
      <c r="AX425" s="51" t="s">
        <v>38</v>
      </c>
      <c r="AY425" s="54" t="s">
        <v>105</v>
      </c>
      <c r="BB425" s="51" t="s">
        <v>2002</v>
      </c>
      <c r="BC425" s="1" t="s">
        <v>1616</v>
      </c>
      <c r="BD425" s="1" t="s">
        <v>1844</v>
      </c>
      <c r="BE425" s="33" t="s">
        <v>3299</v>
      </c>
      <c r="BP425" s="51" t="s">
        <v>2103</v>
      </c>
      <c r="BQ425" s="53">
        <v>44666</v>
      </c>
    </row>
  </sheetData>
  <phoneticPr fontId="1" type="noConversion"/>
  <conditionalFormatting sqref="V422:W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5:W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5">
    <cfRule type="cellIs" dxfId="3" priority="1" operator="equal">
      <formula>FALSE</formula>
    </cfRule>
  </conditionalFormatting>
  <hyperlinks>
    <hyperlink ref="B265" r:id="rId1" display="https://doi.org/10.1109/ICT.2007.4569410" xr:uid="{00000000-0004-0000-0000-000000000000}"/>
    <hyperlink ref="B266" r:id="rId2" display="https://doi.org/10.1109/ICT.1997.667089" xr:uid="{00000000-0004-0000-0000-000001000000}"/>
    <hyperlink ref="B267" r:id="rId3" display="https://doi.org/10.1109/ICT.1997.667089" xr:uid="{00000000-0004-0000-0000-000002000000}"/>
    <hyperlink ref="M27" r:id="rId4" xr:uid="{00000000-0004-0000-0000-000003000000}"/>
    <hyperlink ref="M29" r:id="rId5" xr:uid="{00000000-0004-0000-0000-000004000000}"/>
    <hyperlink ref="M96" r:id="rId6" xr:uid="{00000000-0004-0000-0000-000005000000}"/>
    <hyperlink ref="M26" r:id="rId7" xr:uid="{20BFCF53-013E-4153-A816-CC27CE26C50A}"/>
  </hyperlinks>
  <pageMargins left="0.7" right="0.7" top="0.75" bottom="0.75" header="0.3" footer="0.3"/>
  <pageSetup paperSize="9" scale="17" orientation="landscape" horizontalDpi="300" verticalDpi="300" r:id="rId8"/>
  <drawing r:id="rId9"/>
  <legacy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0"/>
  <sheetViews>
    <sheetView workbookViewId="0">
      <selection activeCell="N19" sqref="N19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13</v>
      </c>
      <c r="M5" s="13"/>
      <c r="N5" t="s">
        <v>16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 x14ac:dyDescent="0.65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H1:J423"/>
  <sheetViews>
    <sheetView workbookViewId="0">
      <selection activeCell="U15" sqref="U15"/>
    </sheetView>
  </sheetViews>
  <sheetFormatPr defaultRowHeight="16.899999999999999" x14ac:dyDescent="0.6"/>
  <sheetData>
    <row r="1" spans="8:10" x14ac:dyDescent="0.6">
      <c r="H1" t="s">
        <v>2941</v>
      </c>
      <c r="I1" t="s">
        <v>2942</v>
      </c>
      <c r="J1" t="s">
        <v>2947</v>
      </c>
    </row>
    <row r="2" spans="8:10" x14ac:dyDescent="0.6">
      <c r="H2">
        <v>2011</v>
      </c>
      <c r="I2">
        <v>1.7</v>
      </c>
      <c r="J2">
        <v>1.7014</v>
      </c>
    </row>
    <row r="3" spans="8:10" x14ac:dyDescent="0.6">
      <c r="H3">
        <v>2012</v>
      </c>
      <c r="I3">
        <v>2.2000000000000002</v>
      </c>
      <c r="J3">
        <v>2.2130000000000001</v>
      </c>
    </row>
    <row r="4" spans="8:10" x14ac:dyDescent="0.6">
      <c r="H4">
        <v>2008</v>
      </c>
      <c r="I4">
        <v>1</v>
      </c>
    </row>
    <row r="5" spans="8:10" x14ac:dyDescent="0.6">
      <c r="H5">
        <v>2015</v>
      </c>
      <c r="I5">
        <v>1.46</v>
      </c>
      <c r="J5">
        <v>1.45</v>
      </c>
    </row>
    <row r="6" spans="8:10" x14ac:dyDescent="0.6">
      <c r="H6">
        <v>2013</v>
      </c>
      <c r="I6">
        <v>2.2799999999999998</v>
      </c>
      <c r="J6">
        <v>2.29</v>
      </c>
    </row>
    <row r="7" spans="8:10" x14ac:dyDescent="0.6">
      <c r="H7">
        <v>2015</v>
      </c>
      <c r="I7">
        <v>2.1</v>
      </c>
      <c r="J7">
        <v>2.14</v>
      </c>
    </row>
    <row r="8" spans="8:10" x14ac:dyDescent="0.6">
      <c r="H8">
        <v>2008</v>
      </c>
      <c r="I8">
        <v>1.5</v>
      </c>
      <c r="J8">
        <v>1.47</v>
      </c>
    </row>
    <row r="9" spans="8:10" x14ac:dyDescent="0.6">
      <c r="H9">
        <v>2004</v>
      </c>
      <c r="I9">
        <v>2.2000000000000002</v>
      </c>
      <c r="J9">
        <v>2.1</v>
      </c>
    </row>
    <row r="10" spans="8:10" x14ac:dyDescent="0.6">
      <c r="H10">
        <v>2014</v>
      </c>
      <c r="I10">
        <v>1.3</v>
      </c>
      <c r="J10">
        <v>1.25</v>
      </c>
    </row>
    <row r="11" spans="8:10" x14ac:dyDescent="0.6">
      <c r="H11">
        <v>2016</v>
      </c>
      <c r="I11">
        <v>1.8</v>
      </c>
      <c r="J11">
        <v>1.75</v>
      </c>
    </row>
    <row r="12" spans="8:10" x14ac:dyDescent="0.6">
      <c r="H12">
        <v>2016</v>
      </c>
      <c r="I12">
        <v>1.4</v>
      </c>
      <c r="J12">
        <v>1.39</v>
      </c>
    </row>
    <row r="13" spans="8:10" x14ac:dyDescent="0.6">
      <c r="H13">
        <v>2015</v>
      </c>
      <c r="I13">
        <v>1.86</v>
      </c>
      <c r="J13">
        <v>1.86</v>
      </c>
    </row>
    <row r="14" spans="8:10" x14ac:dyDescent="0.6">
      <c r="H14">
        <v>2016</v>
      </c>
      <c r="I14">
        <v>1</v>
      </c>
      <c r="J14">
        <v>1</v>
      </c>
    </row>
    <row r="15" spans="8:10" x14ac:dyDescent="0.6">
      <c r="H15">
        <v>2011</v>
      </c>
      <c r="I15">
        <v>1.06</v>
      </c>
      <c r="J15">
        <v>0.98</v>
      </c>
    </row>
    <row r="16" spans="8:10" x14ac:dyDescent="0.6">
      <c r="H16">
        <v>2012</v>
      </c>
      <c r="I16">
        <v>1.3</v>
      </c>
      <c r="J16">
        <v>1.33</v>
      </c>
    </row>
    <row r="17" spans="8:10" x14ac:dyDescent="0.6">
      <c r="H17">
        <v>2016</v>
      </c>
      <c r="I17">
        <v>1.1000000000000001</v>
      </c>
      <c r="J17">
        <v>1.1000000000000001</v>
      </c>
    </row>
    <row r="18" spans="8:10" x14ac:dyDescent="0.6">
      <c r="H18">
        <v>2011</v>
      </c>
      <c r="I18">
        <v>1.8</v>
      </c>
      <c r="J18">
        <v>1.75</v>
      </c>
    </row>
    <row r="19" spans="8:10" x14ac:dyDescent="0.6">
      <c r="H19">
        <v>2011</v>
      </c>
      <c r="I19">
        <v>1.4</v>
      </c>
      <c r="J19">
        <v>1.55</v>
      </c>
    </row>
    <row r="20" spans="8:10" x14ac:dyDescent="0.6">
      <c r="H20">
        <v>2008</v>
      </c>
      <c r="I20">
        <v>1.4</v>
      </c>
      <c r="J20">
        <v>1.44</v>
      </c>
    </row>
    <row r="21" spans="8:10" x14ac:dyDescent="0.6">
      <c r="H21">
        <v>2009</v>
      </c>
      <c r="I21">
        <v>1.48</v>
      </c>
      <c r="J21">
        <v>1.4630000000000001</v>
      </c>
    </row>
    <row r="22" spans="8:10" x14ac:dyDescent="0.6">
      <c r="H22">
        <v>2004</v>
      </c>
    </row>
    <row r="23" spans="8:10" x14ac:dyDescent="0.6">
      <c r="H23">
        <v>2001</v>
      </c>
      <c r="I23">
        <v>2.4</v>
      </c>
    </row>
    <row r="24" spans="8:10" x14ac:dyDescent="0.6">
      <c r="H24">
        <v>2014</v>
      </c>
      <c r="I24">
        <v>2</v>
      </c>
      <c r="J24">
        <v>1.98</v>
      </c>
    </row>
    <row r="25" spans="8:10" x14ac:dyDescent="0.6">
      <c r="H25">
        <v>2016</v>
      </c>
    </row>
    <row r="26" spans="8:10" x14ac:dyDescent="0.6">
      <c r="H26">
        <v>2012</v>
      </c>
      <c r="I26">
        <v>1.3</v>
      </c>
      <c r="J26">
        <v>1.27</v>
      </c>
    </row>
    <row r="27" spans="8:10" x14ac:dyDescent="0.6">
      <c r="H27">
        <v>2012</v>
      </c>
      <c r="I27">
        <v>1.22</v>
      </c>
      <c r="J27">
        <v>1.04</v>
      </c>
    </row>
    <row r="28" spans="8:10" x14ac:dyDescent="0.6">
      <c r="H28">
        <v>2014</v>
      </c>
      <c r="I28">
        <v>2.6</v>
      </c>
      <c r="J28">
        <v>2.67</v>
      </c>
    </row>
    <row r="29" spans="8:10" x14ac:dyDescent="0.6">
      <c r="H29">
        <v>2015</v>
      </c>
      <c r="I29">
        <v>2</v>
      </c>
      <c r="J29">
        <v>2.0099999999999998</v>
      </c>
    </row>
    <row r="30" spans="8:10" x14ac:dyDescent="0.6">
      <c r="H30">
        <v>2013</v>
      </c>
      <c r="I30">
        <v>0.92</v>
      </c>
    </row>
    <row r="31" spans="8:10" x14ac:dyDescent="0.6">
      <c r="H31">
        <v>2013</v>
      </c>
      <c r="I31">
        <v>1.04</v>
      </c>
    </row>
    <row r="32" spans="8:10" x14ac:dyDescent="0.6">
      <c r="H32">
        <v>2007</v>
      </c>
      <c r="I32">
        <v>0.86</v>
      </c>
      <c r="J32">
        <v>0.85599999999999998</v>
      </c>
    </row>
    <row r="33" spans="8:10" x14ac:dyDescent="0.6">
      <c r="H33">
        <v>2008</v>
      </c>
      <c r="I33">
        <v>0.86</v>
      </c>
      <c r="J33">
        <v>0.85499999999999998</v>
      </c>
    </row>
    <row r="34" spans="8:10" x14ac:dyDescent="0.6">
      <c r="H34">
        <v>2015</v>
      </c>
      <c r="I34">
        <v>0.72</v>
      </c>
      <c r="J34">
        <v>0.74299999999999999</v>
      </c>
    </row>
    <row r="35" spans="8:10" x14ac:dyDescent="0.6">
      <c r="H35">
        <v>2010</v>
      </c>
      <c r="I35">
        <v>1.8</v>
      </c>
      <c r="J35">
        <v>1.79</v>
      </c>
    </row>
    <row r="36" spans="8:10" x14ac:dyDescent="0.6">
      <c r="H36">
        <v>2013</v>
      </c>
      <c r="I36">
        <v>0.48</v>
      </c>
      <c r="J36">
        <v>0.5</v>
      </c>
    </row>
    <row r="37" spans="8:10" x14ac:dyDescent="0.6">
      <c r="H37">
        <v>2014</v>
      </c>
      <c r="I37">
        <v>1.42</v>
      </c>
      <c r="J37">
        <v>1.41</v>
      </c>
    </row>
    <row r="38" spans="8:10" x14ac:dyDescent="0.6">
      <c r="H38">
        <v>2014</v>
      </c>
      <c r="I38">
        <v>1.22</v>
      </c>
      <c r="J38">
        <v>1.23</v>
      </c>
    </row>
    <row r="39" spans="8:10" x14ac:dyDescent="0.6">
      <c r="H39">
        <v>2015</v>
      </c>
      <c r="I39">
        <v>1.2</v>
      </c>
      <c r="J39">
        <v>1.19</v>
      </c>
    </row>
    <row r="40" spans="8:10" x14ac:dyDescent="0.6">
      <c r="H40">
        <v>2013</v>
      </c>
      <c r="I40">
        <v>1.4</v>
      </c>
      <c r="J40">
        <v>1.46</v>
      </c>
    </row>
    <row r="41" spans="8:10" x14ac:dyDescent="0.6">
      <c r="H41">
        <v>2013</v>
      </c>
      <c r="I41">
        <v>0.8</v>
      </c>
      <c r="J41">
        <v>0.8</v>
      </c>
    </row>
    <row r="42" spans="8:10" x14ac:dyDescent="0.6">
      <c r="H42">
        <v>2015</v>
      </c>
      <c r="I42">
        <v>0.77</v>
      </c>
      <c r="J42">
        <v>0.76</v>
      </c>
    </row>
    <row r="43" spans="8:10" x14ac:dyDescent="0.6">
      <c r="H43">
        <v>2005</v>
      </c>
      <c r="I43">
        <v>1</v>
      </c>
      <c r="J43">
        <v>1.01</v>
      </c>
    </row>
    <row r="44" spans="8:10" x14ac:dyDescent="0.6">
      <c r="H44">
        <v>2010</v>
      </c>
      <c r="I44">
        <v>1.2</v>
      </c>
      <c r="J44">
        <v>1.2</v>
      </c>
    </row>
    <row r="45" spans="8:10" x14ac:dyDescent="0.6">
      <c r="H45">
        <v>2012</v>
      </c>
      <c r="I45">
        <v>1.2</v>
      </c>
      <c r="J45">
        <v>1.23</v>
      </c>
    </row>
    <row r="46" spans="8:10" x14ac:dyDescent="0.6">
      <c r="H46">
        <v>2013</v>
      </c>
      <c r="I46">
        <v>0.24</v>
      </c>
      <c r="J46">
        <v>0.24</v>
      </c>
    </row>
    <row r="47" spans="8:10" x14ac:dyDescent="0.6">
      <c r="H47">
        <v>2010</v>
      </c>
      <c r="I47">
        <v>1.04</v>
      </c>
      <c r="J47">
        <v>1.04</v>
      </c>
    </row>
    <row r="48" spans="8:10" x14ac:dyDescent="0.6">
      <c r="H48">
        <v>2013</v>
      </c>
      <c r="I48">
        <v>0.9</v>
      </c>
      <c r="J48">
        <v>0.9</v>
      </c>
    </row>
    <row r="49" spans="8:10" x14ac:dyDescent="0.6">
      <c r="H49">
        <v>2014</v>
      </c>
      <c r="I49">
        <v>0.6</v>
      </c>
      <c r="J49">
        <v>0.6</v>
      </c>
    </row>
    <row r="50" spans="8:10" x14ac:dyDescent="0.6">
      <c r="H50">
        <v>2014</v>
      </c>
      <c r="I50">
        <v>1.1299999999999999</v>
      </c>
      <c r="J50">
        <v>1.18</v>
      </c>
    </row>
    <row r="51" spans="8:10" x14ac:dyDescent="0.6">
      <c r="H51">
        <v>2014</v>
      </c>
      <c r="I51">
        <v>1.1299999999999999</v>
      </c>
      <c r="J51">
        <v>1.17</v>
      </c>
    </row>
    <row r="52" spans="8:10" x14ac:dyDescent="0.6">
      <c r="H52">
        <v>2014</v>
      </c>
      <c r="I52">
        <v>0.9</v>
      </c>
      <c r="J52">
        <v>0.9</v>
      </c>
    </row>
    <row r="53" spans="8:10" x14ac:dyDescent="0.6">
      <c r="H53">
        <v>2011</v>
      </c>
      <c r="I53">
        <v>0.45</v>
      </c>
      <c r="J53">
        <v>0.45</v>
      </c>
    </row>
    <row r="54" spans="8:10" x14ac:dyDescent="0.6">
      <c r="H54">
        <v>2012</v>
      </c>
      <c r="I54">
        <v>0.87</v>
      </c>
      <c r="J54">
        <v>0.9</v>
      </c>
    </row>
    <row r="55" spans="8:10" x14ac:dyDescent="0.6">
      <c r="H55">
        <v>2013</v>
      </c>
      <c r="I55">
        <v>0.71</v>
      </c>
      <c r="J55">
        <v>0.7</v>
      </c>
    </row>
    <row r="56" spans="8:10" x14ac:dyDescent="0.6">
      <c r="H56">
        <v>2015</v>
      </c>
      <c r="I56">
        <v>1.0900000000000001</v>
      </c>
      <c r="J56">
        <v>1.0900000000000001</v>
      </c>
    </row>
    <row r="57" spans="8:10" x14ac:dyDescent="0.6">
      <c r="H57">
        <v>2015</v>
      </c>
      <c r="I57">
        <v>0.95</v>
      </c>
      <c r="J57">
        <v>0.96</v>
      </c>
    </row>
    <row r="58" spans="8:10" x14ac:dyDescent="0.6">
      <c r="H58">
        <v>2015</v>
      </c>
      <c r="I58">
        <v>1</v>
      </c>
      <c r="J58">
        <v>1.03</v>
      </c>
    </row>
    <row r="59" spans="8:10" x14ac:dyDescent="0.6">
      <c r="H59">
        <v>2015</v>
      </c>
      <c r="I59">
        <v>0.82</v>
      </c>
    </row>
    <row r="60" spans="8:10" x14ac:dyDescent="0.6">
      <c r="H60">
        <v>2013</v>
      </c>
      <c r="I60">
        <v>0.95</v>
      </c>
      <c r="J60">
        <v>0.84</v>
      </c>
    </row>
    <row r="61" spans="8:10" x14ac:dyDescent="0.6">
      <c r="H61">
        <v>2014</v>
      </c>
      <c r="I61">
        <v>0.31</v>
      </c>
      <c r="J61">
        <v>0.31</v>
      </c>
    </row>
    <row r="62" spans="8:10" x14ac:dyDescent="0.6">
      <c r="H62">
        <v>2003</v>
      </c>
      <c r="I62">
        <v>0.94</v>
      </c>
    </row>
    <row r="63" spans="8:10" x14ac:dyDescent="0.6">
      <c r="H63">
        <v>2012</v>
      </c>
      <c r="I63">
        <v>0.62</v>
      </c>
      <c r="J63">
        <v>0.64</v>
      </c>
    </row>
    <row r="64" spans="8:10" x14ac:dyDescent="0.6">
      <c r="H64">
        <v>2013</v>
      </c>
      <c r="I64">
        <v>1.1399999999999999</v>
      </c>
      <c r="J64">
        <v>1.1499999999999999</v>
      </c>
    </row>
    <row r="65" spans="8:10" x14ac:dyDescent="0.6">
      <c r="H65">
        <v>2012</v>
      </c>
      <c r="I65">
        <v>0.54</v>
      </c>
      <c r="J65">
        <v>0.43</v>
      </c>
    </row>
    <row r="66" spans="8:10" x14ac:dyDescent="0.6">
      <c r="H66">
        <v>2014</v>
      </c>
      <c r="I66">
        <v>1.27</v>
      </c>
      <c r="J66">
        <v>1.28</v>
      </c>
    </row>
    <row r="67" spans="8:10" x14ac:dyDescent="0.6">
      <c r="H67">
        <v>2007</v>
      </c>
      <c r="I67">
        <v>1.35</v>
      </c>
      <c r="J67">
        <v>1.37</v>
      </c>
    </row>
    <row r="68" spans="8:10" x14ac:dyDescent="0.6">
      <c r="H68">
        <v>2013</v>
      </c>
      <c r="I68">
        <v>1.1499999999999999</v>
      </c>
      <c r="J68">
        <v>1.1599999999999999</v>
      </c>
    </row>
    <row r="69" spans="8:10" x14ac:dyDescent="0.6">
      <c r="H69">
        <v>2013</v>
      </c>
      <c r="I69">
        <v>0.85</v>
      </c>
      <c r="J69">
        <v>0.85</v>
      </c>
    </row>
    <row r="70" spans="8:10" x14ac:dyDescent="0.6">
      <c r="H70">
        <v>2014</v>
      </c>
      <c r="I70">
        <v>0.46</v>
      </c>
      <c r="J70">
        <v>0.46</v>
      </c>
    </row>
    <row r="71" spans="8:10" x14ac:dyDescent="0.6">
      <c r="H71">
        <v>2012</v>
      </c>
      <c r="I71">
        <v>0.55000000000000004</v>
      </c>
      <c r="J71">
        <v>0.53</v>
      </c>
    </row>
    <row r="72" spans="8:10" x14ac:dyDescent="0.6">
      <c r="H72">
        <v>2012</v>
      </c>
      <c r="I72">
        <v>0.96</v>
      </c>
      <c r="J72">
        <v>0.96</v>
      </c>
    </row>
    <row r="73" spans="8:10" x14ac:dyDescent="0.6">
      <c r="H73">
        <v>2016</v>
      </c>
      <c r="I73">
        <v>0.3</v>
      </c>
      <c r="J73">
        <v>0.3</v>
      </c>
    </row>
    <row r="74" spans="8:10" x14ac:dyDescent="0.6">
      <c r="H74">
        <v>2012</v>
      </c>
      <c r="I74">
        <v>0.4</v>
      </c>
      <c r="J74">
        <v>0.38</v>
      </c>
    </row>
    <row r="75" spans="8:10" x14ac:dyDescent="0.6">
      <c r="H75">
        <v>2013</v>
      </c>
      <c r="I75">
        <v>0.47</v>
      </c>
      <c r="J75">
        <v>0.48</v>
      </c>
    </row>
    <row r="76" spans="8:10" x14ac:dyDescent="0.6">
      <c r="H76">
        <v>2014</v>
      </c>
      <c r="I76">
        <v>0.75</v>
      </c>
      <c r="J76">
        <v>0.76</v>
      </c>
    </row>
    <row r="77" spans="8:10" x14ac:dyDescent="0.6">
      <c r="H77">
        <v>2011</v>
      </c>
      <c r="I77">
        <v>0.36</v>
      </c>
      <c r="J77">
        <v>0.35</v>
      </c>
    </row>
    <row r="78" spans="8:10" x14ac:dyDescent="0.6">
      <c r="H78">
        <v>2009</v>
      </c>
      <c r="I78">
        <v>1.2</v>
      </c>
      <c r="J78">
        <v>1.32</v>
      </c>
    </row>
    <row r="79" spans="8:10" x14ac:dyDescent="0.6">
      <c r="H79">
        <v>2010</v>
      </c>
      <c r="I79">
        <v>1.2</v>
      </c>
      <c r="J79">
        <v>1.1100000000000001</v>
      </c>
    </row>
    <row r="80" spans="8:10" x14ac:dyDescent="0.6">
      <c r="H80">
        <v>2013</v>
      </c>
      <c r="I80">
        <v>1.64</v>
      </c>
      <c r="J80">
        <v>1.62</v>
      </c>
    </row>
    <row r="81" spans="8:10" x14ac:dyDescent="0.6">
      <c r="H81">
        <v>2010</v>
      </c>
      <c r="I81">
        <v>1.3</v>
      </c>
      <c r="J81">
        <v>1.3</v>
      </c>
    </row>
    <row r="82" spans="8:10" x14ac:dyDescent="0.6">
      <c r="H82">
        <v>2011</v>
      </c>
      <c r="I82">
        <v>0.9</v>
      </c>
      <c r="J82">
        <v>1.19</v>
      </c>
    </row>
    <row r="83" spans="8:10" x14ac:dyDescent="0.6">
      <c r="H83">
        <v>2013</v>
      </c>
      <c r="I83">
        <v>0.42</v>
      </c>
    </row>
    <row r="84" spans="8:10" x14ac:dyDescent="0.6">
      <c r="H84">
        <v>2013</v>
      </c>
      <c r="I84">
        <v>0.78</v>
      </c>
      <c r="J84">
        <v>0.8</v>
      </c>
    </row>
    <row r="85" spans="8:10" x14ac:dyDescent="0.6">
      <c r="H85">
        <v>2014</v>
      </c>
      <c r="I85">
        <v>0.66</v>
      </c>
      <c r="J85">
        <v>0.63</v>
      </c>
    </row>
    <row r="86" spans="8:10" x14ac:dyDescent="0.6">
      <c r="H86">
        <v>2015</v>
      </c>
      <c r="I86">
        <v>2.2999999999999998</v>
      </c>
      <c r="J86">
        <v>2.25</v>
      </c>
    </row>
    <row r="87" spans="8:10" x14ac:dyDescent="0.6">
      <c r="H87">
        <v>2009</v>
      </c>
      <c r="I87">
        <v>0.27</v>
      </c>
      <c r="J87">
        <v>0.26800000000000002</v>
      </c>
    </row>
    <row r="88" spans="8:10" x14ac:dyDescent="0.6">
      <c r="H88">
        <v>2010</v>
      </c>
      <c r="I88">
        <v>0.62</v>
      </c>
      <c r="J88">
        <v>0.61</v>
      </c>
    </row>
    <row r="89" spans="8:10" x14ac:dyDescent="0.6">
      <c r="H89">
        <v>2013</v>
      </c>
      <c r="I89">
        <v>1.1000000000000001</v>
      </c>
      <c r="J89">
        <v>1.01</v>
      </c>
    </row>
    <row r="90" spans="8:10" x14ac:dyDescent="0.6">
      <c r="H90">
        <v>2015</v>
      </c>
      <c r="I90">
        <v>1.03</v>
      </c>
      <c r="J90">
        <v>1.03</v>
      </c>
    </row>
    <row r="91" spans="8:10" x14ac:dyDescent="0.6">
      <c r="H91">
        <v>2013</v>
      </c>
      <c r="I91">
        <v>1.2</v>
      </c>
      <c r="J91">
        <v>1.2</v>
      </c>
    </row>
    <row r="92" spans="8:10" x14ac:dyDescent="0.6">
      <c r="H92">
        <v>2013</v>
      </c>
      <c r="I92">
        <v>1.55</v>
      </c>
      <c r="J92">
        <v>1.57</v>
      </c>
    </row>
    <row r="93" spans="8:10" x14ac:dyDescent="0.6">
      <c r="H93">
        <v>2015</v>
      </c>
      <c r="I93">
        <v>1.8</v>
      </c>
      <c r="J93">
        <v>1.55</v>
      </c>
    </row>
    <row r="94" spans="8:10" x14ac:dyDescent="0.6">
      <c r="H94">
        <v>2013</v>
      </c>
      <c r="I94">
        <v>1.1499999999999999</v>
      </c>
    </row>
    <row r="95" spans="8:10" x14ac:dyDescent="0.6">
      <c r="H95">
        <v>2016</v>
      </c>
      <c r="I95">
        <v>1.85</v>
      </c>
      <c r="J95">
        <v>1.9</v>
      </c>
    </row>
    <row r="96" spans="8:10" x14ac:dyDescent="0.6">
      <c r="H96">
        <v>2012</v>
      </c>
      <c r="I96">
        <v>1.33</v>
      </c>
      <c r="J96">
        <v>1.1000000000000001</v>
      </c>
    </row>
    <row r="97" spans="8:10" x14ac:dyDescent="0.6">
      <c r="H97">
        <v>2014</v>
      </c>
      <c r="I97">
        <v>1.5</v>
      </c>
      <c r="J97">
        <v>1.4</v>
      </c>
    </row>
    <row r="98" spans="8:10" x14ac:dyDescent="0.6">
      <c r="H98">
        <v>2013</v>
      </c>
      <c r="I98">
        <v>1.2</v>
      </c>
      <c r="J98">
        <v>1.17</v>
      </c>
    </row>
    <row r="99" spans="8:10" x14ac:dyDescent="0.6">
      <c r="H99">
        <v>2014</v>
      </c>
      <c r="I99">
        <v>1.54</v>
      </c>
      <c r="J99">
        <v>1.64</v>
      </c>
    </row>
    <row r="100" spans="8:10" x14ac:dyDescent="0.6">
      <c r="H100">
        <v>2013</v>
      </c>
      <c r="I100">
        <v>0.48</v>
      </c>
      <c r="J100">
        <v>0.48</v>
      </c>
    </row>
    <row r="101" spans="8:10" x14ac:dyDescent="0.6">
      <c r="H101">
        <v>2012</v>
      </c>
      <c r="I101">
        <v>1.3</v>
      </c>
      <c r="J101">
        <v>1.25</v>
      </c>
    </row>
    <row r="102" spans="8:10" x14ac:dyDescent="0.6">
      <c r="H102">
        <v>2013</v>
      </c>
      <c r="I102">
        <v>0.95</v>
      </c>
      <c r="J102">
        <v>0.94</v>
      </c>
    </row>
    <row r="103" spans="8:10" x14ac:dyDescent="0.6">
      <c r="H103">
        <v>2011</v>
      </c>
      <c r="I103">
        <v>1.5</v>
      </c>
      <c r="J103">
        <v>1.4</v>
      </c>
    </row>
    <row r="104" spans="8:10" x14ac:dyDescent="0.6">
      <c r="H104">
        <v>2011</v>
      </c>
      <c r="I104">
        <v>1.4</v>
      </c>
      <c r="J104">
        <v>1.48</v>
      </c>
    </row>
    <row r="105" spans="8:10" x14ac:dyDescent="0.6">
      <c r="H105">
        <v>2011</v>
      </c>
      <c r="I105">
        <v>1.5</v>
      </c>
      <c r="J105">
        <v>1.64</v>
      </c>
    </row>
    <row r="106" spans="8:10" x14ac:dyDescent="0.6">
      <c r="H106">
        <v>2011</v>
      </c>
      <c r="I106">
        <v>1.3</v>
      </c>
    </row>
    <row r="107" spans="8:10" x14ac:dyDescent="0.6">
      <c r="H107">
        <v>2011</v>
      </c>
      <c r="I107">
        <v>1.74</v>
      </c>
    </row>
    <row r="108" spans="8:10" x14ac:dyDescent="0.6">
      <c r="H108">
        <v>2012</v>
      </c>
      <c r="I108">
        <v>1.4</v>
      </c>
    </row>
    <row r="109" spans="8:10" x14ac:dyDescent="0.6">
      <c r="H109">
        <v>2012</v>
      </c>
      <c r="I109">
        <v>1.6</v>
      </c>
    </row>
    <row r="110" spans="8:10" x14ac:dyDescent="0.6">
      <c r="H110">
        <v>2014</v>
      </c>
      <c r="I110">
        <v>1.1000000000000001</v>
      </c>
    </row>
    <row r="111" spans="8:10" x14ac:dyDescent="0.6">
      <c r="H111">
        <v>2006</v>
      </c>
      <c r="I111">
        <v>1.7</v>
      </c>
    </row>
    <row r="112" spans="8:10" x14ac:dyDescent="0.6">
      <c r="H112">
        <v>2013</v>
      </c>
      <c r="I112">
        <v>1.5</v>
      </c>
    </row>
    <row r="113" spans="8:10" x14ac:dyDescent="0.6">
      <c r="H113">
        <v>2013</v>
      </c>
      <c r="I113">
        <v>1.74</v>
      </c>
      <c r="J113">
        <v>1.72</v>
      </c>
    </row>
    <row r="114" spans="8:10" x14ac:dyDescent="0.6">
      <c r="H114">
        <v>2014</v>
      </c>
      <c r="I114">
        <v>1.5</v>
      </c>
    </row>
    <row r="115" spans="8:10" x14ac:dyDescent="0.6">
      <c r="H115">
        <v>2015</v>
      </c>
      <c r="I115">
        <v>2</v>
      </c>
    </row>
    <row r="116" spans="8:10" x14ac:dyDescent="0.6">
      <c r="H116">
        <v>2014</v>
      </c>
      <c r="I116">
        <v>2.2000000000000002</v>
      </c>
      <c r="J116">
        <v>2.19</v>
      </c>
    </row>
    <row r="117" spans="8:10" x14ac:dyDescent="0.6">
      <c r="H117">
        <v>2014</v>
      </c>
      <c r="I117">
        <v>0.5</v>
      </c>
    </row>
    <row r="118" spans="8:10" x14ac:dyDescent="0.6">
      <c r="H118">
        <v>2015</v>
      </c>
      <c r="I118">
        <v>2</v>
      </c>
    </row>
    <row r="119" spans="8:10" x14ac:dyDescent="0.6">
      <c r="H119">
        <v>2015</v>
      </c>
      <c r="I119">
        <v>0.66</v>
      </c>
    </row>
    <row r="120" spans="8:10" x14ac:dyDescent="0.6">
      <c r="H120">
        <v>2011</v>
      </c>
      <c r="I120">
        <v>0.92</v>
      </c>
    </row>
    <row r="121" spans="8:10" x14ac:dyDescent="0.6">
      <c r="H121">
        <v>2011</v>
      </c>
      <c r="I121">
        <v>1.1399999999999999</v>
      </c>
    </row>
    <row r="122" spans="8:10" x14ac:dyDescent="0.6">
      <c r="H122">
        <v>2012</v>
      </c>
      <c r="I122">
        <v>1.3</v>
      </c>
    </row>
    <row r="123" spans="8:10" x14ac:dyDescent="0.6">
      <c r="H123">
        <v>2012</v>
      </c>
      <c r="I123">
        <v>1.7</v>
      </c>
    </row>
    <row r="124" spans="8:10" x14ac:dyDescent="0.6">
      <c r="H124">
        <v>2013</v>
      </c>
      <c r="I124">
        <v>1.2</v>
      </c>
    </row>
    <row r="125" spans="8:10" x14ac:dyDescent="0.6">
      <c r="H125">
        <v>2015</v>
      </c>
      <c r="I125">
        <v>1</v>
      </c>
    </row>
    <row r="126" spans="8:10" x14ac:dyDescent="0.6">
      <c r="H126">
        <v>2015</v>
      </c>
      <c r="I126">
        <v>1.35</v>
      </c>
    </row>
    <row r="127" spans="8:10" x14ac:dyDescent="0.6">
      <c r="H127">
        <v>2015</v>
      </c>
      <c r="I127">
        <v>1.2</v>
      </c>
    </row>
    <row r="128" spans="8:10" x14ac:dyDescent="0.6">
      <c r="H128">
        <v>2016</v>
      </c>
      <c r="I128">
        <v>1</v>
      </c>
    </row>
    <row r="129" spans="8:10" x14ac:dyDescent="0.6">
      <c r="H129">
        <v>2015</v>
      </c>
      <c r="I129">
        <v>1.05</v>
      </c>
    </row>
    <row r="130" spans="8:10" x14ac:dyDescent="0.6">
      <c r="H130">
        <v>2014</v>
      </c>
      <c r="I130">
        <v>0.6</v>
      </c>
    </row>
    <row r="131" spans="8:10" x14ac:dyDescent="0.6">
      <c r="H131">
        <v>2016</v>
      </c>
      <c r="I131">
        <v>1.1000000000000001</v>
      </c>
    </row>
    <row r="132" spans="8:10" x14ac:dyDescent="0.6">
      <c r="H132">
        <v>2016</v>
      </c>
      <c r="I132">
        <v>0.78</v>
      </c>
      <c r="J132">
        <v>0.74</v>
      </c>
    </row>
    <row r="133" spans="8:10" x14ac:dyDescent="0.6">
      <c r="H133">
        <v>2016</v>
      </c>
      <c r="I133">
        <v>1</v>
      </c>
      <c r="J133">
        <v>1.06</v>
      </c>
    </row>
    <row r="134" spans="8:10" x14ac:dyDescent="0.6">
      <c r="H134">
        <v>2014</v>
      </c>
      <c r="I134">
        <v>1.3</v>
      </c>
      <c r="J134">
        <v>1.28</v>
      </c>
    </row>
    <row r="135" spans="8:10" x14ac:dyDescent="0.6">
      <c r="H135">
        <v>2015</v>
      </c>
      <c r="I135">
        <v>1.4</v>
      </c>
      <c r="J135">
        <v>1.45</v>
      </c>
    </row>
    <row r="136" spans="8:10" x14ac:dyDescent="0.6">
      <c r="H136">
        <v>2015</v>
      </c>
      <c r="I136">
        <v>1.3</v>
      </c>
    </row>
    <row r="137" spans="8:10" x14ac:dyDescent="0.6">
      <c r="H137">
        <v>2016</v>
      </c>
      <c r="I137">
        <v>1.7</v>
      </c>
      <c r="J137">
        <v>1.65</v>
      </c>
    </row>
    <row r="138" spans="8:10" x14ac:dyDescent="0.6">
      <c r="H138">
        <v>2015</v>
      </c>
      <c r="I138">
        <v>0.63</v>
      </c>
      <c r="J138">
        <v>0.62</v>
      </c>
    </row>
    <row r="139" spans="8:10" x14ac:dyDescent="0.6">
      <c r="H139">
        <v>2013</v>
      </c>
      <c r="I139">
        <v>1.1000000000000001</v>
      </c>
      <c r="J139">
        <v>1.1399999999999999</v>
      </c>
    </row>
    <row r="140" spans="8:10" x14ac:dyDescent="0.6">
      <c r="H140">
        <v>2014</v>
      </c>
      <c r="I140">
        <v>0.6</v>
      </c>
    </row>
    <row r="141" spans="8:10" x14ac:dyDescent="0.6">
      <c r="H141">
        <v>2015</v>
      </c>
      <c r="I141">
        <v>1.87</v>
      </c>
    </row>
    <row r="142" spans="8:10" x14ac:dyDescent="0.6">
      <c r="H142">
        <v>2015</v>
      </c>
      <c r="I142">
        <v>1.75</v>
      </c>
    </row>
    <row r="143" spans="8:10" x14ac:dyDescent="0.6">
      <c r="H143">
        <v>2015</v>
      </c>
      <c r="I143">
        <v>1.9</v>
      </c>
    </row>
    <row r="144" spans="8:10" x14ac:dyDescent="0.6">
      <c r="H144">
        <v>2007</v>
      </c>
      <c r="I144">
        <v>0.5</v>
      </c>
      <c r="J144">
        <v>0.52</v>
      </c>
    </row>
    <row r="145" spans="8:10" x14ac:dyDescent="0.6">
      <c r="H145">
        <v>2007</v>
      </c>
      <c r="I145">
        <v>0.52</v>
      </c>
      <c r="J145">
        <v>0.48</v>
      </c>
    </row>
    <row r="146" spans="8:10" x14ac:dyDescent="0.6">
      <c r="H146">
        <v>2010</v>
      </c>
      <c r="I146">
        <v>0.78</v>
      </c>
      <c r="J146">
        <v>0.79</v>
      </c>
    </row>
    <row r="147" spans="8:10" x14ac:dyDescent="0.6">
      <c r="H147">
        <v>2015</v>
      </c>
      <c r="I147">
        <v>1.65</v>
      </c>
      <c r="J147">
        <v>1.61</v>
      </c>
    </row>
    <row r="148" spans="8:10" x14ac:dyDescent="0.6">
      <c r="H148">
        <v>2016</v>
      </c>
      <c r="I148">
        <v>1</v>
      </c>
      <c r="J148">
        <v>0.9</v>
      </c>
    </row>
    <row r="149" spans="8:10" x14ac:dyDescent="0.6">
      <c r="H149">
        <v>2014</v>
      </c>
      <c r="I149">
        <v>1.3</v>
      </c>
    </row>
    <row r="150" spans="8:10" x14ac:dyDescent="0.6">
      <c r="H150">
        <v>2014</v>
      </c>
      <c r="I150">
        <v>1.6</v>
      </c>
      <c r="J150">
        <v>1.75</v>
      </c>
    </row>
    <row r="151" spans="8:10" x14ac:dyDescent="0.6">
      <c r="H151">
        <v>2014</v>
      </c>
      <c r="I151">
        <v>0.75</v>
      </c>
      <c r="J151">
        <v>0.8</v>
      </c>
    </row>
    <row r="152" spans="8:10" x14ac:dyDescent="0.6">
      <c r="H152">
        <v>2015</v>
      </c>
      <c r="I152">
        <v>1.5</v>
      </c>
    </row>
    <row r="153" spans="8:10" x14ac:dyDescent="0.6">
      <c r="H153">
        <v>2014</v>
      </c>
      <c r="I153">
        <v>1.9</v>
      </c>
    </row>
    <row r="154" spans="8:10" x14ac:dyDescent="0.6">
      <c r="H154">
        <v>2010</v>
      </c>
      <c r="I154">
        <v>1</v>
      </c>
    </row>
    <row r="155" spans="8:10" x14ac:dyDescent="0.6">
      <c r="H155">
        <v>2012</v>
      </c>
      <c r="I155">
        <v>0.43</v>
      </c>
    </row>
    <row r="156" spans="8:10" x14ac:dyDescent="0.6">
      <c r="H156">
        <v>2009</v>
      </c>
      <c r="I156">
        <v>0.8</v>
      </c>
    </row>
    <row r="157" spans="8:10" x14ac:dyDescent="0.6">
      <c r="H157">
        <v>2013</v>
      </c>
      <c r="I157">
        <v>1</v>
      </c>
    </row>
    <row r="158" spans="8:10" x14ac:dyDescent="0.6">
      <c r="H158">
        <v>2014</v>
      </c>
      <c r="I158">
        <v>1.4</v>
      </c>
    </row>
    <row r="159" spans="8:10" x14ac:dyDescent="0.6">
      <c r="H159">
        <v>2005</v>
      </c>
      <c r="I159">
        <v>0.27</v>
      </c>
    </row>
    <row r="160" spans="8:10" x14ac:dyDescent="0.6">
      <c r="H160">
        <v>2015</v>
      </c>
      <c r="I160">
        <v>1</v>
      </c>
    </row>
    <row r="161" spans="8:9" x14ac:dyDescent="0.6">
      <c r="H161">
        <v>2012</v>
      </c>
      <c r="I161">
        <v>1</v>
      </c>
    </row>
    <row r="162" spans="8:9" x14ac:dyDescent="0.6">
      <c r="H162">
        <v>2012</v>
      </c>
      <c r="I162">
        <v>1.2</v>
      </c>
    </row>
    <row r="163" spans="8:9" x14ac:dyDescent="0.6">
      <c r="H163">
        <v>2014</v>
      </c>
      <c r="I163">
        <v>0.95</v>
      </c>
    </row>
    <row r="164" spans="8:9" x14ac:dyDescent="0.6">
      <c r="H164">
        <v>2016</v>
      </c>
      <c r="I164">
        <v>0.7</v>
      </c>
    </row>
    <row r="165" spans="8:9" x14ac:dyDescent="0.6">
      <c r="H165">
        <v>2014</v>
      </c>
      <c r="I165">
        <v>1.1000000000000001</v>
      </c>
    </row>
    <row r="166" spans="8:9" x14ac:dyDescent="0.6">
      <c r="H166">
        <v>2011</v>
      </c>
      <c r="I166">
        <v>1</v>
      </c>
    </row>
    <row r="167" spans="8:9" x14ac:dyDescent="0.6">
      <c r="H167">
        <v>2008</v>
      </c>
      <c r="I167">
        <v>1.59</v>
      </c>
    </row>
    <row r="168" spans="8:9" x14ac:dyDescent="0.6">
      <c r="H168">
        <v>2015</v>
      </c>
      <c r="I168">
        <v>1.4</v>
      </c>
    </row>
    <row r="169" spans="8:9" x14ac:dyDescent="0.6">
      <c r="H169">
        <v>2010</v>
      </c>
      <c r="I169">
        <v>1.53</v>
      </c>
    </row>
    <row r="170" spans="8:9" x14ac:dyDescent="0.6">
      <c r="H170">
        <v>2006</v>
      </c>
      <c r="I170">
        <v>0.13</v>
      </c>
    </row>
    <row r="171" spans="8:9" x14ac:dyDescent="0.6">
      <c r="H171">
        <v>2007</v>
      </c>
      <c r="I171">
        <v>0.67</v>
      </c>
    </row>
    <row r="172" spans="8:9" x14ac:dyDescent="0.6">
      <c r="H172">
        <v>2007</v>
      </c>
      <c r="I172">
        <v>0.17</v>
      </c>
    </row>
    <row r="173" spans="8:9" x14ac:dyDescent="0.6">
      <c r="H173">
        <v>2016</v>
      </c>
      <c r="I173">
        <v>1.6</v>
      </c>
    </row>
    <row r="174" spans="8:9" x14ac:dyDescent="0.6">
      <c r="H174">
        <v>2016</v>
      </c>
      <c r="I174">
        <v>0.16</v>
      </c>
    </row>
    <row r="175" spans="8:9" x14ac:dyDescent="0.6">
      <c r="H175">
        <v>2006</v>
      </c>
      <c r="I175">
        <v>0.87</v>
      </c>
    </row>
    <row r="176" spans="8:9" x14ac:dyDescent="0.6">
      <c r="H176">
        <v>1998</v>
      </c>
      <c r="I176">
        <v>0.67</v>
      </c>
    </row>
    <row r="177" spans="8:9" x14ac:dyDescent="0.6">
      <c r="H177">
        <v>2015</v>
      </c>
      <c r="I177">
        <v>1.4</v>
      </c>
    </row>
    <row r="178" spans="8:9" x14ac:dyDescent="0.6">
      <c r="H178">
        <v>2009</v>
      </c>
      <c r="I178">
        <v>0.1</v>
      </c>
    </row>
    <row r="179" spans="8:9" x14ac:dyDescent="0.6">
      <c r="H179">
        <v>2009</v>
      </c>
      <c r="I179">
        <v>1</v>
      </c>
    </row>
    <row r="180" spans="8:9" x14ac:dyDescent="0.6">
      <c r="H180">
        <v>2009</v>
      </c>
      <c r="I180">
        <v>0.26</v>
      </c>
    </row>
    <row r="181" spans="8:9" x14ac:dyDescent="0.6">
      <c r="H181">
        <v>2006</v>
      </c>
      <c r="I181">
        <v>0.49</v>
      </c>
    </row>
    <row r="182" spans="8:9" x14ac:dyDescent="0.6">
      <c r="H182">
        <v>1992</v>
      </c>
      <c r="I182">
        <v>1.07</v>
      </c>
    </row>
    <row r="183" spans="8:9" x14ac:dyDescent="0.6">
      <c r="H183">
        <v>2003</v>
      </c>
      <c r="I183">
        <v>0.97804482701000006</v>
      </c>
    </row>
    <row r="184" spans="8:9" x14ac:dyDescent="0.6">
      <c r="H184">
        <v>2005</v>
      </c>
      <c r="I184">
        <v>0.86</v>
      </c>
    </row>
    <row r="185" spans="8:9" x14ac:dyDescent="0.6">
      <c r="H185">
        <v>2007</v>
      </c>
      <c r="I185">
        <v>0.33</v>
      </c>
    </row>
    <row r="186" spans="8:9" x14ac:dyDescent="0.6">
      <c r="H186">
        <v>2007</v>
      </c>
      <c r="I186">
        <v>0.56000000000000005</v>
      </c>
    </row>
    <row r="187" spans="8:9" x14ac:dyDescent="0.6">
      <c r="H187">
        <v>2009</v>
      </c>
      <c r="I187">
        <v>0.8</v>
      </c>
    </row>
    <row r="188" spans="8:9" x14ac:dyDescent="0.6">
      <c r="H188">
        <v>2016</v>
      </c>
      <c r="I188">
        <v>1.45</v>
      </c>
    </row>
    <row r="189" spans="8:9" x14ac:dyDescent="0.6">
      <c r="H189">
        <v>2008</v>
      </c>
      <c r="I189">
        <v>1.1000000000000001</v>
      </c>
    </row>
    <row r="190" spans="8:9" x14ac:dyDescent="0.6">
      <c r="H190">
        <v>2008</v>
      </c>
      <c r="I190">
        <v>0.81</v>
      </c>
    </row>
    <row r="191" spans="8:9" x14ac:dyDescent="0.6">
      <c r="H191">
        <v>2015</v>
      </c>
      <c r="I191">
        <v>1.1000000000000001</v>
      </c>
    </row>
    <row r="192" spans="8:9" x14ac:dyDescent="0.6">
      <c r="H192">
        <v>2009</v>
      </c>
      <c r="I192">
        <v>1.47</v>
      </c>
    </row>
    <row r="193" spans="8:9" x14ac:dyDescent="0.6">
      <c r="H193">
        <v>1992</v>
      </c>
      <c r="I193">
        <v>0.08</v>
      </c>
    </row>
    <row r="194" spans="8:9" x14ac:dyDescent="0.6">
      <c r="H194">
        <v>1992</v>
      </c>
      <c r="I194">
        <v>1.68</v>
      </c>
    </row>
    <row r="195" spans="8:9" x14ac:dyDescent="0.6">
      <c r="H195">
        <v>2008</v>
      </c>
      <c r="I195">
        <v>0.99</v>
      </c>
    </row>
    <row r="196" spans="8:9" x14ac:dyDescent="0.6">
      <c r="H196">
        <v>2010</v>
      </c>
      <c r="I196">
        <v>0.4</v>
      </c>
    </row>
    <row r="197" spans="8:9" x14ac:dyDescent="0.6">
      <c r="H197">
        <v>2008</v>
      </c>
      <c r="I197">
        <v>1.3</v>
      </c>
    </row>
    <row r="198" spans="8:9" x14ac:dyDescent="0.6">
      <c r="H198">
        <v>2012</v>
      </c>
      <c r="I198">
        <v>1</v>
      </c>
    </row>
    <row r="199" spans="8:9" x14ac:dyDescent="0.6">
      <c r="H199">
        <v>2015</v>
      </c>
      <c r="I199">
        <v>0.93</v>
      </c>
    </row>
    <row r="200" spans="8:9" x14ac:dyDescent="0.6">
      <c r="H200">
        <v>2014</v>
      </c>
      <c r="I200">
        <v>0.08</v>
      </c>
    </row>
    <row r="201" spans="8:9" x14ac:dyDescent="0.6">
      <c r="H201">
        <v>2015</v>
      </c>
      <c r="I201">
        <v>1.1000000000000001</v>
      </c>
    </row>
    <row r="202" spans="8:9" x14ac:dyDescent="0.6">
      <c r="H202">
        <v>2015</v>
      </c>
      <c r="I202">
        <v>1.14608</v>
      </c>
    </row>
    <row r="203" spans="8:9" x14ac:dyDescent="0.6">
      <c r="H203">
        <v>2009</v>
      </c>
      <c r="I203">
        <v>1.48</v>
      </c>
    </row>
    <row r="204" spans="8:9" x14ac:dyDescent="0.6">
      <c r="H204">
        <v>2015</v>
      </c>
      <c r="I204">
        <v>0.67</v>
      </c>
    </row>
    <row r="205" spans="8:9" x14ac:dyDescent="0.6">
      <c r="H205">
        <v>2007</v>
      </c>
      <c r="I205">
        <v>5.1999999999999998E-2</v>
      </c>
    </row>
    <row r="206" spans="8:9" x14ac:dyDescent="0.6">
      <c r="H206">
        <v>2002</v>
      </c>
      <c r="I206">
        <v>1.2749999999999999E-2</v>
      </c>
    </row>
    <row r="207" spans="8:9" x14ac:dyDescent="0.6">
      <c r="H207">
        <v>2015</v>
      </c>
      <c r="I207">
        <v>0.27</v>
      </c>
    </row>
    <row r="208" spans="8:9" x14ac:dyDescent="0.6">
      <c r="H208">
        <v>2008</v>
      </c>
      <c r="I208">
        <v>1.36</v>
      </c>
    </row>
    <row r="209" spans="8:9" x14ac:dyDescent="0.6">
      <c r="H209">
        <v>2009</v>
      </c>
      <c r="I209">
        <v>1.26</v>
      </c>
    </row>
    <row r="210" spans="8:9" x14ac:dyDescent="0.6">
      <c r="H210">
        <v>2009</v>
      </c>
      <c r="I210">
        <v>0.39</v>
      </c>
    </row>
    <row r="211" spans="8:9" x14ac:dyDescent="0.6">
      <c r="H211">
        <v>2009</v>
      </c>
      <c r="I211">
        <v>1</v>
      </c>
    </row>
    <row r="212" spans="8:9" x14ac:dyDescent="0.6">
      <c r="H212">
        <v>2009</v>
      </c>
      <c r="I212">
        <v>0.17</v>
      </c>
    </row>
    <row r="213" spans="8:9" x14ac:dyDescent="0.6">
      <c r="H213">
        <v>2012</v>
      </c>
      <c r="I213">
        <v>0.95</v>
      </c>
    </row>
    <row r="214" spans="8:9" x14ac:dyDescent="0.6">
      <c r="H214">
        <v>2002</v>
      </c>
      <c r="I214">
        <v>1.2</v>
      </c>
    </row>
    <row r="215" spans="8:9" x14ac:dyDescent="0.6">
      <c r="H215">
        <v>2007</v>
      </c>
      <c r="I215">
        <v>0.113</v>
      </c>
    </row>
    <row r="216" spans="8:9" x14ac:dyDescent="0.6">
      <c r="H216">
        <v>2008</v>
      </c>
      <c r="I216">
        <v>0.68</v>
      </c>
    </row>
    <row r="217" spans="8:9" x14ac:dyDescent="0.6">
      <c r="H217">
        <v>2009</v>
      </c>
      <c r="I217">
        <v>0.1</v>
      </c>
    </row>
    <row r="218" spans="8:9" x14ac:dyDescent="0.6">
      <c r="H218">
        <v>2005</v>
      </c>
      <c r="I218">
        <v>0.72</v>
      </c>
    </row>
    <row r="219" spans="8:9" x14ac:dyDescent="0.6">
      <c r="H219">
        <v>2014</v>
      </c>
      <c r="I219">
        <v>0.98</v>
      </c>
    </row>
    <row r="220" spans="8:9" x14ac:dyDescent="0.6">
      <c r="H220">
        <v>2007</v>
      </c>
      <c r="I220">
        <v>0.93</v>
      </c>
    </row>
    <row r="221" spans="8:9" x14ac:dyDescent="0.6">
      <c r="H221">
        <v>2008</v>
      </c>
      <c r="I221">
        <v>0.79</v>
      </c>
    </row>
    <row r="222" spans="8:9" x14ac:dyDescent="0.6">
      <c r="H222">
        <v>2013</v>
      </c>
      <c r="I222">
        <v>1.3</v>
      </c>
    </row>
    <row r="223" spans="8:9" x14ac:dyDescent="0.6">
      <c r="H223">
        <v>2008</v>
      </c>
      <c r="I223">
        <v>0.95</v>
      </c>
    </row>
    <row r="224" spans="8:9" x14ac:dyDescent="0.6">
      <c r="H224">
        <v>2008</v>
      </c>
      <c r="I224">
        <v>0.9</v>
      </c>
    </row>
    <row r="225" spans="8:9" x14ac:dyDescent="0.6">
      <c r="H225">
        <v>2011</v>
      </c>
      <c r="I225">
        <v>0.87</v>
      </c>
    </row>
    <row r="226" spans="8:9" x14ac:dyDescent="0.6">
      <c r="H226">
        <v>2010</v>
      </c>
      <c r="I226">
        <v>1</v>
      </c>
    </row>
    <row r="227" spans="8:9" x14ac:dyDescent="0.6">
      <c r="H227">
        <v>2011</v>
      </c>
      <c r="I227">
        <v>1.22</v>
      </c>
    </row>
    <row r="228" spans="8:9" x14ac:dyDescent="0.6">
      <c r="H228">
        <v>2014</v>
      </c>
      <c r="I228">
        <v>1.9</v>
      </c>
    </row>
    <row r="229" spans="8:9" x14ac:dyDescent="0.6">
      <c r="H229">
        <v>2015</v>
      </c>
      <c r="I229">
        <v>1.45</v>
      </c>
    </row>
    <row r="230" spans="8:9" x14ac:dyDescent="0.6">
      <c r="H230">
        <v>1996</v>
      </c>
      <c r="I230">
        <v>0.88</v>
      </c>
    </row>
    <row r="231" spans="8:9" x14ac:dyDescent="0.6">
      <c r="H231">
        <v>2008</v>
      </c>
      <c r="I231">
        <v>1.36</v>
      </c>
    </row>
    <row r="232" spans="8:9" x14ac:dyDescent="0.6">
      <c r="H232">
        <v>2011</v>
      </c>
      <c r="I232">
        <v>1.7</v>
      </c>
    </row>
    <row r="233" spans="8:9" x14ac:dyDescent="0.6">
      <c r="H233">
        <v>2005</v>
      </c>
      <c r="I233">
        <v>0.65</v>
      </c>
    </row>
    <row r="234" spans="8:9" x14ac:dyDescent="0.6">
      <c r="H234">
        <v>2011</v>
      </c>
      <c r="I234">
        <v>1.1000000000000001</v>
      </c>
    </row>
    <row r="235" spans="8:9" x14ac:dyDescent="0.6">
      <c r="H235">
        <v>2001</v>
      </c>
      <c r="I235">
        <v>0.8</v>
      </c>
    </row>
    <row r="236" spans="8:9" x14ac:dyDescent="0.6">
      <c r="H236">
        <v>2005</v>
      </c>
      <c r="I236">
        <v>1.25</v>
      </c>
    </row>
    <row r="237" spans="8:9" x14ac:dyDescent="0.6">
      <c r="H237">
        <v>2014</v>
      </c>
      <c r="I237">
        <v>1.1200000000000001</v>
      </c>
    </row>
    <row r="238" spans="8:9" x14ac:dyDescent="0.6">
      <c r="H238">
        <v>2009</v>
      </c>
      <c r="I238">
        <v>0.32</v>
      </c>
    </row>
    <row r="239" spans="8:9" x14ac:dyDescent="0.6">
      <c r="H239">
        <v>2008</v>
      </c>
      <c r="I239">
        <v>0.6</v>
      </c>
    </row>
    <row r="240" spans="8:9" x14ac:dyDescent="0.6">
      <c r="H240">
        <v>2012</v>
      </c>
      <c r="I240">
        <v>1.3</v>
      </c>
    </row>
    <row r="241" spans="8:9" x14ac:dyDescent="0.6">
      <c r="H241">
        <v>2008</v>
      </c>
      <c r="I241">
        <v>1.05</v>
      </c>
    </row>
    <row r="242" spans="8:9" x14ac:dyDescent="0.6">
      <c r="H242">
        <v>2009</v>
      </c>
      <c r="I242">
        <v>1.34</v>
      </c>
    </row>
    <row r="243" spans="8:9" x14ac:dyDescent="0.6">
      <c r="H243">
        <v>2013</v>
      </c>
      <c r="I243">
        <v>0.99</v>
      </c>
    </row>
    <row r="244" spans="8:9" x14ac:dyDescent="0.6">
      <c r="H244">
        <v>2017</v>
      </c>
      <c r="I244">
        <v>2.73</v>
      </c>
    </row>
    <row r="245" spans="8:9" x14ac:dyDescent="0.6">
      <c r="H245">
        <v>2016</v>
      </c>
      <c r="I245">
        <v>1.1200000000000001</v>
      </c>
    </row>
    <row r="246" spans="8:9" x14ac:dyDescent="0.6">
      <c r="H246">
        <v>2017</v>
      </c>
      <c r="I246">
        <v>1.67</v>
      </c>
    </row>
    <row r="247" spans="8:9" x14ac:dyDescent="0.6">
      <c r="H247">
        <v>2016</v>
      </c>
      <c r="I247">
        <v>1.5</v>
      </c>
    </row>
    <row r="248" spans="8:9" x14ac:dyDescent="0.6">
      <c r="H248">
        <v>2016</v>
      </c>
      <c r="I248">
        <v>1.3</v>
      </c>
    </row>
    <row r="249" spans="8:9" x14ac:dyDescent="0.6">
      <c r="H249">
        <v>2016</v>
      </c>
      <c r="I249">
        <v>0.875</v>
      </c>
    </row>
    <row r="250" spans="8:9" x14ac:dyDescent="0.6">
      <c r="H250">
        <v>2016</v>
      </c>
      <c r="I250">
        <v>1.6</v>
      </c>
    </row>
    <row r="251" spans="8:9" x14ac:dyDescent="0.6">
      <c r="H251">
        <v>2016</v>
      </c>
      <c r="I251">
        <v>1.37</v>
      </c>
    </row>
    <row r="252" spans="8:9" x14ac:dyDescent="0.6">
      <c r="H252">
        <v>2012</v>
      </c>
      <c r="I252">
        <v>1.3</v>
      </c>
    </row>
    <row r="253" spans="8:9" x14ac:dyDescent="0.6">
      <c r="H253">
        <v>2017</v>
      </c>
      <c r="I253">
        <v>1</v>
      </c>
    </row>
    <row r="254" spans="8:9" x14ac:dyDescent="0.6">
      <c r="H254">
        <v>2016</v>
      </c>
      <c r="I254">
        <v>1.1000000000000001</v>
      </c>
    </row>
    <row r="255" spans="8:9" x14ac:dyDescent="0.6">
      <c r="H255">
        <v>2017</v>
      </c>
      <c r="I255">
        <v>1.65</v>
      </c>
    </row>
    <row r="256" spans="8:9" x14ac:dyDescent="0.6">
      <c r="H256">
        <v>2017</v>
      </c>
      <c r="I256">
        <v>1.02</v>
      </c>
    </row>
    <row r="257" spans="8:9" x14ac:dyDescent="0.6">
      <c r="H257">
        <v>2016</v>
      </c>
      <c r="I257">
        <v>0.87</v>
      </c>
    </row>
    <row r="258" spans="8:9" x14ac:dyDescent="0.6">
      <c r="H258">
        <v>2016</v>
      </c>
      <c r="I258">
        <v>1</v>
      </c>
    </row>
    <row r="259" spans="8:9" x14ac:dyDescent="0.6">
      <c r="H259">
        <v>2017</v>
      </c>
      <c r="I259">
        <v>1</v>
      </c>
    </row>
    <row r="260" spans="8:9" x14ac:dyDescent="0.6">
      <c r="H260">
        <v>2016</v>
      </c>
      <c r="I260">
        <v>1.3</v>
      </c>
    </row>
    <row r="261" spans="8:9" x14ac:dyDescent="0.6">
      <c r="H261">
        <v>2016</v>
      </c>
      <c r="I261">
        <v>1.1000000000000001</v>
      </c>
    </row>
    <row r="262" spans="8:9" x14ac:dyDescent="0.6">
      <c r="H262">
        <v>2016</v>
      </c>
      <c r="I262">
        <v>0.75</v>
      </c>
    </row>
    <row r="263" spans="8:9" x14ac:dyDescent="0.6">
      <c r="H263">
        <v>2005</v>
      </c>
      <c r="I263">
        <v>0.97</v>
      </c>
    </row>
    <row r="264" spans="8:9" x14ac:dyDescent="0.6">
      <c r="H264">
        <v>2010</v>
      </c>
      <c r="I264">
        <v>1.1000000000000001</v>
      </c>
    </row>
    <row r="265" spans="8:9" x14ac:dyDescent="0.6">
      <c r="H265">
        <v>2007</v>
      </c>
      <c r="I265">
        <v>1.3</v>
      </c>
    </row>
    <row r="266" spans="8:9" x14ac:dyDescent="0.6">
      <c r="H266">
        <v>1997</v>
      </c>
      <c r="I266">
        <v>0.72</v>
      </c>
    </row>
    <row r="267" spans="8:9" x14ac:dyDescent="0.6">
      <c r="H267">
        <v>1997</v>
      </c>
      <c r="I267">
        <v>0.56999999999999995</v>
      </c>
    </row>
    <row r="268" spans="8:9" x14ac:dyDescent="0.6">
      <c r="H268">
        <v>2003</v>
      </c>
      <c r="I268">
        <v>0.86</v>
      </c>
    </row>
    <row r="269" spans="8:9" x14ac:dyDescent="0.6">
      <c r="H269">
        <v>2008</v>
      </c>
      <c r="I269">
        <v>1.53</v>
      </c>
    </row>
    <row r="270" spans="8:9" x14ac:dyDescent="0.6">
      <c r="H270">
        <v>2010</v>
      </c>
      <c r="I270">
        <v>1.51</v>
      </c>
    </row>
    <row r="271" spans="8:9" x14ac:dyDescent="0.6">
      <c r="H271">
        <v>2009</v>
      </c>
      <c r="I271">
        <v>0.3</v>
      </c>
    </row>
    <row r="272" spans="8:9" x14ac:dyDescent="0.6">
      <c r="H272">
        <v>2008</v>
      </c>
      <c r="I272">
        <v>1.5</v>
      </c>
    </row>
    <row r="273" spans="8:10" x14ac:dyDescent="0.6">
      <c r="H273">
        <v>2003</v>
      </c>
      <c r="I273">
        <v>0.6</v>
      </c>
    </row>
    <row r="274" spans="8:10" x14ac:dyDescent="0.6">
      <c r="H274">
        <v>2009</v>
      </c>
      <c r="I274">
        <v>1.36</v>
      </c>
    </row>
    <row r="275" spans="8:10" x14ac:dyDescent="0.6">
      <c r="H275">
        <v>2006</v>
      </c>
      <c r="I275">
        <v>1.2</v>
      </c>
    </row>
    <row r="276" spans="8:10" x14ac:dyDescent="0.6">
      <c r="H276">
        <v>2011</v>
      </c>
      <c r="I276">
        <v>1.5</v>
      </c>
    </row>
    <row r="277" spans="8:10" x14ac:dyDescent="0.6">
      <c r="H277">
        <v>2004</v>
      </c>
      <c r="I277">
        <v>0.87</v>
      </c>
    </row>
    <row r="278" spans="8:10" x14ac:dyDescent="0.6">
      <c r="H278">
        <v>2007</v>
      </c>
      <c r="I278">
        <v>0.7</v>
      </c>
    </row>
    <row r="279" spans="8:10" x14ac:dyDescent="0.6">
      <c r="H279">
        <v>2003</v>
      </c>
      <c r="I279">
        <v>5.5999999999999999E-3</v>
      </c>
    </row>
    <row r="280" spans="8:10" x14ac:dyDescent="0.6">
      <c r="H280">
        <v>2008</v>
      </c>
      <c r="I280">
        <v>1.04</v>
      </c>
    </row>
    <row r="281" spans="8:10" x14ac:dyDescent="0.6">
      <c r="H281">
        <v>2006</v>
      </c>
      <c r="I281">
        <v>0.9</v>
      </c>
    </row>
    <row r="282" spans="8:10" x14ac:dyDescent="0.6">
      <c r="H282">
        <v>2009</v>
      </c>
      <c r="I282">
        <v>1</v>
      </c>
    </row>
    <row r="283" spans="8:10" x14ac:dyDescent="0.6">
      <c r="H283">
        <v>2010</v>
      </c>
      <c r="I283">
        <v>1.45</v>
      </c>
    </row>
    <row r="284" spans="8:10" x14ac:dyDescent="0.6">
      <c r="H284">
        <v>2008</v>
      </c>
      <c r="I284">
        <v>1.3</v>
      </c>
      <c r="J284">
        <v>1.31</v>
      </c>
    </row>
    <row r="285" spans="8:10" x14ac:dyDescent="0.6">
      <c r="H285">
        <v>2008</v>
      </c>
      <c r="I285">
        <v>1.3</v>
      </c>
    </row>
    <row r="286" spans="8:10" x14ac:dyDescent="0.6">
      <c r="H286">
        <v>2000</v>
      </c>
      <c r="I286">
        <v>0.8</v>
      </c>
      <c r="J286">
        <v>0.68</v>
      </c>
    </row>
    <row r="287" spans="8:10" x14ac:dyDescent="0.6">
      <c r="H287">
        <v>2008</v>
      </c>
      <c r="I287">
        <v>1.1000000000000001</v>
      </c>
      <c r="J287">
        <v>1.05</v>
      </c>
    </row>
    <row r="288" spans="8:10" x14ac:dyDescent="0.6">
      <c r="H288">
        <v>2007</v>
      </c>
      <c r="I288">
        <v>0.71</v>
      </c>
      <c r="J288">
        <v>0.61</v>
      </c>
    </row>
    <row r="289" spans="8:10" x14ac:dyDescent="0.6">
      <c r="H289">
        <v>2008</v>
      </c>
      <c r="I289">
        <v>1.1000000000000001</v>
      </c>
      <c r="J289">
        <v>1.06</v>
      </c>
    </row>
    <row r="290" spans="8:10" x14ac:dyDescent="0.6">
      <c r="H290">
        <v>2008</v>
      </c>
      <c r="I290">
        <v>1.26</v>
      </c>
    </row>
    <row r="291" spans="8:10" x14ac:dyDescent="0.6">
      <c r="H291">
        <v>2008</v>
      </c>
      <c r="I291">
        <v>1.36</v>
      </c>
    </row>
    <row r="292" spans="8:10" x14ac:dyDescent="0.6">
      <c r="H292">
        <v>2006</v>
      </c>
      <c r="I292">
        <v>0.75</v>
      </c>
      <c r="J292">
        <v>0.77</v>
      </c>
    </row>
    <row r="293" spans="8:10" x14ac:dyDescent="0.6">
      <c r="H293">
        <v>2014</v>
      </c>
      <c r="I293">
        <v>2.62</v>
      </c>
      <c r="J293">
        <v>2.67</v>
      </c>
    </row>
    <row r="294" spans="8:10" x14ac:dyDescent="0.6">
      <c r="H294">
        <v>2012</v>
      </c>
      <c r="I294">
        <v>1.6</v>
      </c>
    </row>
    <row r="295" spans="8:10" x14ac:dyDescent="0.6">
      <c r="H295">
        <v>2013</v>
      </c>
      <c r="I295">
        <v>2.2999999999999998</v>
      </c>
      <c r="J295">
        <v>2.2400000000000002</v>
      </c>
    </row>
    <row r="296" spans="8:10" x14ac:dyDescent="0.6">
      <c r="H296">
        <v>2012</v>
      </c>
      <c r="I296">
        <v>1.5</v>
      </c>
      <c r="J296">
        <v>1.53</v>
      </c>
    </row>
    <row r="297" spans="8:10" x14ac:dyDescent="0.6">
      <c r="H297">
        <v>2015</v>
      </c>
      <c r="I297">
        <v>1.1000000000000001</v>
      </c>
      <c r="J297">
        <v>1.1000000000000001</v>
      </c>
    </row>
    <row r="298" spans="8:10" x14ac:dyDescent="0.6">
      <c r="H298">
        <v>2015</v>
      </c>
      <c r="I298">
        <v>2.1</v>
      </c>
      <c r="J298">
        <v>2</v>
      </c>
    </row>
    <row r="299" spans="8:10" x14ac:dyDescent="0.6">
      <c r="H299">
        <v>2014</v>
      </c>
      <c r="I299">
        <v>1</v>
      </c>
    </row>
    <row r="300" spans="8:10" x14ac:dyDescent="0.6">
      <c r="H300">
        <v>2013</v>
      </c>
      <c r="I300">
        <v>1.2</v>
      </c>
      <c r="J300">
        <v>1.2</v>
      </c>
    </row>
    <row r="301" spans="8:10" x14ac:dyDescent="0.6">
      <c r="H301">
        <v>2016</v>
      </c>
      <c r="I301">
        <v>1</v>
      </c>
      <c r="J301">
        <v>1.01</v>
      </c>
    </row>
    <row r="302" spans="8:10" x14ac:dyDescent="0.6">
      <c r="H302">
        <v>2017</v>
      </c>
      <c r="I302">
        <v>1.6</v>
      </c>
      <c r="J302">
        <v>1.72</v>
      </c>
    </row>
    <row r="303" spans="8:10" x14ac:dyDescent="0.6">
      <c r="H303">
        <v>2017</v>
      </c>
      <c r="I303">
        <v>0.61</v>
      </c>
      <c r="J303">
        <v>0.61</v>
      </c>
    </row>
    <row r="305" spans="8:9" x14ac:dyDescent="0.6">
      <c r="H305">
        <v>2019</v>
      </c>
      <c r="I305">
        <v>1.4</v>
      </c>
    </row>
    <row r="306" spans="8:9" x14ac:dyDescent="0.6">
      <c r="H306">
        <v>2018</v>
      </c>
    </row>
    <row r="307" spans="8:9" x14ac:dyDescent="0.6">
      <c r="H307">
        <v>2021</v>
      </c>
      <c r="I307">
        <v>1.4</v>
      </c>
    </row>
    <row r="308" spans="8:9" x14ac:dyDescent="0.6">
      <c r="H308">
        <v>2019</v>
      </c>
      <c r="I308">
        <v>1.5</v>
      </c>
    </row>
    <row r="309" spans="8:9" x14ac:dyDescent="0.6">
      <c r="H309">
        <v>2021</v>
      </c>
      <c r="I309" t="s">
        <v>2943</v>
      </c>
    </row>
    <row r="310" spans="8:9" x14ac:dyDescent="0.6">
      <c r="H310">
        <v>2021</v>
      </c>
      <c r="I310" t="s">
        <v>2944</v>
      </c>
    </row>
    <row r="311" spans="8:9" x14ac:dyDescent="0.6">
      <c r="H311">
        <v>2021</v>
      </c>
      <c r="I311">
        <v>2.5</v>
      </c>
    </row>
    <row r="312" spans="8:9" x14ac:dyDescent="0.6">
      <c r="H312">
        <v>2021</v>
      </c>
      <c r="I312" t="s">
        <v>2945</v>
      </c>
    </row>
    <row r="331" spans="8:10" x14ac:dyDescent="0.6">
      <c r="H331">
        <v>2021</v>
      </c>
      <c r="I331">
        <v>3.1</v>
      </c>
      <c r="J331">
        <v>3.08</v>
      </c>
    </row>
    <row r="332" spans="8:10" x14ac:dyDescent="0.6">
      <c r="H332">
        <v>2018</v>
      </c>
      <c r="I332">
        <v>2.8</v>
      </c>
      <c r="J332">
        <v>2.85</v>
      </c>
    </row>
    <row r="333" spans="8:10" x14ac:dyDescent="0.6">
      <c r="H333">
        <v>2019</v>
      </c>
      <c r="I333">
        <v>2.48</v>
      </c>
      <c r="J333">
        <v>2.5</v>
      </c>
    </row>
    <row r="352" spans="8:10" x14ac:dyDescent="0.6">
      <c r="H352">
        <v>2019</v>
      </c>
      <c r="I352">
        <v>1.52</v>
      </c>
      <c r="J352">
        <v>1.52</v>
      </c>
    </row>
    <row r="353" spans="8:10" x14ac:dyDescent="0.6">
      <c r="H353">
        <v>2021</v>
      </c>
      <c r="I353">
        <v>1.2</v>
      </c>
      <c r="J353">
        <v>1.1599999999999999</v>
      </c>
    </row>
    <row r="354" spans="8:10" x14ac:dyDescent="0.6">
      <c r="H354">
        <v>2021</v>
      </c>
      <c r="I354">
        <v>1</v>
      </c>
      <c r="J354">
        <v>1.01</v>
      </c>
    </row>
    <row r="355" spans="8:10" x14ac:dyDescent="0.6">
      <c r="H355">
        <v>2018</v>
      </c>
      <c r="I355">
        <v>1.42</v>
      </c>
      <c r="J355">
        <v>1.42</v>
      </c>
    </row>
    <row r="356" spans="8:10" x14ac:dyDescent="0.6">
      <c r="H356">
        <v>2016</v>
      </c>
      <c r="I356">
        <v>1.64</v>
      </c>
      <c r="J356">
        <v>1.63</v>
      </c>
    </row>
    <row r="357" spans="8:10" x14ac:dyDescent="0.6">
      <c r="H357">
        <v>2016</v>
      </c>
      <c r="I357">
        <v>2.5</v>
      </c>
      <c r="J357">
        <v>2.4300000000000002</v>
      </c>
    </row>
    <row r="358" spans="8:10" x14ac:dyDescent="0.6">
      <c r="H358">
        <v>2019</v>
      </c>
      <c r="I358">
        <v>1.3</v>
      </c>
      <c r="J358">
        <v>1.29</v>
      </c>
    </row>
    <row r="359" spans="8:10" x14ac:dyDescent="0.6">
      <c r="H359">
        <v>2021</v>
      </c>
      <c r="I359" t="s">
        <v>2946</v>
      </c>
      <c r="J359">
        <v>2.65</v>
      </c>
    </row>
    <row r="360" spans="8:10" x14ac:dyDescent="0.6">
      <c r="H360">
        <v>2021</v>
      </c>
      <c r="I360">
        <v>2.6</v>
      </c>
      <c r="J360">
        <v>2.5499999999999998</v>
      </c>
    </row>
    <row r="361" spans="8:10" x14ac:dyDescent="0.6">
      <c r="H361">
        <v>2019</v>
      </c>
      <c r="I361">
        <v>1.6</v>
      </c>
      <c r="J361">
        <v>1.64</v>
      </c>
    </row>
    <row r="362" spans="8:10" x14ac:dyDescent="0.6">
      <c r="H362">
        <v>2021</v>
      </c>
      <c r="I362">
        <v>1.8</v>
      </c>
      <c r="J362">
        <v>1.77</v>
      </c>
    </row>
    <row r="363" spans="8:10" x14ac:dyDescent="0.6">
      <c r="H363">
        <v>2019</v>
      </c>
      <c r="I363">
        <v>0.9</v>
      </c>
      <c r="J363">
        <v>0.94</v>
      </c>
    </row>
    <row r="364" spans="8:10" x14ac:dyDescent="0.6">
      <c r="H364">
        <v>2020</v>
      </c>
      <c r="I364">
        <v>1.4</v>
      </c>
      <c r="J364">
        <v>1.37</v>
      </c>
    </row>
    <row r="365" spans="8:10" x14ac:dyDescent="0.6">
      <c r="H365">
        <v>2021</v>
      </c>
      <c r="I365">
        <v>1.4</v>
      </c>
      <c r="J365">
        <v>1.41</v>
      </c>
    </row>
    <row r="366" spans="8:10" x14ac:dyDescent="0.6">
      <c r="H366">
        <v>2021</v>
      </c>
      <c r="I366">
        <v>2</v>
      </c>
      <c r="J366">
        <v>2.02</v>
      </c>
    </row>
    <row r="367" spans="8:10" x14ac:dyDescent="0.6">
      <c r="H367">
        <v>2016</v>
      </c>
      <c r="I367">
        <v>1.4</v>
      </c>
      <c r="J367">
        <v>1.39</v>
      </c>
    </row>
    <row r="368" spans="8:10" x14ac:dyDescent="0.6">
      <c r="H368">
        <v>2019</v>
      </c>
      <c r="I368">
        <v>1.3</v>
      </c>
      <c r="J368">
        <v>1.32</v>
      </c>
    </row>
    <row r="369" spans="8:10" x14ac:dyDescent="0.6">
      <c r="H369">
        <v>2020</v>
      </c>
      <c r="I369">
        <v>1.4</v>
      </c>
      <c r="J369">
        <v>1.37</v>
      </c>
    </row>
    <row r="370" spans="8:10" x14ac:dyDescent="0.6">
      <c r="H370">
        <v>2020</v>
      </c>
      <c r="I370">
        <v>1.85</v>
      </c>
      <c r="J370">
        <v>1.84</v>
      </c>
    </row>
    <row r="371" spans="8:10" x14ac:dyDescent="0.6">
      <c r="H371">
        <v>2019</v>
      </c>
      <c r="I371">
        <v>1.4</v>
      </c>
      <c r="J371">
        <v>1.4</v>
      </c>
    </row>
    <row r="372" spans="8:10" x14ac:dyDescent="0.6">
      <c r="H372">
        <v>2019</v>
      </c>
      <c r="I372">
        <v>1.1000000000000001</v>
      </c>
      <c r="J372">
        <v>1.07</v>
      </c>
    </row>
    <row r="373" spans="8:10" x14ac:dyDescent="0.6">
      <c r="H373">
        <v>2016</v>
      </c>
      <c r="I373">
        <v>1.5</v>
      </c>
      <c r="J373">
        <v>1.47</v>
      </c>
    </row>
    <row r="374" spans="8:10" x14ac:dyDescent="0.6">
      <c r="H374">
        <v>2016</v>
      </c>
      <c r="I374">
        <v>1.4</v>
      </c>
      <c r="J374">
        <v>1.37</v>
      </c>
    </row>
    <row r="375" spans="8:10" x14ac:dyDescent="0.6">
      <c r="H375">
        <v>2017</v>
      </c>
      <c r="I375">
        <v>1.6</v>
      </c>
      <c r="J375">
        <v>1.56</v>
      </c>
    </row>
    <row r="376" spans="8:10" x14ac:dyDescent="0.6">
      <c r="H376">
        <v>2017</v>
      </c>
      <c r="I376">
        <v>2.6</v>
      </c>
      <c r="J376">
        <v>2.61</v>
      </c>
    </row>
    <row r="377" spans="8:10" x14ac:dyDescent="0.6">
      <c r="H377">
        <v>2017</v>
      </c>
      <c r="I377">
        <v>1.8</v>
      </c>
      <c r="J377">
        <v>1.77</v>
      </c>
    </row>
    <row r="378" spans="8:10" x14ac:dyDescent="0.6">
      <c r="H378">
        <v>2017</v>
      </c>
      <c r="I378">
        <v>1.1000000000000001</v>
      </c>
      <c r="J378">
        <v>1.1100000000000001</v>
      </c>
    </row>
    <row r="379" spans="8:10" x14ac:dyDescent="0.6">
      <c r="H379">
        <v>2017</v>
      </c>
      <c r="I379">
        <v>1.1499999999999999</v>
      </c>
      <c r="J379">
        <v>1.1499999999999999</v>
      </c>
    </row>
    <row r="380" spans="8:10" x14ac:dyDescent="0.6">
      <c r="H380">
        <v>2018</v>
      </c>
      <c r="I380">
        <v>1.4</v>
      </c>
      <c r="J380">
        <v>1.41</v>
      </c>
    </row>
    <row r="381" spans="8:10" x14ac:dyDescent="0.6">
      <c r="H381">
        <v>2018</v>
      </c>
      <c r="I381">
        <v>1.4</v>
      </c>
      <c r="J381">
        <v>1.37</v>
      </c>
    </row>
    <row r="382" spans="8:10" x14ac:dyDescent="0.6">
      <c r="H382">
        <v>2018</v>
      </c>
      <c r="I382">
        <v>1.6</v>
      </c>
      <c r="J382">
        <v>1.54</v>
      </c>
    </row>
    <row r="383" spans="8:10" x14ac:dyDescent="0.6">
      <c r="H383">
        <v>2018</v>
      </c>
      <c r="I383">
        <v>1.54</v>
      </c>
      <c r="J383">
        <v>1.54</v>
      </c>
    </row>
    <row r="384" spans="8:10" x14ac:dyDescent="0.6">
      <c r="H384">
        <v>2019</v>
      </c>
      <c r="I384">
        <v>1.6</v>
      </c>
      <c r="J384">
        <v>1.52</v>
      </c>
    </row>
    <row r="385" spans="8:10" x14ac:dyDescent="0.6">
      <c r="H385">
        <v>2019</v>
      </c>
      <c r="I385">
        <v>2</v>
      </c>
      <c r="J385">
        <v>1.99</v>
      </c>
    </row>
    <row r="386" spans="8:10" x14ac:dyDescent="0.6">
      <c r="H386">
        <v>2016</v>
      </c>
      <c r="I386">
        <v>2</v>
      </c>
      <c r="J386">
        <v>1.98</v>
      </c>
    </row>
    <row r="387" spans="8:10" x14ac:dyDescent="0.6">
      <c r="H387">
        <v>2016</v>
      </c>
      <c r="I387">
        <v>1.4</v>
      </c>
      <c r="J387">
        <v>1.35</v>
      </c>
    </row>
    <row r="388" spans="8:10" x14ac:dyDescent="0.6">
      <c r="H388">
        <v>2015</v>
      </c>
      <c r="I388">
        <v>1.3</v>
      </c>
      <c r="J388">
        <v>1.29</v>
      </c>
    </row>
    <row r="389" spans="8:10" x14ac:dyDescent="0.6">
      <c r="H389">
        <v>2015</v>
      </c>
      <c r="I389">
        <v>1.35</v>
      </c>
      <c r="J389">
        <v>1.34</v>
      </c>
    </row>
    <row r="390" spans="8:10" x14ac:dyDescent="0.6">
      <c r="H390">
        <v>2013</v>
      </c>
      <c r="I390">
        <v>1.1499999999999999</v>
      </c>
      <c r="J390">
        <v>1.1399999999999999</v>
      </c>
    </row>
    <row r="391" spans="8:10" x14ac:dyDescent="0.6">
      <c r="H391">
        <v>2020</v>
      </c>
      <c r="I391">
        <v>1.65</v>
      </c>
      <c r="J391">
        <v>1.65</v>
      </c>
    </row>
    <row r="392" spans="8:10" x14ac:dyDescent="0.6">
      <c r="H392">
        <v>2019</v>
      </c>
      <c r="I392">
        <v>1.7</v>
      </c>
      <c r="J392">
        <v>1.7</v>
      </c>
    </row>
    <row r="393" spans="8:10" x14ac:dyDescent="0.6">
      <c r="H393">
        <v>2018</v>
      </c>
      <c r="I393">
        <v>1.34</v>
      </c>
      <c r="J393">
        <v>1.33</v>
      </c>
    </row>
    <row r="394" spans="8:10" x14ac:dyDescent="0.6">
      <c r="H394">
        <v>2020</v>
      </c>
      <c r="I394">
        <v>1.61</v>
      </c>
      <c r="J394">
        <v>1.61</v>
      </c>
    </row>
    <row r="395" spans="8:10" x14ac:dyDescent="0.6">
      <c r="H395">
        <v>2020</v>
      </c>
      <c r="I395">
        <v>1.92</v>
      </c>
      <c r="J395">
        <v>1.92</v>
      </c>
    </row>
    <row r="396" spans="8:10" x14ac:dyDescent="0.6">
      <c r="H396">
        <v>2019</v>
      </c>
      <c r="I396">
        <v>1.64</v>
      </c>
      <c r="J396">
        <v>1.65</v>
      </c>
    </row>
    <row r="397" spans="8:10" x14ac:dyDescent="0.6">
      <c r="H397">
        <v>2016</v>
      </c>
      <c r="I397">
        <v>1.3</v>
      </c>
      <c r="J397">
        <v>1.29</v>
      </c>
    </row>
    <row r="398" spans="8:10" x14ac:dyDescent="0.6">
      <c r="H398">
        <v>2020</v>
      </c>
      <c r="I398">
        <v>0.8</v>
      </c>
      <c r="J398">
        <v>0.77</v>
      </c>
    </row>
    <row r="399" spans="8:10" x14ac:dyDescent="0.6">
      <c r="H399">
        <v>2019</v>
      </c>
      <c r="I399">
        <v>0.36</v>
      </c>
      <c r="J399">
        <v>0.36</v>
      </c>
    </row>
    <row r="400" spans="8:10" x14ac:dyDescent="0.6">
      <c r="H400">
        <v>2020</v>
      </c>
      <c r="I400">
        <v>1.9</v>
      </c>
      <c r="J400">
        <v>1.88</v>
      </c>
    </row>
    <row r="401" spans="8:10" x14ac:dyDescent="0.6">
      <c r="H401">
        <v>2018</v>
      </c>
      <c r="I401">
        <v>1.38</v>
      </c>
      <c r="J401">
        <v>1.32</v>
      </c>
    </row>
    <row r="402" spans="8:10" x14ac:dyDescent="0.6">
      <c r="H402">
        <v>2018</v>
      </c>
      <c r="I402">
        <v>1.33</v>
      </c>
      <c r="J402">
        <v>1.32</v>
      </c>
    </row>
    <row r="403" spans="8:10" x14ac:dyDescent="0.6">
      <c r="H403">
        <v>2020</v>
      </c>
      <c r="I403">
        <v>1.6</v>
      </c>
      <c r="J403">
        <v>1.59</v>
      </c>
    </row>
    <row r="404" spans="8:10" x14ac:dyDescent="0.6">
      <c r="H404">
        <v>2019</v>
      </c>
      <c r="I404">
        <v>1.3</v>
      </c>
      <c r="J404">
        <v>1.29</v>
      </c>
    </row>
    <row r="405" spans="8:10" x14ac:dyDescent="0.6">
      <c r="H405">
        <v>2020</v>
      </c>
      <c r="I405">
        <v>1.2</v>
      </c>
      <c r="J405">
        <v>1.29</v>
      </c>
    </row>
    <row r="406" spans="8:10" x14ac:dyDescent="0.6">
      <c r="H406">
        <v>2020</v>
      </c>
      <c r="I406">
        <v>2.7</v>
      </c>
      <c r="J406">
        <v>2.67</v>
      </c>
    </row>
    <row r="407" spans="8:10" x14ac:dyDescent="0.6">
      <c r="H407">
        <v>2018</v>
      </c>
      <c r="I407">
        <v>0.86</v>
      </c>
      <c r="J407">
        <v>0.86</v>
      </c>
    </row>
    <row r="408" spans="8:10" x14ac:dyDescent="0.6">
      <c r="H408">
        <v>2018</v>
      </c>
      <c r="I408">
        <v>1.3</v>
      </c>
      <c r="J408">
        <v>1.28</v>
      </c>
    </row>
    <row r="409" spans="8:10" x14ac:dyDescent="0.6">
      <c r="H409">
        <v>2017</v>
      </c>
      <c r="I409">
        <v>1.83</v>
      </c>
      <c r="J409">
        <v>1.83</v>
      </c>
    </row>
    <row r="410" spans="8:10" x14ac:dyDescent="0.6">
      <c r="H410">
        <v>2017</v>
      </c>
      <c r="I410">
        <v>1.45</v>
      </c>
      <c r="J410">
        <v>1.45</v>
      </c>
    </row>
    <row r="411" spans="8:10" x14ac:dyDescent="0.6">
      <c r="H411">
        <v>2020</v>
      </c>
      <c r="I411">
        <v>2.7</v>
      </c>
      <c r="J411">
        <v>2.7</v>
      </c>
    </row>
    <row r="412" spans="8:10" x14ac:dyDescent="0.6">
      <c r="H412">
        <v>2019</v>
      </c>
      <c r="I412">
        <v>2.4</v>
      </c>
      <c r="J412">
        <v>2.34</v>
      </c>
    </row>
    <row r="413" spans="8:10" x14ac:dyDescent="0.6">
      <c r="H413">
        <v>2018</v>
      </c>
      <c r="I413">
        <v>1.6</v>
      </c>
      <c r="J413">
        <v>1.59</v>
      </c>
    </row>
    <row r="414" spans="8:10" x14ac:dyDescent="0.6">
      <c r="H414">
        <v>2019</v>
      </c>
      <c r="I414">
        <v>0.7</v>
      </c>
      <c r="J414">
        <v>0.67</v>
      </c>
    </row>
    <row r="415" spans="8:10" x14ac:dyDescent="0.6">
      <c r="H415">
        <v>2018</v>
      </c>
      <c r="I415">
        <v>2.2999999999999998</v>
      </c>
      <c r="J415">
        <v>2.2999999999999998</v>
      </c>
    </row>
    <row r="416" spans="8:10" x14ac:dyDescent="0.6">
      <c r="H416">
        <v>2019</v>
      </c>
      <c r="J416">
        <v>1.8</v>
      </c>
    </row>
    <row r="417" spans="8:10" x14ac:dyDescent="0.6">
      <c r="H417">
        <v>2016</v>
      </c>
      <c r="I417">
        <v>2.2999999999999998</v>
      </c>
      <c r="J417">
        <v>2.2999999999999998</v>
      </c>
    </row>
    <row r="418" spans="8:10" x14ac:dyDescent="0.6">
      <c r="H418">
        <v>2017</v>
      </c>
      <c r="I418">
        <v>0.92</v>
      </c>
      <c r="J418">
        <v>0.94</v>
      </c>
    </row>
    <row r="419" spans="8:10" x14ac:dyDescent="0.6">
      <c r="H419">
        <v>2018</v>
      </c>
      <c r="I419">
        <v>1.1000000000000001</v>
      </c>
      <c r="J419">
        <v>1.07</v>
      </c>
    </row>
    <row r="420" spans="8:10" x14ac:dyDescent="0.6">
      <c r="H420">
        <v>2018</v>
      </c>
      <c r="I420">
        <v>1.42</v>
      </c>
      <c r="J420">
        <v>1.42</v>
      </c>
    </row>
    <row r="421" spans="8:10" x14ac:dyDescent="0.6">
      <c r="H421">
        <v>2019</v>
      </c>
      <c r="I421">
        <v>1.7</v>
      </c>
      <c r="J421">
        <v>1.68</v>
      </c>
    </row>
    <row r="422" spans="8:10" x14ac:dyDescent="0.6">
      <c r="H422">
        <v>2019</v>
      </c>
      <c r="I422">
        <v>2.4</v>
      </c>
      <c r="J422">
        <v>2.41</v>
      </c>
    </row>
    <row r="423" spans="8:10" x14ac:dyDescent="0.6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B4AC-8D4F-48D8-ADA3-28272AE8389F}">
  <dimension ref="G1:V425"/>
  <sheetViews>
    <sheetView tabSelected="1" topLeftCell="E1" workbookViewId="0">
      <selection activeCell="V7" sqref="V7"/>
    </sheetView>
  </sheetViews>
  <sheetFormatPr defaultRowHeight="16.899999999999999" x14ac:dyDescent="0.6"/>
  <cols>
    <col min="7" max="7" width="35.1875" style="439" customWidth="1"/>
    <col min="8" max="8" width="11.5625" style="205" customWidth="1"/>
    <col min="11" max="11" width="35.1875" style="439" customWidth="1"/>
    <col min="14" max="14" width="7.5" style="51" bestFit="1" customWidth="1"/>
    <col min="16" max="16" width="7.5" style="51" bestFit="1" customWidth="1"/>
    <col min="19" max="19" width="6.5625" style="120" customWidth="1"/>
    <col min="21" max="21" width="6.5625" style="120" customWidth="1"/>
  </cols>
  <sheetData>
    <row r="1" spans="7:22" ht="31.5" x14ac:dyDescent="0.6">
      <c r="G1" s="145" t="s">
        <v>2082</v>
      </c>
      <c r="H1" s="178" t="s">
        <v>2700</v>
      </c>
      <c r="K1" s="425" t="s">
        <v>1593</v>
      </c>
      <c r="N1" s="27" t="s">
        <v>204</v>
      </c>
      <c r="P1" s="27" t="s">
        <v>204</v>
      </c>
      <c r="Q1" s="1" t="s">
        <v>4660</v>
      </c>
      <c r="S1" s="131" t="s">
        <v>2571</v>
      </c>
      <c r="U1" s="131" t="s">
        <v>2571</v>
      </c>
      <c r="V1" s="1" t="s">
        <v>4660</v>
      </c>
    </row>
    <row r="2" spans="7:22" x14ac:dyDescent="0.6">
      <c r="H2" s="467"/>
      <c r="K2" s="425" t="s">
        <v>1595</v>
      </c>
      <c r="N2" s="51" t="s">
        <v>7</v>
      </c>
      <c r="P2" s="51" t="s">
        <v>7</v>
      </c>
      <c r="Q2" s="1">
        <f>COUNTIF(N:N,P2)</f>
        <v>176</v>
      </c>
      <c r="S2" s="119" t="s">
        <v>2572</v>
      </c>
      <c r="U2" s="119" t="s">
        <v>2572</v>
      </c>
      <c r="V2" s="1">
        <f>COUNTIF(S:S,U2)</f>
        <v>261</v>
      </c>
    </row>
    <row r="3" spans="7:22" x14ac:dyDescent="0.6">
      <c r="H3" s="467"/>
      <c r="K3" s="425" t="s">
        <v>1587</v>
      </c>
      <c r="N3" s="51" t="s">
        <v>7</v>
      </c>
      <c r="P3" s="51" t="s">
        <v>1249</v>
      </c>
      <c r="Q3" s="1">
        <f t="shared" ref="Q3:Q7" si="0">COUNTIF(N:N,P3)</f>
        <v>63</v>
      </c>
      <c r="S3" s="119" t="s">
        <v>2572</v>
      </c>
      <c r="U3" s="174" t="s">
        <v>3254</v>
      </c>
      <c r="V3" s="1">
        <f t="shared" ref="V3:V4" si="1">COUNTIF(S:S,U3)</f>
        <v>48</v>
      </c>
    </row>
    <row r="4" spans="7:22" x14ac:dyDescent="0.6">
      <c r="H4" s="467"/>
      <c r="K4" s="425" t="s">
        <v>1935</v>
      </c>
      <c r="N4" s="51" t="s">
        <v>7</v>
      </c>
      <c r="P4" s="51" t="s">
        <v>1437</v>
      </c>
      <c r="Q4" s="1">
        <f t="shared" si="0"/>
        <v>64</v>
      </c>
      <c r="S4" s="132" t="s">
        <v>2572</v>
      </c>
      <c r="U4" s="319" t="s">
        <v>3515</v>
      </c>
      <c r="V4" s="1">
        <f t="shared" si="1"/>
        <v>70</v>
      </c>
    </row>
    <row r="5" spans="7:22" x14ac:dyDescent="0.6">
      <c r="H5" s="467"/>
      <c r="K5" s="425" t="s">
        <v>1579</v>
      </c>
      <c r="N5" s="51" t="s">
        <v>7</v>
      </c>
      <c r="P5" s="82" t="s">
        <v>2103</v>
      </c>
      <c r="Q5" s="1">
        <f>COUNTIF(N:N,P5)</f>
        <v>5</v>
      </c>
      <c r="S5" s="119" t="s">
        <v>2572</v>
      </c>
      <c r="U5" s="470"/>
    </row>
    <row r="6" spans="7:22" x14ac:dyDescent="0.6">
      <c r="H6" s="467"/>
      <c r="K6" s="425" t="s">
        <v>1785</v>
      </c>
      <c r="N6" s="51" t="s">
        <v>7</v>
      </c>
      <c r="P6" s="30" t="s">
        <v>2300</v>
      </c>
      <c r="Q6" s="1">
        <f>COUNTIF(N:N,P6)</f>
        <v>73</v>
      </c>
      <c r="S6" s="119" t="s">
        <v>2572</v>
      </c>
      <c r="U6"/>
    </row>
    <row r="7" spans="7:22" x14ac:dyDescent="0.6">
      <c r="H7" s="467"/>
      <c r="K7" s="425" t="s">
        <v>1597</v>
      </c>
      <c r="N7" s="51" t="s">
        <v>7</v>
      </c>
      <c r="P7" s="469"/>
      <c r="S7" s="119" t="s">
        <v>2572</v>
      </c>
      <c r="U7"/>
    </row>
    <row r="8" spans="7:22" x14ac:dyDescent="0.6">
      <c r="H8" s="467"/>
      <c r="K8" s="425" t="s">
        <v>1816</v>
      </c>
      <c r="N8" s="51" t="s">
        <v>7</v>
      </c>
      <c r="S8" s="119" t="s">
        <v>2572</v>
      </c>
      <c r="U8"/>
    </row>
    <row r="9" spans="7:22" x14ac:dyDescent="0.6">
      <c r="H9" s="467"/>
      <c r="K9" s="425" t="s">
        <v>1931</v>
      </c>
      <c r="N9" s="51" t="s">
        <v>7</v>
      </c>
      <c r="P9"/>
      <c r="S9" s="119" t="s">
        <v>2572</v>
      </c>
      <c r="U9"/>
    </row>
    <row r="10" spans="7:22" x14ac:dyDescent="0.6">
      <c r="G10" s="425" t="s">
        <v>1593</v>
      </c>
      <c r="H10" s="320" t="s">
        <v>3642</v>
      </c>
      <c r="K10" s="425" t="s">
        <v>1596</v>
      </c>
      <c r="N10" s="51" t="s">
        <v>7</v>
      </c>
      <c r="P10"/>
      <c r="S10" s="119" t="s">
        <v>2572</v>
      </c>
      <c r="U10"/>
    </row>
    <row r="11" spans="7:22" x14ac:dyDescent="0.6">
      <c r="G11" s="425" t="s">
        <v>1595</v>
      </c>
      <c r="H11" s="320" t="s">
        <v>3654</v>
      </c>
      <c r="K11" s="425" t="s">
        <v>1591</v>
      </c>
      <c r="N11" s="51" t="s">
        <v>62</v>
      </c>
      <c r="P11"/>
      <c r="S11" s="119" t="s">
        <v>2572</v>
      </c>
      <c r="U11"/>
    </row>
    <row r="12" spans="7:22" x14ac:dyDescent="0.6">
      <c r="G12" s="425" t="s">
        <v>1587</v>
      </c>
      <c r="H12" s="320" t="s">
        <v>3610</v>
      </c>
      <c r="K12" s="425" t="s">
        <v>1921</v>
      </c>
      <c r="N12" s="51" t="s">
        <v>62</v>
      </c>
      <c r="P12"/>
      <c r="S12" s="119" t="s">
        <v>2572</v>
      </c>
      <c r="U12"/>
    </row>
    <row r="13" spans="7:22" x14ac:dyDescent="0.6">
      <c r="G13" s="425" t="s">
        <v>1935</v>
      </c>
      <c r="H13" s="320" t="s">
        <v>3778</v>
      </c>
      <c r="K13" s="425" t="s">
        <v>1418</v>
      </c>
      <c r="N13" s="51" t="s">
        <v>7</v>
      </c>
      <c r="P13"/>
      <c r="S13" s="119" t="s">
        <v>2572</v>
      </c>
      <c r="U13"/>
    </row>
    <row r="14" spans="7:22" x14ac:dyDescent="0.6">
      <c r="G14" s="425" t="s">
        <v>1579</v>
      </c>
      <c r="H14" s="320" t="s">
        <v>3571</v>
      </c>
      <c r="K14" s="425" t="s">
        <v>2014</v>
      </c>
      <c r="N14" s="51" t="s">
        <v>7</v>
      </c>
      <c r="P14"/>
      <c r="S14" s="119" t="s">
        <v>2572</v>
      </c>
      <c r="U14"/>
    </row>
    <row r="15" spans="7:22" x14ac:dyDescent="0.6">
      <c r="G15" s="425" t="s">
        <v>1785</v>
      </c>
      <c r="H15" s="320" t="s">
        <v>3667</v>
      </c>
      <c r="K15" s="425" t="s">
        <v>1585</v>
      </c>
      <c r="N15" s="51" t="s">
        <v>7</v>
      </c>
      <c r="P15"/>
      <c r="S15" s="119" t="s">
        <v>2572</v>
      </c>
      <c r="U15"/>
    </row>
    <row r="16" spans="7:22" x14ac:dyDescent="0.6">
      <c r="G16" s="425" t="s">
        <v>1597</v>
      </c>
      <c r="H16" s="320" t="s">
        <v>3662</v>
      </c>
      <c r="K16" s="425" t="s">
        <v>1672</v>
      </c>
      <c r="N16" s="51" t="s">
        <v>7</v>
      </c>
      <c r="P16"/>
      <c r="S16" s="119" t="s">
        <v>2572</v>
      </c>
      <c r="U16"/>
    </row>
    <row r="17" spans="7:21" x14ac:dyDescent="0.6">
      <c r="G17" s="425" t="s">
        <v>1816</v>
      </c>
      <c r="H17" s="377" t="s">
        <v>3700</v>
      </c>
      <c r="K17" s="425" t="s">
        <v>1873</v>
      </c>
      <c r="N17" s="51" t="s">
        <v>7</v>
      </c>
      <c r="P17"/>
      <c r="S17" s="119" t="s">
        <v>2572</v>
      </c>
      <c r="U17"/>
    </row>
    <row r="18" spans="7:21" x14ac:dyDescent="0.6">
      <c r="G18" s="425" t="s">
        <v>1931</v>
      </c>
      <c r="H18" s="320" t="s">
        <v>3700</v>
      </c>
      <c r="K18" s="425" t="s">
        <v>1933</v>
      </c>
      <c r="N18" s="51" t="s">
        <v>7</v>
      </c>
      <c r="P18"/>
      <c r="S18" s="119" t="s">
        <v>2572</v>
      </c>
      <c r="U18"/>
    </row>
    <row r="19" spans="7:21" x14ac:dyDescent="0.6">
      <c r="G19" s="425" t="s">
        <v>1596</v>
      </c>
      <c r="H19" s="320" t="s">
        <v>3657</v>
      </c>
      <c r="K19" s="425" t="s">
        <v>1588</v>
      </c>
      <c r="N19" s="51" t="s">
        <v>7</v>
      </c>
      <c r="P19"/>
      <c r="S19" s="119" t="s">
        <v>2572</v>
      </c>
      <c r="U19"/>
    </row>
    <row r="20" spans="7:21" x14ac:dyDescent="0.6">
      <c r="G20" s="425" t="s">
        <v>1591</v>
      </c>
      <c r="H20" s="320" t="s">
        <v>3631</v>
      </c>
      <c r="K20" s="425" t="s">
        <v>1936</v>
      </c>
      <c r="N20" s="51" t="s">
        <v>7</v>
      </c>
      <c r="P20"/>
      <c r="S20" s="119" t="s">
        <v>2572</v>
      </c>
      <c r="U20"/>
    </row>
    <row r="21" spans="7:21" x14ac:dyDescent="0.6">
      <c r="G21" s="425" t="s">
        <v>1921</v>
      </c>
      <c r="H21" s="320" t="s">
        <v>3743</v>
      </c>
      <c r="K21" s="425" t="s">
        <v>2017</v>
      </c>
      <c r="N21" s="51" t="s">
        <v>7</v>
      </c>
      <c r="P21"/>
      <c r="S21" s="119" t="s">
        <v>2572</v>
      </c>
      <c r="U21"/>
    </row>
    <row r="22" spans="7:21" x14ac:dyDescent="0.6">
      <c r="G22" s="425" t="s">
        <v>1418</v>
      </c>
      <c r="H22" s="320" t="s">
        <v>3558</v>
      </c>
      <c r="K22" s="425" t="s">
        <v>1833</v>
      </c>
      <c r="N22" s="51" t="s">
        <v>7</v>
      </c>
      <c r="P22"/>
      <c r="S22" s="132" t="s">
        <v>2572</v>
      </c>
      <c r="U22"/>
    </row>
    <row r="23" spans="7:21" x14ac:dyDescent="0.6">
      <c r="G23" s="425" t="s">
        <v>1793</v>
      </c>
      <c r="H23" s="320" t="s">
        <v>3558</v>
      </c>
      <c r="K23" s="425" t="s">
        <v>1838</v>
      </c>
      <c r="N23" s="51" t="s">
        <v>7</v>
      </c>
      <c r="P23"/>
      <c r="S23" s="132" t="s">
        <v>2572</v>
      </c>
      <c r="U23"/>
    </row>
    <row r="24" spans="7:21" x14ac:dyDescent="0.6">
      <c r="G24" s="425" t="s">
        <v>2014</v>
      </c>
      <c r="H24" s="320" t="s">
        <v>3518</v>
      </c>
      <c r="K24" s="425" t="s">
        <v>2015</v>
      </c>
      <c r="N24" s="51" t="s">
        <v>7</v>
      </c>
      <c r="P24"/>
      <c r="S24" s="119" t="s">
        <v>2572</v>
      </c>
      <c r="U24"/>
    </row>
    <row r="25" spans="7:21" x14ac:dyDescent="0.6">
      <c r="G25" s="425" t="s">
        <v>1585</v>
      </c>
      <c r="H25" s="320" t="s">
        <v>3603</v>
      </c>
      <c r="K25" s="425" t="s">
        <v>1885</v>
      </c>
      <c r="N25" s="51" t="s">
        <v>7</v>
      </c>
      <c r="P25"/>
      <c r="S25" s="132" t="s">
        <v>2572</v>
      </c>
      <c r="U25"/>
    </row>
    <row r="26" spans="7:21" x14ac:dyDescent="0.6">
      <c r="G26" s="425" t="s">
        <v>1672</v>
      </c>
      <c r="H26" s="320" t="s">
        <v>3909</v>
      </c>
      <c r="K26" s="425" t="s">
        <v>1790</v>
      </c>
      <c r="N26" s="51" t="s">
        <v>7</v>
      </c>
      <c r="P26"/>
      <c r="S26" s="119" t="s">
        <v>2572</v>
      </c>
      <c r="U26"/>
    </row>
    <row r="27" spans="7:21" x14ac:dyDescent="0.6">
      <c r="G27" s="425" t="s">
        <v>1873</v>
      </c>
      <c r="H27" s="320" t="s">
        <v>3869</v>
      </c>
      <c r="K27" s="425" t="s">
        <v>1581</v>
      </c>
      <c r="N27" s="51" t="s">
        <v>7</v>
      </c>
      <c r="P27"/>
      <c r="S27" s="367" t="s">
        <v>2572</v>
      </c>
      <c r="U27"/>
    </row>
    <row r="28" spans="7:21" x14ac:dyDescent="0.6">
      <c r="G28" s="425" t="s">
        <v>1933</v>
      </c>
      <c r="H28" s="320" t="s">
        <v>3763</v>
      </c>
      <c r="K28" s="425" t="s">
        <v>1582</v>
      </c>
      <c r="N28" s="51" t="s">
        <v>7</v>
      </c>
      <c r="P28"/>
      <c r="S28" s="119" t="s">
        <v>2572</v>
      </c>
      <c r="U28"/>
    </row>
    <row r="29" spans="7:21" x14ac:dyDescent="0.6">
      <c r="G29" s="425" t="s">
        <v>1588</v>
      </c>
      <c r="H29" s="320" t="s">
        <v>3615</v>
      </c>
      <c r="K29" s="425" t="s">
        <v>1584</v>
      </c>
      <c r="N29" s="51" t="s">
        <v>7</v>
      </c>
      <c r="P29"/>
      <c r="S29" s="395" t="s">
        <v>2572</v>
      </c>
      <c r="U29"/>
    </row>
    <row r="30" spans="7:21" x14ac:dyDescent="0.6">
      <c r="G30" s="425" t="s">
        <v>1936</v>
      </c>
      <c r="H30" s="320" t="s">
        <v>3785</v>
      </c>
      <c r="K30" s="432" t="s">
        <v>1828</v>
      </c>
      <c r="N30" s="51" t="s">
        <v>7</v>
      </c>
      <c r="P30"/>
      <c r="S30" s="132" t="s">
        <v>2572</v>
      </c>
      <c r="U30"/>
    </row>
    <row r="31" spans="7:21" x14ac:dyDescent="0.6">
      <c r="G31" s="425" t="s">
        <v>2017</v>
      </c>
      <c r="H31" s="320" t="s">
        <v>3615</v>
      </c>
      <c r="K31" s="425" t="s">
        <v>1847</v>
      </c>
      <c r="N31" s="51" t="s">
        <v>7</v>
      </c>
      <c r="P31"/>
      <c r="S31" s="132" t="s">
        <v>2572</v>
      </c>
      <c r="U31"/>
    </row>
    <row r="32" spans="7:21" x14ac:dyDescent="0.6">
      <c r="G32" s="425" t="s">
        <v>2017</v>
      </c>
      <c r="H32" s="320" t="s">
        <v>3615</v>
      </c>
      <c r="K32" s="425" t="s">
        <v>1664</v>
      </c>
      <c r="N32" s="51" t="s">
        <v>7</v>
      </c>
      <c r="P32"/>
      <c r="S32" s="119" t="s">
        <v>2572</v>
      </c>
      <c r="U32"/>
    </row>
    <row r="33" spans="7:21" x14ac:dyDescent="0.6">
      <c r="G33" s="425" t="s">
        <v>1833</v>
      </c>
      <c r="H33" s="320" t="s">
        <v>3723</v>
      </c>
      <c r="K33" s="434" t="s">
        <v>1327</v>
      </c>
      <c r="N33" s="51" t="s">
        <v>7</v>
      </c>
      <c r="P33"/>
      <c r="S33" s="119" t="s">
        <v>2572</v>
      </c>
      <c r="U33"/>
    </row>
    <row r="34" spans="7:21" x14ac:dyDescent="0.6">
      <c r="G34" s="425" t="s">
        <v>1838</v>
      </c>
      <c r="H34" s="320" t="s">
        <v>3723</v>
      </c>
      <c r="K34" s="425" t="s">
        <v>1590</v>
      </c>
      <c r="N34" s="51" t="s">
        <v>7</v>
      </c>
      <c r="P34"/>
      <c r="S34" s="119" t="s">
        <v>2572</v>
      </c>
      <c r="U34"/>
    </row>
    <row r="35" spans="7:21" x14ac:dyDescent="0.6">
      <c r="G35" s="425" t="s">
        <v>2015</v>
      </c>
      <c r="H35" s="320" t="s">
        <v>3723</v>
      </c>
      <c r="K35" s="425" t="s">
        <v>1586</v>
      </c>
      <c r="N35" s="51" t="s">
        <v>7</v>
      </c>
      <c r="P35"/>
      <c r="S35" s="119" t="s">
        <v>2572</v>
      </c>
      <c r="U35"/>
    </row>
    <row r="36" spans="7:21" x14ac:dyDescent="0.6">
      <c r="G36" s="425" t="s">
        <v>1885</v>
      </c>
      <c r="H36" s="320" t="s">
        <v>3723</v>
      </c>
      <c r="K36" s="425" t="s">
        <v>1937</v>
      </c>
      <c r="N36" s="51" t="s">
        <v>7</v>
      </c>
      <c r="P36"/>
      <c r="S36" s="119" t="s">
        <v>2572</v>
      </c>
      <c r="U36"/>
    </row>
    <row r="37" spans="7:21" x14ac:dyDescent="0.6">
      <c r="G37" s="425" t="s">
        <v>1790</v>
      </c>
      <c r="H37" s="320" t="s">
        <v>3674</v>
      </c>
      <c r="K37" s="425" t="s">
        <v>1580</v>
      </c>
      <c r="N37" s="51" t="s">
        <v>7</v>
      </c>
      <c r="P37"/>
      <c r="S37" s="119" t="s">
        <v>2572</v>
      </c>
      <c r="U37"/>
    </row>
    <row r="38" spans="7:21" x14ac:dyDescent="0.6">
      <c r="G38" s="425" t="s">
        <v>1581</v>
      </c>
      <c r="H38" s="320" t="s">
        <v>3583</v>
      </c>
      <c r="K38" s="425" t="s">
        <v>1801</v>
      </c>
      <c r="N38" s="51" t="s">
        <v>7</v>
      </c>
      <c r="P38"/>
      <c r="S38" s="119" t="s">
        <v>2572</v>
      </c>
      <c r="U38"/>
    </row>
    <row r="39" spans="7:21" x14ac:dyDescent="0.6">
      <c r="G39" s="425" t="s">
        <v>1582</v>
      </c>
      <c r="H39" s="320" t="s">
        <v>3583</v>
      </c>
      <c r="K39" s="425" t="s">
        <v>1820</v>
      </c>
      <c r="N39" s="51" t="s">
        <v>7</v>
      </c>
      <c r="P39"/>
      <c r="S39" s="119" t="s">
        <v>2572</v>
      </c>
      <c r="U39"/>
    </row>
    <row r="40" spans="7:21" x14ac:dyDescent="0.6">
      <c r="G40" s="425" t="s">
        <v>1584</v>
      </c>
      <c r="H40" s="320" t="s">
        <v>3598</v>
      </c>
      <c r="K40" s="425" t="s">
        <v>1675</v>
      </c>
      <c r="N40" s="51" t="s">
        <v>7</v>
      </c>
      <c r="P40"/>
      <c r="S40" s="119" t="s">
        <v>2572</v>
      </c>
      <c r="U40"/>
    </row>
    <row r="41" spans="7:21" x14ac:dyDescent="0.6">
      <c r="G41" s="432" t="s">
        <v>1828</v>
      </c>
      <c r="H41" s="331" t="s">
        <v>3583</v>
      </c>
      <c r="K41" s="425" t="s">
        <v>1934</v>
      </c>
      <c r="N41" s="51" t="s">
        <v>7</v>
      </c>
      <c r="P41"/>
      <c r="S41" s="119" t="s">
        <v>2572</v>
      </c>
      <c r="U41"/>
    </row>
    <row r="42" spans="7:21" x14ac:dyDescent="0.6">
      <c r="G42" s="425" t="s">
        <v>1847</v>
      </c>
      <c r="H42" s="320" t="s">
        <v>3583</v>
      </c>
      <c r="K42" s="425" t="s">
        <v>1589</v>
      </c>
      <c r="N42" s="51" t="s">
        <v>7</v>
      </c>
      <c r="P42"/>
      <c r="S42" s="119" t="s">
        <v>2572</v>
      </c>
      <c r="U42"/>
    </row>
    <row r="43" spans="7:21" x14ac:dyDescent="0.6">
      <c r="G43" s="425" t="s">
        <v>1664</v>
      </c>
      <c r="H43" s="320" t="s">
        <v>3583</v>
      </c>
      <c r="K43" s="425" t="s">
        <v>1594</v>
      </c>
      <c r="N43" s="51" t="s">
        <v>7</v>
      </c>
      <c r="P43"/>
      <c r="S43" s="119" t="s">
        <v>2572</v>
      </c>
      <c r="U43"/>
    </row>
    <row r="44" spans="7:21" x14ac:dyDescent="0.6">
      <c r="G44" s="434" t="s">
        <v>1327</v>
      </c>
      <c r="H44" s="321" t="s">
        <v>3535</v>
      </c>
      <c r="K44" s="425" t="s">
        <v>1823</v>
      </c>
      <c r="N44" s="51" t="s">
        <v>7</v>
      </c>
      <c r="P44"/>
      <c r="S44" s="119" t="s">
        <v>2572</v>
      </c>
      <c r="U44"/>
    </row>
    <row r="45" spans="7:21" x14ac:dyDescent="0.6">
      <c r="G45" s="425" t="s">
        <v>1590</v>
      </c>
      <c r="H45" s="320" t="s">
        <v>3535</v>
      </c>
      <c r="K45" s="425" t="s">
        <v>1765</v>
      </c>
      <c r="N45" s="51" t="s">
        <v>7</v>
      </c>
      <c r="P45"/>
      <c r="S45" s="119" t="s">
        <v>2572</v>
      </c>
      <c r="U45"/>
    </row>
    <row r="46" spans="7:21" x14ac:dyDescent="0.6">
      <c r="G46" s="434" t="s">
        <v>1327</v>
      </c>
      <c r="H46" s="321" t="s">
        <v>3553</v>
      </c>
      <c r="K46" s="425" t="s">
        <v>1578</v>
      </c>
      <c r="N46" s="51" t="s">
        <v>7</v>
      </c>
      <c r="P46"/>
      <c r="S46" s="119" t="s">
        <v>2572</v>
      </c>
      <c r="U46"/>
    </row>
    <row r="47" spans="7:21" x14ac:dyDescent="0.6">
      <c r="G47" s="425" t="s">
        <v>1586</v>
      </c>
      <c r="H47" s="320" t="s">
        <v>3553</v>
      </c>
      <c r="K47" s="425" t="s">
        <v>1916</v>
      </c>
      <c r="N47" s="51" t="s">
        <v>7</v>
      </c>
      <c r="P47"/>
      <c r="S47" s="119" t="s">
        <v>2572</v>
      </c>
      <c r="U47"/>
    </row>
    <row r="48" spans="7:21" x14ac:dyDescent="0.6">
      <c r="G48" s="425" t="s">
        <v>1937</v>
      </c>
      <c r="H48" s="320" t="s">
        <v>3790</v>
      </c>
      <c r="K48" s="425" t="s">
        <v>1776</v>
      </c>
      <c r="N48" s="51" t="s">
        <v>7</v>
      </c>
      <c r="P48"/>
      <c r="S48" s="119" t="s">
        <v>2572</v>
      </c>
      <c r="U48"/>
    </row>
    <row r="49" spans="7:21" x14ac:dyDescent="0.6">
      <c r="G49" s="425" t="s">
        <v>1580</v>
      </c>
      <c r="H49" s="320" t="s">
        <v>3576</v>
      </c>
      <c r="K49" s="425" t="s">
        <v>1583</v>
      </c>
      <c r="N49" s="51" t="s">
        <v>7</v>
      </c>
      <c r="P49"/>
      <c r="S49" s="119" t="s">
        <v>2572</v>
      </c>
      <c r="U49"/>
    </row>
    <row r="50" spans="7:21" x14ac:dyDescent="0.6">
      <c r="G50" s="425" t="s">
        <v>1801</v>
      </c>
      <c r="H50" s="320" t="s">
        <v>3684</v>
      </c>
      <c r="K50" s="425" t="s">
        <v>49</v>
      </c>
      <c r="N50" s="51" t="s">
        <v>7</v>
      </c>
      <c r="P50"/>
      <c r="S50" s="119" t="s">
        <v>2572</v>
      </c>
      <c r="U50"/>
    </row>
    <row r="51" spans="7:21" x14ac:dyDescent="0.6">
      <c r="G51" s="425" t="s">
        <v>1820</v>
      </c>
      <c r="H51" s="320" t="s">
        <v>3576</v>
      </c>
      <c r="K51" s="425" t="s">
        <v>709</v>
      </c>
      <c r="N51" s="51" t="s">
        <v>7</v>
      </c>
      <c r="P51"/>
      <c r="S51" s="138" t="s">
        <v>2572</v>
      </c>
      <c r="U51"/>
    </row>
    <row r="52" spans="7:21" x14ac:dyDescent="0.6">
      <c r="G52" s="425" t="s">
        <v>1675</v>
      </c>
      <c r="H52" s="320" t="s">
        <v>3576</v>
      </c>
      <c r="K52" s="425" t="s">
        <v>1068</v>
      </c>
      <c r="N52" s="51" t="s">
        <v>7</v>
      </c>
      <c r="P52"/>
      <c r="S52" s="119" t="s">
        <v>2572</v>
      </c>
      <c r="U52"/>
    </row>
    <row r="53" spans="7:21" x14ac:dyDescent="0.6">
      <c r="G53" s="425" t="s">
        <v>1934</v>
      </c>
      <c r="H53" s="320" t="s">
        <v>3771</v>
      </c>
      <c r="K53" s="425" t="s">
        <v>1548</v>
      </c>
      <c r="N53" s="51" t="s">
        <v>7</v>
      </c>
      <c r="P53"/>
      <c r="S53" s="119" t="s">
        <v>2572</v>
      </c>
      <c r="U53"/>
    </row>
    <row r="54" spans="7:21" x14ac:dyDescent="0.6">
      <c r="G54" s="425" t="s">
        <v>1589</v>
      </c>
      <c r="H54" s="320" t="s">
        <v>3621</v>
      </c>
      <c r="K54" s="425" t="s">
        <v>1902</v>
      </c>
      <c r="N54" s="51" t="s">
        <v>7</v>
      </c>
      <c r="P54"/>
      <c r="S54" s="119" t="s">
        <v>2572</v>
      </c>
      <c r="U54"/>
    </row>
    <row r="55" spans="7:21" x14ac:dyDescent="0.6">
      <c r="G55" s="425" t="s">
        <v>1594</v>
      </c>
      <c r="H55" s="320" t="s">
        <v>3621</v>
      </c>
      <c r="K55" s="428" t="s">
        <v>93</v>
      </c>
      <c r="N55" s="51" t="s">
        <v>7</v>
      </c>
      <c r="P55"/>
      <c r="S55" s="119" t="s">
        <v>2572</v>
      </c>
      <c r="U55"/>
    </row>
    <row r="56" spans="7:21" x14ac:dyDescent="0.6">
      <c r="G56" s="425" t="s">
        <v>1823</v>
      </c>
      <c r="H56" s="320" t="s">
        <v>3712</v>
      </c>
      <c r="K56" s="425" t="s">
        <v>18</v>
      </c>
      <c r="N56" s="51" t="s">
        <v>7</v>
      </c>
      <c r="P56"/>
      <c r="S56" s="119" t="s">
        <v>2572</v>
      </c>
      <c r="U56"/>
    </row>
    <row r="57" spans="7:21" x14ac:dyDescent="0.6">
      <c r="G57" s="425" t="s">
        <v>1765</v>
      </c>
      <c r="H57" s="320" t="s">
        <v>3712</v>
      </c>
      <c r="K57" s="425" t="s">
        <v>31</v>
      </c>
      <c r="N57" s="51" t="s">
        <v>7</v>
      </c>
      <c r="P57"/>
      <c r="S57" s="119" t="s">
        <v>2572</v>
      </c>
      <c r="U57"/>
    </row>
    <row r="58" spans="7:21" x14ac:dyDescent="0.6">
      <c r="G58" s="425" t="s">
        <v>1578</v>
      </c>
      <c r="H58" s="320" t="s">
        <v>3566</v>
      </c>
      <c r="K58" s="425" t="s">
        <v>32</v>
      </c>
      <c r="N58" s="51" t="s">
        <v>7</v>
      </c>
      <c r="P58"/>
      <c r="S58" s="119" t="s">
        <v>2572</v>
      </c>
      <c r="U58"/>
    </row>
    <row r="59" spans="7:21" x14ac:dyDescent="0.6">
      <c r="G59" s="425" t="s">
        <v>1916</v>
      </c>
      <c r="H59" s="320" t="s">
        <v>3566</v>
      </c>
      <c r="K59" s="425" t="s">
        <v>55</v>
      </c>
      <c r="N59" s="51" t="s">
        <v>7</v>
      </c>
      <c r="P59"/>
      <c r="S59" s="132" t="s">
        <v>2572</v>
      </c>
      <c r="U59"/>
    </row>
    <row r="60" spans="7:21" x14ac:dyDescent="0.6">
      <c r="G60" s="425" t="s">
        <v>1776</v>
      </c>
      <c r="H60" s="320" t="s">
        <v>3566</v>
      </c>
      <c r="K60" s="425" t="s">
        <v>353</v>
      </c>
      <c r="N60" s="51" t="s">
        <v>7</v>
      </c>
      <c r="P60"/>
      <c r="S60" s="138" t="s">
        <v>2572</v>
      </c>
      <c r="U60"/>
    </row>
    <row r="61" spans="7:21" x14ac:dyDescent="0.6">
      <c r="G61" s="425" t="s">
        <v>1583</v>
      </c>
      <c r="H61" s="320" t="s">
        <v>3593</v>
      </c>
      <c r="K61" s="425" t="s">
        <v>1326</v>
      </c>
      <c r="N61" s="51" t="s">
        <v>7</v>
      </c>
      <c r="P61"/>
      <c r="S61" s="119" t="s">
        <v>2572</v>
      </c>
      <c r="U61"/>
    </row>
    <row r="62" spans="7:21" x14ac:dyDescent="0.6">
      <c r="G62" s="425" t="s">
        <v>49</v>
      </c>
      <c r="H62" s="453" t="s">
        <v>2881</v>
      </c>
      <c r="K62" s="425" t="s">
        <v>673</v>
      </c>
      <c r="N62" s="51" t="s">
        <v>7</v>
      </c>
      <c r="P62"/>
      <c r="S62" s="132" t="s">
        <v>2572</v>
      </c>
      <c r="U62"/>
    </row>
    <row r="63" spans="7:21" x14ac:dyDescent="0.6">
      <c r="G63" s="425" t="s">
        <v>709</v>
      </c>
      <c r="H63" s="174" t="s">
        <v>2881</v>
      </c>
      <c r="K63" s="425" t="s">
        <v>537</v>
      </c>
      <c r="N63" s="51" t="s">
        <v>7</v>
      </c>
      <c r="P63"/>
      <c r="S63" s="119" t="s">
        <v>2572</v>
      </c>
      <c r="U63"/>
    </row>
    <row r="64" spans="7:21" x14ac:dyDescent="0.6">
      <c r="G64" s="425" t="s">
        <v>1068</v>
      </c>
      <c r="H64" s="205" t="s">
        <v>2881</v>
      </c>
      <c r="K64" s="425" t="s">
        <v>722</v>
      </c>
      <c r="N64" s="51" t="s">
        <v>7</v>
      </c>
      <c r="P64"/>
      <c r="S64" s="119" t="s">
        <v>2572</v>
      </c>
      <c r="U64"/>
    </row>
    <row r="65" spans="7:21" x14ac:dyDescent="0.6">
      <c r="G65" s="425" t="s">
        <v>1548</v>
      </c>
      <c r="H65" s="205" t="s">
        <v>2881</v>
      </c>
      <c r="K65" s="425" t="s">
        <v>292</v>
      </c>
      <c r="N65" s="51" t="s">
        <v>7</v>
      </c>
      <c r="P65"/>
      <c r="S65" s="138" t="s">
        <v>2572</v>
      </c>
      <c r="U65"/>
    </row>
    <row r="66" spans="7:21" x14ac:dyDescent="0.6">
      <c r="G66" s="425" t="s">
        <v>1902</v>
      </c>
      <c r="H66" s="320" t="s">
        <v>3822</v>
      </c>
      <c r="K66" s="425" t="s">
        <v>535</v>
      </c>
      <c r="N66" s="51" t="s">
        <v>7</v>
      </c>
      <c r="P66"/>
      <c r="S66" s="119" t="s">
        <v>2572</v>
      </c>
      <c r="U66"/>
    </row>
    <row r="67" spans="7:21" x14ac:dyDescent="0.6">
      <c r="G67" s="428" t="s">
        <v>93</v>
      </c>
      <c r="H67" s="408" t="s">
        <v>2878</v>
      </c>
      <c r="K67" s="425" t="s">
        <v>707</v>
      </c>
      <c r="N67" s="51" t="s">
        <v>7</v>
      </c>
      <c r="P67"/>
      <c r="S67" s="119" t="s">
        <v>2572</v>
      </c>
      <c r="U67"/>
    </row>
    <row r="68" spans="7:21" x14ac:dyDescent="0.6">
      <c r="G68" s="425" t="s">
        <v>18</v>
      </c>
      <c r="H68" s="174" t="s">
        <v>3095</v>
      </c>
      <c r="K68" s="425" t="s">
        <v>725</v>
      </c>
      <c r="N68" s="51" t="s">
        <v>7</v>
      </c>
      <c r="P68"/>
      <c r="S68" s="119" t="s">
        <v>2572</v>
      </c>
      <c r="U68"/>
    </row>
    <row r="69" spans="7:21" x14ac:dyDescent="0.6">
      <c r="G69" s="425" t="s">
        <v>31</v>
      </c>
      <c r="H69" s="174" t="s">
        <v>3095</v>
      </c>
      <c r="K69" s="425" t="s">
        <v>2008</v>
      </c>
      <c r="N69" s="51" t="s">
        <v>7</v>
      </c>
      <c r="P69"/>
      <c r="S69" s="119" t="s">
        <v>2572</v>
      </c>
      <c r="U69"/>
    </row>
    <row r="70" spans="7:21" x14ac:dyDescent="0.6">
      <c r="G70" s="425" t="s">
        <v>32</v>
      </c>
      <c r="H70" s="174" t="s">
        <v>3095</v>
      </c>
      <c r="K70" s="425" t="s">
        <v>1443</v>
      </c>
      <c r="N70" s="51" t="s">
        <v>7</v>
      </c>
      <c r="P70"/>
      <c r="S70" s="119" t="s">
        <v>2572</v>
      </c>
      <c r="U70"/>
    </row>
    <row r="71" spans="7:21" x14ac:dyDescent="0.6">
      <c r="G71" s="425" t="s">
        <v>55</v>
      </c>
      <c r="H71" s="453" t="s">
        <v>3381</v>
      </c>
      <c r="K71" s="425" t="s">
        <v>418</v>
      </c>
      <c r="N71" s="51" t="s">
        <v>7</v>
      </c>
      <c r="P71"/>
      <c r="S71" s="138" t="s">
        <v>2572</v>
      </c>
      <c r="U71"/>
    </row>
    <row r="72" spans="7:21" x14ac:dyDescent="0.6">
      <c r="G72" s="425" t="s">
        <v>353</v>
      </c>
      <c r="H72" s="174" t="s">
        <v>3381</v>
      </c>
      <c r="K72" s="425" t="s">
        <v>536</v>
      </c>
      <c r="N72" s="51" t="s">
        <v>7</v>
      </c>
      <c r="P72"/>
      <c r="S72" s="119" t="s">
        <v>2572</v>
      </c>
      <c r="U72"/>
    </row>
    <row r="73" spans="7:21" x14ac:dyDescent="0.6">
      <c r="G73" s="425" t="s">
        <v>353</v>
      </c>
      <c r="H73" s="174" t="s">
        <v>3381</v>
      </c>
      <c r="K73" s="425" t="s">
        <v>974</v>
      </c>
      <c r="N73" s="51" t="s">
        <v>7</v>
      </c>
      <c r="P73"/>
      <c r="S73" s="119" t="s">
        <v>2572</v>
      </c>
      <c r="U73"/>
    </row>
    <row r="74" spans="7:21" x14ac:dyDescent="0.6">
      <c r="G74" s="425" t="s">
        <v>1326</v>
      </c>
      <c r="H74" s="205" t="s">
        <v>3381</v>
      </c>
      <c r="K74" s="425" t="s">
        <v>976</v>
      </c>
      <c r="N74" s="51" t="s">
        <v>7</v>
      </c>
      <c r="P74"/>
      <c r="S74" s="119" t="s">
        <v>2572</v>
      </c>
      <c r="U74"/>
    </row>
    <row r="75" spans="7:21" x14ac:dyDescent="0.6">
      <c r="G75" s="425" t="s">
        <v>673</v>
      </c>
      <c r="H75" s="174" t="s">
        <v>4617</v>
      </c>
      <c r="K75" s="425" t="s">
        <v>867</v>
      </c>
      <c r="N75" s="51" t="s">
        <v>7</v>
      </c>
      <c r="P75"/>
      <c r="S75" s="119" t="s">
        <v>2572</v>
      </c>
      <c r="U75"/>
    </row>
    <row r="76" spans="7:21" x14ac:dyDescent="0.6">
      <c r="G76" s="425" t="s">
        <v>537</v>
      </c>
      <c r="H76" s="174" t="s">
        <v>2759</v>
      </c>
      <c r="K76" s="427" t="s">
        <v>84</v>
      </c>
      <c r="N76" s="51" t="s">
        <v>7</v>
      </c>
      <c r="P76"/>
      <c r="S76" s="119" t="s">
        <v>2572</v>
      </c>
      <c r="U76"/>
    </row>
    <row r="77" spans="7:21" x14ac:dyDescent="0.6">
      <c r="G77" s="425" t="s">
        <v>722</v>
      </c>
      <c r="H77" s="174" t="s">
        <v>2759</v>
      </c>
      <c r="K77" s="425" t="s">
        <v>376</v>
      </c>
      <c r="N77" s="51" t="s">
        <v>7</v>
      </c>
      <c r="P77"/>
      <c r="S77" s="138" t="s">
        <v>2572</v>
      </c>
      <c r="U77"/>
    </row>
    <row r="78" spans="7:21" x14ac:dyDescent="0.6">
      <c r="G78" s="425" t="s">
        <v>292</v>
      </c>
      <c r="H78" s="174" t="s">
        <v>2771</v>
      </c>
      <c r="K78" s="425" t="s">
        <v>1165</v>
      </c>
      <c r="N78" s="51" t="s">
        <v>7</v>
      </c>
      <c r="P78"/>
      <c r="S78" s="138" t="s">
        <v>2572</v>
      </c>
      <c r="U78"/>
    </row>
    <row r="79" spans="7:21" x14ac:dyDescent="0.6">
      <c r="G79" s="425" t="s">
        <v>535</v>
      </c>
      <c r="H79" s="174" t="s">
        <v>2771</v>
      </c>
      <c r="K79" s="425" t="s">
        <v>1806</v>
      </c>
      <c r="N79" s="51" t="s">
        <v>7</v>
      </c>
      <c r="P79"/>
      <c r="S79" s="119" t="s">
        <v>2572</v>
      </c>
      <c r="U79"/>
    </row>
    <row r="80" spans="7:21" x14ac:dyDescent="0.6">
      <c r="G80" s="425" t="s">
        <v>707</v>
      </c>
      <c r="H80" s="174" t="s">
        <v>2771</v>
      </c>
      <c r="K80" s="425" t="s">
        <v>266</v>
      </c>
      <c r="N80" s="51" t="s">
        <v>7</v>
      </c>
      <c r="P80"/>
      <c r="S80" s="119" t="s">
        <v>2572</v>
      </c>
      <c r="U80"/>
    </row>
    <row r="81" spans="7:21" x14ac:dyDescent="0.6">
      <c r="G81" s="425" t="s">
        <v>725</v>
      </c>
      <c r="H81" s="205" t="s">
        <v>2771</v>
      </c>
      <c r="K81" s="425" t="s">
        <v>541</v>
      </c>
      <c r="N81" s="51" t="s">
        <v>7</v>
      </c>
      <c r="P81"/>
      <c r="S81" s="119" t="s">
        <v>2572</v>
      </c>
      <c r="U81"/>
    </row>
    <row r="82" spans="7:21" x14ac:dyDescent="0.6">
      <c r="G82" s="425" t="s">
        <v>2008</v>
      </c>
      <c r="H82" s="205" t="s">
        <v>2771</v>
      </c>
      <c r="K82" s="425" t="s">
        <v>912</v>
      </c>
      <c r="N82" s="51" t="s">
        <v>7</v>
      </c>
      <c r="P82"/>
      <c r="S82" s="387" t="s">
        <v>2572</v>
      </c>
      <c r="U82"/>
    </row>
    <row r="83" spans="7:21" x14ac:dyDescent="0.6">
      <c r="G83" s="425" t="s">
        <v>1443</v>
      </c>
      <c r="H83" s="205" t="s">
        <v>3209</v>
      </c>
      <c r="K83" s="425" t="s">
        <v>714</v>
      </c>
      <c r="N83" s="51" t="s">
        <v>7</v>
      </c>
      <c r="P83"/>
      <c r="S83" s="132" t="s">
        <v>2572</v>
      </c>
      <c r="U83"/>
    </row>
    <row r="84" spans="7:21" x14ac:dyDescent="0.6">
      <c r="G84" s="425" t="s">
        <v>418</v>
      </c>
      <c r="H84" s="174" t="s">
        <v>2842</v>
      </c>
      <c r="K84" s="425" t="s">
        <v>975</v>
      </c>
      <c r="N84" s="51" t="s">
        <v>7</v>
      </c>
      <c r="P84"/>
      <c r="S84" s="119" t="s">
        <v>2572</v>
      </c>
      <c r="U84"/>
    </row>
    <row r="85" spans="7:21" x14ac:dyDescent="0.6">
      <c r="G85" s="425" t="s">
        <v>536</v>
      </c>
      <c r="H85" s="174" t="s">
        <v>2842</v>
      </c>
      <c r="K85" s="425" t="s">
        <v>76</v>
      </c>
      <c r="N85" s="51" t="s">
        <v>7</v>
      </c>
      <c r="P85"/>
      <c r="S85" s="119" t="s">
        <v>2572</v>
      </c>
      <c r="U85"/>
    </row>
    <row r="86" spans="7:21" x14ac:dyDescent="0.6">
      <c r="G86" s="425" t="s">
        <v>974</v>
      </c>
      <c r="H86" s="205" t="s">
        <v>2842</v>
      </c>
      <c r="K86" s="425" t="s">
        <v>47</v>
      </c>
      <c r="N86" s="51" t="s">
        <v>7</v>
      </c>
      <c r="P86"/>
      <c r="S86" s="119" t="s">
        <v>2572</v>
      </c>
      <c r="U86"/>
    </row>
    <row r="87" spans="7:21" x14ac:dyDescent="0.6">
      <c r="G87" s="425" t="s">
        <v>976</v>
      </c>
      <c r="H87" s="205" t="s">
        <v>2842</v>
      </c>
      <c r="K87" s="425" t="s">
        <v>1932</v>
      </c>
      <c r="N87" s="51" t="s">
        <v>7</v>
      </c>
      <c r="P87"/>
      <c r="S87" s="119" t="s">
        <v>2572</v>
      </c>
      <c r="U87"/>
    </row>
    <row r="88" spans="7:21" x14ac:dyDescent="0.6">
      <c r="G88" s="425" t="s">
        <v>1702</v>
      </c>
      <c r="H88" s="205" t="s">
        <v>2842</v>
      </c>
      <c r="K88" s="425" t="s">
        <v>87</v>
      </c>
      <c r="N88" s="51" t="s">
        <v>7</v>
      </c>
      <c r="P88"/>
      <c r="S88" s="119" t="s">
        <v>2572</v>
      </c>
      <c r="U88"/>
    </row>
    <row r="89" spans="7:21" x14ac:dyDescent="0.6">
      <c r="G89" s="425" t="s">
        <v>867</v>
      </c>
      <c r="H89" s="204" t="s">
        <v>2782</v>
      </c>
      <c r="K89" s="425" t="s">
        <v>63</v>
      </c>
      <c r="N89" s="51" t="s">
        <v>7</v>
      </c>
      <c r="P89"/>
      <c r="S89" s="119" t="s">
        <v>2572</v>
      </c>
      <c r="U89"/>
    </row>
    <row r="90" spans="7:21" x14ac:dyDescent="0.6">
      <c r="G90" s="427" t="s">
        <v>84</v>
      </c>
      <c r="H90" s="368" t="s">
        <v>3927</v>
      </c>
      <c r="K90" s="425" t="s">
        <v>78</v>
      </c>
      <c r="N90" s="51" t="s">
        <v>7</v>
      </c>
      <c r="P90"/>
      <c r="S90" s="119" t="s">
        <v>2572</v>
      </c>
      <c r="U90"/>
    </row>
    <row r="91" spans="7:21" x14ac:dyDescent="0.6">
      <c r="G91" s="425" t="s">
        <v>376</v>
      </c>
      <c r="H91" s="174" t="s">
        <v>3375</v>
      </c>
      <c r="K91" s="425" t="s">
        <v>365</v>
      </c>
      <c r="N91" s="51" t="s">
        <v>7</v>
      </c>
      <c r="P91"/>
      <c r="S91" s="119" t="s">
        <v>2572</v>
      </c>
      <c r="U91"/>
    </row>
    <row r="92" spans="7:21" x14ac:dyDescent="0.6">
      <c r="G92" s="425" t="s">
        <v>1165</v>
      </c>
      <c r="H92" s="205" t="s">
        <v>3375</v>
      </c>
      <c r="K92" s="425" t="s">
        <v>718</v>
      </c>
      <c r="N92" s="51" t="s">
        <v>7</v>
      </c>
      <c r="P92"/>
      <c r="S92" s="119" t="s">
        <v>2572</v>
      </c>
      <c r="U92"/>
    </row>
    <row r="93" spans="7:21" x14ac:dyDescent="0.6">
      <c r="G93" s="425" t="s">
        <v>1806</v>
      </c>
      <c r="H93" s="320" t="s">
        <v>3690</v>
      </c>
      <c r="K93" s="425" t="s">
        <v>983</v>
      </c>
      <c r="N93" s="51" t="s">
        <v>7</v>
      </c>
      <c r="P93"/>
      <c r="S93" s="138" t="s">
        <v>2572</v>
      </c>
      <c r="U93"/>
    </row>
    <row r="94" spans="7:21" x14ac:dyDescent="0.6">
      <c r="G94" s="425" t="s">
        <v>266</v>
      </c>
      <c r="H94" s="453" t="s">
        <v>4579</v>
      </c>
      <c r="K94" s="425" t="s">
        <v>2016</v>
      </c>
      <c r="N94" s="51" t="s">
        <v>7</v>
      </c>
      <c r="P94"/>
      <c r="S94" s="132" t="s">
        <v>2572</v>
      </c>
      <c r="U94"/>
    </row>
    <row r="95" spans="7:21" x14ac:dyDescent="0.6">
      <c r="G95" s="425" t="s">
        <v>541</v>
      </c>
      <c r="H95" s="205" t="s">
        <v>2810</v>
      </c>
      <c r="K95" s="425" t="s">
        <v>1365</v>
      </c>
      <c r="N95" s="51" t="s">
        <v>7</v>
      </c>
      <c r="P95"/>
      <c r="S95" s="119" t="s">
        <v>2572</v>
      </c>
      <c r="U95"/>
    </row>
    <row r="96" spans="7:21" x14ac:dyDescent="0.6">
      <c r="G96" s="425" t="s">
        <v>912</v>
      </c>
      <c r="H96" s="205" t="s">
        <v>2810</v>
      </c>
      <c r="K96" s="425" t="s">
        <v>1329</v>
      </c>
      <c r="N96" s="51" t="s">
        <v>7</v>
      </c>
      <c r="P96"/>
      <c r="S96" s="367" t="s">
        <v>2572</v>
      </c>
      <c r="U96"/>
    </row>
    <row r="97" spans="7:21" x14ac:dyDescent="0.6">
      <c r="G97" s="425" t="s">
        <v>714</v>
      </c>
      <c r="H97" s="174" t="s">
        <v>2718</v>
      </c>
      <c r="K97" s="425" t="s">
        <v>24</v>
      </c>
      <c r="N97" s="51" t="s">
        <v>7</v>
      </c>
      <c r="P97"/>
      <c r="S97" s="119" t="s">
        <v>2572</v>
      </c>
      <c r="U97"/>
    </row>
    <row r="98" spans="7:21" x14ac:dyDescent="0.6">
      <c r="G98" s="425" t="s">
        <v>975</v>
      </c>
      <c r="H98" s="205" t="s">
        <v>2846</v>
      </c>
      <c r="K98" s="425" t="s">
        <v>720</v>
      </c>
      <c r="N98" s="51" t="s">
        <v>7</v>
      </c>
      <c r="P98"/>
      <c r="S98" s="119" t="s">
        <v>2572</v>
      </c>
      <c r="U98"/>
    </row>
    <row r="99" spans="7:21" x14ac:dyDescent="0.6">
      <c r="G99" s="425" t="s">
        <v>76</v>
      </c>
      <c r="H99" s="459" t="s">
        <v>4557</v>
      </c>
      <c r="K99" s="425" t="s">
        <v>710</v>
      </c>
      <c r="N99" s="51" t="s">
        <v>7</v>
      </c>
      <c r="P99"/>
      <c r="S99" s="204" t="s">
        <v>2572</v>
      </c>
      <c r="U99"/>
    </row>
    <row r="100" spans="7:21" x14ac:dyDescent="0.6">
      <c r="G100" s="425" t="s">
        <v>47</v>
      </c>
      <c r="H100" s="453" t="s">
        <v>4545</v>
      </c>
      <c r="K100" s="425" t="s">
        <v>713</v>
      </c>
      <c r="N100" s="51" t="s">
        <v>7</v>
      </c>
      <c r="P100"/>
      <c r="S100" s="119" t="s">
        <v>2572</v>
      </c>
      <c r="U100"/>
    </row>
    <row r="101" spans="7:21" x14ac:dyDescent="0.6">
      <c r="G101" s="425" t="s">
        <v>1932</v>
      </c>
      <c r="H101" s="320" t="s">
        <v>3755</v>
      </c>
      <c r="K101" s="425" t="s">
        <v>1173</v>
      </c>
      <c r="N101" s="51" t="s">
        <v>7</v>
      </c>
      <c r="P101"/>
      <c r="S101" s="174" t="s">
        <v>2572</v>
      </c>
      <c r="U101"/>
    </row>
    <row r="102" spans="7:21" x14ac:dyDescent="0.6">
      <c r="G102" s="425" t="s">
        <v>87</v>
      </c>
      <c r="H102" s="453" t="s">
        <v>4564</v>
      </c>
      <c r="K102" s="425" t="s">
        <v>1458</v>
      </c>
      <c r="N102" s="51" t="s">
        <v>7</v>
      </c>
      <c r="P102"/>
      <c r="S102" s="174" t="s">
        <v>2572</v>
      </c>
      <c r="U102"/>
    </row>
    <row r="103" spans="7:21" x14ac:dyDescent="0.6">
      <c r="G103" s="425" t="s">
        <v>63</v>
      </c>
      <c r="H103" s="453" t="s">
        <v>2738</v>
      </c>
      <c r="K103" s="425" t="s">
        <v>1552</v>
      </c>
      <c r="N103" s="51" t="s">
        <v>7</v>
      </c>
      <c r="P103"/>
      <c r="S103" s="138" t="s">
        <v>2572</v>
      </c>
      <c r="U103"/>
    </row>
    <row r="104" spans="7:21" x14ac:dyDescent="0.6">
      <c r="G104" s="425" t="s">
        <v>78</v>
      </c>
      <c r="H104" s="453" t="s">
        <v>2738</v>
      </c>
      <c r="K104" s="425" t="s">
        <v>250</v>
      </c>
      <c r="N104" s="51" t="s">
        <v>7</v>
      </c>
      <c r="P104"/>
      <c r="S104" s="174" t="s">
        <v>2572</v>
      </c>
      <c r="U104"/>
    </row>
    <row r="105" spans="7:21" x14ac:dyDescent="0.6">
      <c r="G105" s="425" t="s">
        <v>365</v>
      </c>
      <c r="H105" s="204" t="s">
        <v>2738</v>
      </c>
      <c r="K105" s="425" t="s">
        <v>1563</v>
      </c>
      <c r="N105" s="51" t="s">
        <v>7</v>
      </c>
      <c r="P105"/>
      <c r="S105" s="174" t="s">
        <v>2572</v>
      </c>
      <c r="U105"/>
    </row>
    <row r="106" spans="7:21" x14ac:dyDescent="0.6">
      <c r="G106" s="425" t="s">
        <v>718</v>
      </c>
      <c r="H106" s="174" t="s">
        <v>2738</v>
      </c>
      <c r="K106" s="425" t="s">
        <v>68</v>
      </c>
      <c r="N106" s="51" t="s">
        <v>7</v>
      </c>
      <c r="P106"/>
      <c r="S106" s="174" t="s">
        <v>2572</v>
      </c>
      <c r="U106"/>
    </row>
    <row r="107" spans="7:21" x14ac:dyDescent="0.6">
      <c r="G107" s="425" t="s">
        <v>983</v>
      </c>
      <c r="H107" s="205" t="s">
        <v>2738</v>
      </c>
      <c r="K107" s="425" t="s">
        <v>21</v>
      </c>
      <c r="N107" s="51" t="s">
        <v>7</v>
      </c>
      <c r="P107"/>
      <c r="S107" s="174" t="s">
        <v>2572</v>
      </c>
      <c r="U107"/>
    </row>
    <row r="108" spans="7:21" x14ac:dyDescent="0.6">
      <c r="G108" s="425" t="s">
        <v>2016</v>
      </c>
      <c r="H108" s="320" t="s">
        <v>3885</v>
      </c>
      <c r="K108" s="425" t="s">
        <v>186</v>
      </c>
      <c r="N108" s="51" t="s">
        <v>7</v>
      </c>
      <c r="P108"/>
      <c r="S108" s="174" t="s">
        <v>2572</v>
      </c>
      <c r="U108"/>
    </row>
    <row r="109" spans="7:21" x14ac:dyDescent="0.6">
      <c r="G109" s="425" t="s">
        <v>1365</v>
      </c>
      <c r="H109" s="320" t="s">
        <v>3526</v>
      </c>
      <c r="K109" s="430" t="s">
        <v>1576</v>
      </c>
      <c r="N109" s="51" t="s">
        <v>7</v>
      </c>
      <c r="P109"/>
      <c r="S109" s="174" t="s">
        <v>2572</v>
      </c>
      <c r="U109"/>
    </row>
    <row r="110" spans="7:21" x14ac:dyDescent="0.6">
      <c r="G110" s="425" t="s">
        <v>1329</v>
      </c>
      <c r="H110" s="205" t="s">
        <v>3378</v>
      </c>
      <c r="K110" s="425" t="s">
        <v>1448</v>
      </c>
      <c r="N110" s="51" t="s">
        <v>7</v>
      </c>
      <c r="P110"/>
      <c r="S110" s="174" t="s">
        <v>2572</v>
      </c>
      <c r="U110"/>
    </row>
    <row r="111" spans="7:21" x14ac:dyDescent="0.6">
      <c r="G111" s="425" t="s">
        <v>24</v>
      </c>
      <c r="H111" s="174" t="s">
        <v>2752</v>
      </c>
      <c r="K111" s="425" t="s">
        <v>2018</v>
      </c>
      <c r="N111" s="51" t="s">
        <v>7</v>
      </c>
      <c r="P111"/>
      <c r="S111" s="174" t="s">
        <v>2572</v>
      </c>
      <c r="U111"/>
    </row>
    <row r="112" spans="7:21" x14ac:dyDescent="0.6">
      <c r="G112" s="425" t="s">
        <v>720</v>
      </c>
      <c r="H112" s="174" t="s">
        <v>2752</v>
      </c>
      <c r="K112" s="436" t="s">
        <v>1501</v>
      </c>
      <c r="N112" s="51" t="s">
        <v>7</v>
      </c>
      <c r="P112"/>
      <c r="S112" s="174" t="s">
        <v>2572</v>
      </c>
      <c r="U112"/>
    </row>
    <row r="113" spans="7:21" x14ac:dyDescent="0.6">
      <c r="G113" s="425" t="s">
        <v>710</v>
      </c>
      <c r="H113" s="174" t="s">
        <v>2714</v>
      </c>
      <c r="K113" s="425" t="s">
        <v>1668</v>
      </c>
      <c r="N113" s="51" t="s">
        <v>7</v>
      </c>
      <c r="P113"/>
      <c r="S113" s="174" t="s">
        <v>2572</v>
      </c>
      <c r="U113"/>
    </row>
    <row r="114" spans="7:21" x14ac:dyDescent="0.6">
      <c r="G114" s="425" t="s">
        <v>713</v>
      </c>
      <c r="H114" s="174" t="s">
        <v>2714</v>
      </c>
      <c r="K114" s="425" t="s">
        <v>558</v>
      </c>
      <c r="N114" s="51" t="s">
        <v>7</v>
      </c>
      <c r="P114"/>
      <c r="S114" s="174" t="s">
        <v>2572</v>
      </c>
      <c r="U114"/>
    </row>
    <row r="115" spans="7:21" x14ac:dyDescent="0.6">
      <c r="G115" s="425" t="s">
        <v>1173</v>
      </c>
      <c r="H115" s="205" t="s">
        <v>2714</v>
      </c>
      <c r="K115" s="425" t="s">
        <v>1168</v>
      </c>
      <c r="N115" s="51" t="s">
        <v>7</v>
      </c>
      <c r="P115"/>
      <c r="S115" s="132" t="s">
        <v>2572</v>
      </c>
      <c r="U115"/>
    </row>
    <row r="116" spans="7:21" x14ac:dyDescent="0.6">
      <c r="G116" s="425" t="s">
        <v>1458</v>
      </c>
      <c r="H116" s="205" t="s">
        <v>2714</v>
      </c>
      <c r="K116" s="425" t="s">
        <v>36</v>
      </c>
      <c r="N116" s="51" t="s">
        <v>7</v>
      </c>
      <c r="P116"/>
      <c r="S116" s="174" t="s">
        <v>2572</v>
      </c>
      <c r="U116"/>
    </row>
    <row r="117" spans="7:21" x14ac:dyDescent="0.6">
      <c r="G117" s="425" t="s">
        <v>1552</v>
      </c>
      <c r="H117" s="205" t="s">
        <v>2714</v>
      </c>
      <c r="K117" s="425" t="s">
        <v>719</v>
      </c>
      <c r="N117" s="51" t="s">
        <v>7</v>
      </c>
      <c r="P117"/>
      <c r="S117" s="174" t="s">
        <v>2572</v>
      </c>
      <c r="U117"/>
    </row>
    <row r="118" spans="7:21" x14ac:dyDescent="0.6">
      <c r="G118" s="425" t="s">
        <v>250</v>
      </c>
      <c r="H118" s="453" t="s">
        <v>2760</v>
      </c>
      <c r="K118" s="425" t="s">
        <v>1328</v>
      </c>
      <c r="N118" s="51" t="s">
        <v>7</v>
      </c>
      <c r="P118"/>
      <c r="S118" s="174" t="s">
        <v>2572</v>
      </c>
      <c r="U118"/>
    </row>
    <row r="119" spans="7:21" x14ac:dyDescent="0.6">
      <c r="G119" s="425" t="s">
        <v>722</v>
      </c>
      <c r="H119" s="174" t="s">
        <v>2760</v>
      </c>
      <c r="K119" s="425" t="s">
        <v>712</v>
      </c>
      <c r="N119" s="51" t="s">
        <v>7</v>
      </c>
      <c r="P119"/>
      <c r="S119" s="174" t="s">
        <v>2572</v>
      </c>
      <c r="U119"/>
    </row>
    <row r="120" spans="7:21" x14ac:dyDescent="0.6">
      <c r="G120" s="425" t="s">
        <v>1563</v>
      </c>
      <c r="H120" s="205" t="s">
        <v>2760</v>
      </c>
      <c r="K120" s="425" t="s">
        <v>916</v>
      </c>
      <c r="N120" s="51" t="s">
        <v>7</v>
      </c>
      <c r="P120"/>
      <c r="S120" s="174" t="s">
        <v>2572</v>
      </c>
      <c r="U120"/>
    </row>
    <row r="121" spans="7:21" x14ac:dyDescent="0.6">
      <c r="G121" s="425" t="s">
        <v>72</v>
      </c>
      <c r="H121" s="453" t="s">
        <v>4556</v>
      </c>
      <c r="K121" s="425" t="s">
        <v>977</v>
      </c>
      <c r="N121" s="51" t="s">
        <v>7</v>
      </c>
      <c r="P121"/>
      <c r="S121" s="174" t="s">
        <v>2572</v>
      </c>
      <c r="U121"/>
    </row>
    <row r="122" spans="7:21" x14ac:dyDescent="0.6">
      <c r="G122" s="425" t="s">
        <v>68</v>
      </c>
      <c r="H122" s="453" t="s">
        <v>4555</v>
      </c>
      <c r="K122" s="425" t="s">
        <v>1463</v>
      </c>
      <c r="N122" s="51" t="s">
        <v>7</v>
      </c>
      <c r="P122"/>
      <c r="S122" s="174" t="s">
        <v>2572</v>
      </c>
      <c r="U122"/>
    </row>
    <row r="123" spans="7:21" x14ac:dyDescent="0.6">
      <c r="G123" s="425" t="s">
        <v>21</v>
      </c>
      <c r="H123" s="183" t="s">
        <v>2920</v>
      </c>
      <c r="K123" s="425" t="s">
        <v>1323</v>
      </c>
      <c r="N123" s="51" t="s">
        <v>7</v>
      </c>
      <c r="P123"/>
      <c r="S123" s="174" t="s">
        <v>2572</v>
      </c>
      <c r="U123"/>
    </row>
    <row r="124" spans="7:21" x14ac:dyDescent="0.6">
      <c r="G124" s="425" t="s">
        <v>186</v>
      </c>
      <c r="H124" s="459" t="s">
        <v>2920</v>
      </c>
      <c r="K124" s="425" t="s">
        <v>1679</v>
      </c>
      <c r="N124" s="51" t="s">
        <v>7</v>
      </c>
      <c r="P124"/>
      <c r="S124" s="174" t="s">
        <v>2572</v>
      </c>
      <c r="U124"/>
    </row>
    <row r="125" spans="7:21" x14ac:dyDescent="0.6">
      <c r="G125" s="430" t="s">
        <v>1576</v>
      </c>
      <c r="H125" s="183" t="s">
        <v>2920</v>
      </c>
      <c r="K125" s="425" t="s">
        <v>1525</v>
      </c>
      <c r="N125" s="51" t="s">
        <v>7</v>
      </c>
      <c r="P125"/>
      <c r="S125" s="174" t="s">
        <v>2572</v>
      </c>
      <c r="U125"/>
    </row>
    <row r="126" spans="7:21" x14ac:dyDescent="0.6">
      <c r="G126" s="425" t="s">
        <v>1448</v>
      </c>
      <c r="H126" s="205" t="s">
        <v>2920</v>
      </c>
      <c r="K126" s="425" t="s">
        <v>1536</v>
      </c>
      <c r="N126" s="51" t="s">
        <v>7</v>
      </c>
      <c r="P126"/>
      <c r="S126" s="204" t="s">
        <v>2572</v>
      </c>
      <c r="U126"/>
    </row>
    <row r="127" spans="7:21" x14ac:dyDescent="0.6">
      <c r="G127" s="425" t="s">
        <v>2018</v>
      </c>
      <c r="H127" s="205" t="s">
        <v>2920</v>
      </c>
      <c r="K127" s="425" t="s">
        <v>1555</v>
      </c>
      <c r="N127" s="51" t="s">
        <v>7</v>
      </c>
      <c r="P127"/>
      <c r="S127" s="174" t="s">
        <v>2572</v>
      </c>
      <c r="U127"/>
    </row>
    <row r="128" spans="7:21" x14ac:dyDescent="0.6">
      <c r="G128" s="436" t="s">
        <v>1501</v>
      </c>
      <c r="H128" s="248" t="s">
        <v>2920</v>
      </c>
      <c r="K128" s="425" t="s">
        <v>407</v>
      </c>
      <c r="N128" s="51" t="s">
        <v>7</v>
      </c>
      <c r="P128"/>
      <c r="S128" s="174" t="s">
        <v>2572</v>
      </c>
      <c r="U128"/>
    </row>
    <row r="129" spans="7:21" x14ac:dyDescent="0.6">
      <c r="G129" s="425" t="s">
        <v>1668</v>
      </c>
      <c r="H129" s="320" t="s">
        <v>3905</v>
      </c>
      <c r="K129" s="425" t="s">
        <v>1543</v>
      </c>
      <c r="N129" s="51" t="s">
        <v>7</v>
      </c>
      <c r="P129"/>
      <c r="S129" s="174" t="s">
        <v>2572</v>
      </c>
      <c r="U129"/>
    </row>
    <row r="130" spans="7:21" x14ac:dyDescent="0.6">
      <c r="G130" s="425" t="s">
        <v>558</v>
      </c>
      <c r="H130" s="204" t="s">
        <v>4613</v>
      </c>
      <c r="K130" s="425" t="s">
        <v>557</v>
      </c>
      <c r="N130" s="51" t="s">
        <v>7</v>
      </c>
      <c r="P130"/>
      <c r="S130" s="174" t="s">
        <v>2572</v>
      </c>
      <c r="U130"/>
    </row>
    <row r="131" spans="7:21" x14ac:dyDescent="0.6">
      <c r="G131" s="425" t="s">
        <v>1168</v>
      </c>
      <c r="H131" s="205" t="s">
        <v>3376</v>
      </c>
      <c r="K131" s="425" t="s">
        <v>973</v>
      </c>
      <c r="N131" s="51" t="s">
        <v>7</v>
      </c>
      <c r="P131"/>
      <c r="S131" s="174" t="s">
        <v>2572</v>
      </c>
      <c r="U131"/>
    </row>
    <row r="132" spans="7:21" x14ac:dyDescent="0.6">
      <c r="G132" s="425" t="s">
        <v>36</v>
      </c>
      <c r="H132" s="174" t="s">
        <v>2741</v>
      </c>
      <c r="K132" s="425" t="s">
        <v>344</v>
      </c>
      <c r="N132" s="51" t="s">
        <v>7</v>
      </c>
      <c r="P132"/>
      <c r="S132" s="174" t="s">
        <v>2572</v>
      </c>
      <c r="U132"/>
    </row>
    <row r="133" spans="7:21" x14ac:dyDescent="0.6">
      <c r="G133" s="425" t="s">
        <v>719</v>
      </c>
      <c r="H133" s="174" t="s">
        <v>2741</v>
      </c>
      <c r="K133" s="425" t="s">
        <v>445</v>
      </c>
      <c r="N133" s="51" t="s">
        <v>7</v>
      </c>
      <c r="P133"/>
      <c r="S133" s="174" t="s">
        <v>2572</v>
      </c>
      <c r="U133"/>
    </row>
    <row r="134" spans="7:21" x14ac:dyDescent="0.6">
      <c r="G134" s="425" t="s">
        <v>1328</v>
      </c>
      <c r="H134" s="248" t="s">
        <v>3379</v>
      </c>
      <c r="K134" s="425" t="s">
        <v>17</v>
      </c>
      <c r="N134" s="51" t="s">
        <v>7</v>
      </c>
      <c r="P134"/>
      <c r="S134" s="174" t="s">
        <v>2572</v>
      </c>
      <c r="U134"/>
    </row>
    <row r="135" spans="7:21" x14ac:dyDescent="0.6">
      <c r="G135" s="425" t="s">
        <v>712</v>
      </c>
      <c r="H135" s="205" t="s">
        <v>2705</v>
      </c>
      <c r="K135" s="425" t="s">
        <v>30</v>
      </c>
      <c r="N135" s="51" t="s">
        <v>7</v>
      </c>
      <c r="P135"/>
      <c r="S135" s="174" t="s">
        <v>2572</v>
      </c>
      <c r="U135"/>
    </row>
    <row r="136" spans="7:21" x14ac:dyDescent="0.6">
      <c r="G136" s="425" t="s">
        <v>916</v>
      </c>
      <c r="H136" s="205" t="s">
        <v>2705</v>
      </c>
      <c r="K136" s="425" t="s">
        <v>92</v>
      </c>
      <c r="N136" s="51" t="s">
        <v>7</v>
      </c>
      <c r="P136"/>
      <c r="S136" s="174" t="s">
        <v>2572</v>
      </c>
      <c r="U136"/>
    </row>
    <row r="137" spans="7:21" x14ac:dyDescent="0.6">
      <c r="G137" s="425" t="s">
        <v>977</v>
      </c>
      <c r="H137" s="205" t="s">
        <v>2705</v>
      </c>
      <c r="K137" s="425" t="s">
        <v>460</v>
      </c>
      <c r="N137" s="51" t="s">
        <v>7</v>
      </c>
      <c r="P137"/>
      <c r="S137" s="174" t="s">
        <v>2572</v>
      </c>
      <c r="U137"/>
    </row>
    <row r="138" spans="7:21" x14ac:dyDescent="0.6">
      <c r="G138" s="425" t="s">
        <v>1463</v>
      </c>
      <c r="H138" s="205" t="s">
        <v>2705</v>
      </c>
      <c r="K138" s="425" t="s">
        <v>465</v>
      </c>
      <c r="N138" s="51" t="s">
        <v>7</v>
      </c>
      <c r="P138"/>
      <c r="S138" s="174" t="s">
        <v>2572</v>
      </c>
      <c r="U138"/>
    </row>
    <row r="139" spans="7:21" x14ac:dyDescent="0.6">
      <c r="G139" s="425" t="s">
        <v>1323</v>
      </c>
      <c r="H139" s="205" t="s">
        <v>2705</v>
      </c>
      <c r="K139" s="425" t="s">
        <v>538</v>
      </c>
      <c r="N139" s="51" t="s">
        <v>7</v>
      </c>
      <c r="P139"/>
      <c r="S139" s="174" t="s">
        <v>2572</v>
      </c>
      <c r="U139"/>
    </row>
    <row r="140" spans="7:21" x14ac:dyDescent="0.6">
      <c r="G140" s="425" t="s">
        <v>1679</v>
      </c>
      <c r="H140" s="205" t="s">
        <v>2705</v>
      </c>
      <c r="K140" s="425" t="s">
        <v>550</v>
      </c>
      <c r="N140" s="51" t="s">
        <v>7</v>
      </c>
      <c r="P140"/>
      <c r="S140" s="174" t="s">
        <v>2572</v>
      </c>
      <c r="U140"/>
    </row>
    <row r="141" spans="7:21" x14ac:dyDescent="0.6">
      <c r="G141" s="425" t="s">
        <v>1492</v>
      </c>
      <c r="H141" s="205" t="s">
        <v>2705</v>
      </c>
      <c r="K141" s="425" t="s">
        <v>711</v>
      </c>
      <c r="N141" s="51" t="s">
        <v>7</v>
      </c>
      <c r="P141"/>
      <c r="S141" s="174" t="s">
        <v>2572</v>
      </c>
      <c r="U141"/>
    </row>
    <row r="142" spans="7:21" x14ac:dyDescent="0.6">
      <c r="G142" s="425" t="s">
        <v>1525</v>
      </c>
      <c r="H142" s="205" t="s">
        <v>2705</v>
      </c>
      <c r="K142" s="425" t="s">
        <v>716</v>
      </c>
      <c r="N142" s="51" t="s">
        <v>7</v>
      </c>
      <c r="P142"/>
      <c r="S142" s="174" t="s">
        <v>2572</v>
      </c>
      <c r="U142"/>
    </row>
    <row r="143" spans="7:21" x14ac:dyDescent="0.6">
      <c r="G143" s="425" t="s">
        <v>1536</v>
      </c>
      <c r="H143" s="205" t="s">
        <v>2705</v>
      </c>
      <c r="K143" s="425" t="s">
        <v>721</v>
      </c>
      <c r="N143" s="51" t="s">
        <v>7</v>
      </c>
      <c r="P143"/>
      <c r="S143" s="174" t="s">
        <v>2572</v>
      </c>
      <c r="U143"/>
    </row>
    <row r="144" spans="7:21" x14ac:dyDescent="0.6">
      <c r="G144" s="425" t="s">
        <v>1555</v>
      </c>
      <c r="H144" s="205" t="s">
        <v>2705</v>
      </c>
      <c r="K144" s="425" t="s">
        <v>2011</v>
      </c>
      <c r="N144" s="51" t="s">
        <v>7</v>
      </c>
      <c r="P144"/>
      <c r="S144" s="174" t="s">
        <v>2572</v>
      </c>
      <c r="U144"/>
    </row>
    <row r="145" spans="7:21" x14ac:dyDescent="0.6">
      <c r="G145" s="425" t="s">
        <v>407</v>
      </c>
      <c r="H145" s="174" t="s">
        <v>2906</v>
      </c>
      <c r="K145" s="425" t="s">
        <v>1059</v>
      </c>
      <c r="N145" s="51" t="s">
        <v>7</v>
      </c>
      <c r="P145"/>
      <c r="S145" s="174" t="s">
        <v>2572</v>
      </c>
      <c r="U145"/>
    </row>
    <row r="146" spans="7:21" x14ac:dyDescent="0.6">
      <c r="G146" s="425" t="s">
        <v>1543</v>
      </c>
      <c r="H146" s="248" t="s">
        <v>2906</v>
      </c>
      <c r="K146" s="425" t="s">
        <v>1060</v>
      </c>
      <c r="N146" s="51" t="s">
        <v>7</v>
      </c>
      <c r="P146"/>
      <c r="S146" s="174" t="s">
        <v>2572</v>
      </c>
      <c r="U146"/>
    </row>
    <row r="147" spans="7:21" x14ac:dyDescent="0.6">
      <c r="G147" s="425" t="s">
        <v>557</v>
      </c>
      <c r="H147" s="205" t="s">
        <v>4610</v>
      </c>
      <c r="K147" s="425" t="s">
        <v>1438</v>
      </c>
      <c r="N147" s="51" t="s">
        <v>7</v>
      </c>
      <c r="P147"/>
      <c r="S147" s="174" t="s">
        <v>2572</v>
      </c>
      <c r="U147"/>
    </row>
    <row r="148" spans="7:21" ht="26.25" x14ac:dyDescent="0.6">
      <c r="G148" s="425" t="s">
        <v>973</v>
      </c>
      <c r="H148" s="205" t="s">
        <v>2837</v>
      </c>
      <c r="K148" s="425" t="s">
        <v>1511</v>
      </c>
      <c r="N148" s="51" t="s">
        <v>7</v>
      </c>
      <c r="P148"/>
      <c r="S148" s="174" t="s">
        <v>2572</v>
      </c>
      <c r="U148"/>
    </row>
    <row r="149" spans="7:21" x14ac:dyDescent="0.6">
      <c r="G149" s="425" t="s">
        <v>344</v>
      </c>
      <c r="H149" s="174" t="s">
        <v>4598</v>
      </c>
      <c r="K149" s="425" t="s">
        <v>1939</v>
      </c>
      <c r="N149" s="51" t="s">
        <v>7</v>
      </c>
      <c r="P149"/>
      <c r="S149" s="174" t="s">
        <v>2572</v>
      </c>
      <c r="U149"/>
    </row>
    <row r="150" spans="7:21" x14ac:dyDescent="0.6">
      <c r="G150" s="425" t="s">
        <v>445</v>
      </c>
      <c r="H150" s="174" t="s">
        <v>4598</v>
      </c>
      <c r="K150" s="425" t="s">
        <v>1843</v>
      </c>
      <c r="N150" s="51" t="s">
        <v>7</v>
      </c>
      <c r="P150"/>
      <c r="S150" s="174" t="s">
        <v>2572</v>
      </c>
      <c r="U150"/>
    </row>
    <row r="151" spans="7:21" x14ac:dyDescent="0.6">
      <c r="G151" s="425" t="s">
        <v>17</v>
      </c>
      <c r="H151" s="174" t="s">
        <v>2730</v>
      </c>
      <c r="K151" s="425" t="s">
        <v>1874</v>
      </c>
      <c r="N151" s="51" t="s">
        <v>7</v>
      </c>
      <c r="P151"/>
      <c r="S151" s="174" t="s">
        <v>2572</v>
      </c>
      <c r="U151"/>
    </row>
    <row r="152" spans="7:21" x14ac:dyDescent="0.6">
      <c r="G152" s="425" t="s">
        <v>30</v>
      </c>
      <c r="H152" s="174" t="s">
        <v>2730</v>
      </c>
      <c r="K152" s="425" t="s">
        <v>1890</v>
      </c>
      <c r="N152" s="51" t="s">
        <v>7</v>
      </c>
      <c r="P152"/>
      <c r="S152" s="174" t="s">
        <v>3254</v>
      </c>
      <c r="U152"/>
    </row>
    <row r="153" spans="7:21" x14ac:dyDescent="0.6">
      <c r="G153" s="425" t="s">
        <v>92</v>
      </c>
      <c r="H153" s="453" t="s">
        <v>2730</v>
      </c>
      <c r="K153" s="425" t="s">
        <v>368</v>
      </c>
      <c r="N153" s="51" t="s">
        <v>7</v>
      </c>
      <c r="P153"/>
      <c r="S153" s="174" t="s">
        <v>3254</v>
      </c>
      <c r="U153"/>
    </row>
    <row r="154" spans="7:21" x14ac:dyDescent="0.6">
      <c r="G154" s="425" t="s">
        <v>460</v>
      </c>
      <c r="H154" s="174" t="s">
        <v>2730</v>
      </c>
      <c r="K154" s="425" t="s">
        <v>717</v>
      </c>
      <c r="N154" s="51" t="s">
        <v>7</v>
      </c>
      <c r="P154"/>
      <c r="S154" s="174" t="s">
        <v>3254</v>
      </c>
      <c r="U154"/>
    </row>
    <row r="155" spans="7:21" x14ac:dyDescent="0.6">
      <c r="G155" s="425" t="s">
        <v>465</v>
      </c>
      <c r="H155" s="174" t="s">
        <v>2730</v>
      </c>
      <c r="K155" s="425" t="s">
        <v>918</v>
      </c>
      <c r="N155" s="51" t="s">
        <v>7</v>
      </c>
      <c r="P155"/>
      <c r="S155" s="174" t="s">
        <v>3254</v>
      </c>
      <c r="U155"/>
    </row>
    <row r="156" spans="7:21" x14ac:dyDescent="0.6">
      <c r="G156" s="425" t="s">
        <v>538</v>
      </c>
      <c r="H156" s="174" t="s">
        <v>2730</v>
      </c>
      <c r="K156" s="425" t="s">
        <v>348</v>
      </c>
      <c r="N156" s="51" t="s">
        <v>7</v>
      </c>
      <c r="P156"/>
      <c r="S156" s="174" t="s">
        <v>3254</v>
      </c>
      <c r="U156"/>
    </row>
    <row r="157" spans="7:21" x14ac:dyDescent="0.6">
      <c r="G157" s="425" t="s">
        <v>550</v>
      </c>
      <c r="H157" s="183" t="s">
        <v>2730</v>
      </c>
      <c r="K157" s="425" t="s">
        <v>1067</v>
      </c>
      <c r="N157" s="51" t="s">
        <v>7</v>
      </c>
      <c r="P157"/>
      <c r="S157" s="174" t="s">
        <v>3254</v>
      </c>
      <c r="U157"/>
    </row>
    <row r="158" spans="7:21" x14ac:dyDescent="0.6">
      <c r="G158" s="425" t="s">
        <v>92</v>
      </c>
      <c r="H158" s="174" t="s">
        <v>2730</v>
      </c>
      <c r="K158" s="425" t="s">
        <v>1520</v>
      </c>
      <c r="N158" s="51" t="s">
        <v>7</v>
      </c>
      <c r="P158"/>
      <c r="S158" s="174" t="s">
        <v>3254</v>
      </c>
      <c r="U158"/>
    </row>
    <row r="159" spans="7:21" x14ac:dyDescent="0.6">
      <c r="G159" s="425" t="s">
        <v>711</v>
      </c>
      <c r="H159" s="174" t="s">
        <v>2730</v>
      </c>
      <c r="K159" s="425" t="s">
        <v>432</v>
      </c>
      <c r="N159" s="51" t="s">
        <v>7</v>
      </c>
      <c r="P159"/>
      <c r="S159" s="132" t="s">
        <v>3254</v>
      </c>
      <c r="U159"/>
    </row>
    <row r="160" spans="7:21" x14ac:dyDescent="0.6">
      <c r="G160" s="425" t="s">
        <v>716</v>
      </c>
      <c r="H160" s="174" t="s">
        <v>2730</v>
      </c>
      <c r="K160" s="425" t="s">
        <v>724</v>
      </c>
      <c r="N160" s="51" t="s">
        <v>7</v>
      </c>
      <c r="P160"/>
      <c r="S160" s="174" t="s">
        <v>3254</v>
      </c>
      <c r="U160"/>
    </row>
    <row r="161" spans="7:21" x14ac:dyDescent="0.6">
      <c r="G161" s="425" t="s">
        <v>721</v>
      </c>
      <c r="H161" s="174" t="s">
        <v>2730</v>
      </c>
      <c r="K161" s="425" t="s">
        <v>263</v>
      </c>
      <c r="N161" s="51" t="s">
        <v>7</v>
      </c>
      <c r="P161"/>
      <c r="S161" s="174" t="s">
        <v>3254</v>
      </c>
      <c r="U161"/>
    </row>
    <row r="162" spans="7:21" x14ac:dyDescent="0.6">
      <c r="G162" s="425" t="s">
        <v>2011</v>
      </c>
      <c r="H162" s="205" t="s">
        <v>2730</v>
      </c>
      <c r="K162" s="425" t="s">
        <v>287</v>
      </c>
      <c r="N162" s="51" t="s">
        <v>7</v>
      </c>
      <c r="P162"/>
      <c r="S162" s="174" t="s">
        <v>3254</v>
      </c>
      <c r="U162"/>
    </row>
    <row r="163" spans="7:21" x14ac:dyDescent="0.6">
      <c r="G163" s="425" t="s">
        <v>1059</v>
      </c>
      <c r="H163" s="267" t="s">
        <v>2730</v>
      </c>
      <c r="K163" s="425" t="s">
        <v>396</v>
      </c>
      <c r="N163" s="51" t="s">
        <v>7</v>
      </c>
      <c r="P163"/>
      <c r="S163" s="174" t="s">
        <v>3254</v>
      </c>
      <c r="U163"/>
    </row>
    <row r="164" spans="7:21" x14ac:dyDescent="0.6">
      <c r="G164" s="425" t="s">
        <v>1060</v>
      </c>
      <c r="H164" s="205" t="s">
        <v>2730</v>
      </c>
      <c r="K164" s="425" t="s">
        <v>413</v>
      </c>
      <c r="N164" s="51" t="s">
        <v>7</v>
      </c>
      <c r="P164"/>
      <c r="S164" s="174" t="s">
        <v>3254</v>
      </c>
      <c r="U164"/>
    </row>
    <row r="165" spans="7:21" x14ac:dyDescent="0.6">
      <c r="G165" s="425" t="s">
        <v>1438</v>
      </c>
      <c r="H165" s="205" t="s">
        <v>2730</v>
      </c>
      <c r="K165" s="425" t="s">
        <v>1171</v>
      </c>
      <c r="N165" s="51" t="s">
        <v>7</v>
      </c>
      <c r="P165"/>
      <c r="S165" s="174" t="s">
        <v>3254</v>
      </c>
      <c r="U165"/>
    </row>
    <row r="166" spans="7:21" x14ac:dyDescent="0.6">
      <c r="G166" s="425" t="s">
        <v>1511</v>
      </c>
      <c r="H166" s="205" t="s">
        <v>2730</v>
      </c>
      <c r="K166" s="425" t="s">
        <v>307</v>
      </c>
      <c r="N166" s="51" t="s">
        <v>7</v>
      </c>
      <c r="P166"/>
      <c r="S166" s="174" t="s">
        <v>3254</v>
      </c>
      <c r="U166"/>
    </row>
    <row r="167" spans="7:21" x14ac:dyDescent="0.6">
      <c r="G167" s="425" t="s">
        <v>1939</v>
      </c>
      <c r="H167" s="205" t="s">
        <v>2730</v>
      </c>
      <c r="K167" s="425" t="s">
        <v>81</v>
      </c>
      <c r="N167" s="51" t="s">
        <v>7</v>
      </c>
      <c r="P167"/>
      <c r="S167" s="174" t="s">
        <v>3254</v>
      </c>
      <c r="U167"/>
    </row>
    <row r="168" spans="7:21" x14ac:dyDescent="0.6">
      <c r="G168" s="425" t="s">
        <v>1843</v>
      </c>
      <c r="H168" s="320" t="s">
        <v>3732</v>
      </c>
      <c r="K168" s="425" t="s">
        <v>453</v>
      </c>
      <c r="N168" s="51" t="s">
        <v>7</v>
      </c>
      <c r="P168"/>
      <c r="S168" s="174" t="s">
        <v>3254</v>
      </c>
      <c r="U168"/>
    </row>
    <row r="169" spans="7:21" x14ac:dyDescent="0.6">
      <c r="G169" s="425" t="s">
        <v>1874</v>
      </c>
      <c r="H169" s="320" t="s">
        <v>3848</v>
      </c>
      <c r="K169" s="425" t="s">
        <v>80</v>
      </c>
      <c r="N169" s="51" t="s">
        <v>7</v>
      </c>
      <c r="P169"/>
      <c r="S169" s="174" t="s">
        <v>3254</v>
      </c>
      <c r="U169"/>
    </row>
    <row r="170" spans="7:21" x14ac:dyDescent="0.6">
      <c r="G170" s="425" t="s">
        <v>1890</v>
      </c>
      <c r="H170" s="320" t="s">
        <v>3828</v>
      </c>
      <c r="K170" s="425" t="s">
        <v>338</v>
      </c>
      <c r="N170" s="51" t="s">
        <v>7</v>
      </c>
      <c r="P170"/>
      <c r="S170" s="174" t="s">
        <v>3254</v>
      </c>
      <c r="U170"/>
    </row>
    <row r="171" spans="7:21" x14ac:dyDescent="0.6">
      <c r="G171" s="425" t="s">
        <v>368</v>
      </c>
      <c r="H171" s="174" t="s">
        <v>2733</v>
      </c>
      <c r="K171" s="425" t="s">
        <v>546</v>
      </c>
      <c r="N171" s="51" t="s">
        <v>7</v>
      </c>
      <c r="P171"/>
      <c r="S171" s="132" t="s">
        <v>3254</v>
      </c>
      <c r="U171"/>
    </row>
    <row r="172" spans="7:21" x14ac:dyDescent="0.6">
      <c r="G172" s="425" t="s">
        <v>717</v>
      </c>
      <c r="H172" s="183" t="s">
        <v>2733</v>
      </c>
      <c r="K172" s="425" t="s">
        <v>217</v>
      </c>
      <c r="N172" s="51" t="s">
        <v>7</v>
      </c>
      <c r="P172"/>
      <c r="S172" s="174" t="s">
        <v>3254</v>
      </c>
      <c r="U172"/>
    </row>
    <row r="173" spans="7:21" x14ac:dyDescent="0.6">
      <c r="G173" s="425" t="s">
        <v>918</v>
      </c>
      <c r="H173" s="205" t="s">
        <v>2733</v>
      </c>
      <c r="K173" s="425" t="s">
        <v>232</v>
      </c>
      <c r="N173" s="51" t="s">
        <v>7</v>
      </c>
      <c r="P173"/>
      <c r="S173" s="174" t="s">
        <v>3254</v>
      </c>
      <c r="U173"/>
    </row>
    <row r="174" spans="7:21" x14ac:dyDescent="0.6">
      <c r="G174" s="425" t="s">
        <v>348</v>
      </c>
      <c r="H174" s="174" t="s">
        <v>2937</v>
      </c>
      <c r="K174" s="425" t="s">
        <v>269</v>
      </c>
      <c r="N174" s="51" t="s">
        <v>7</v>
      </c>
      <c r="P174"/>
      <c r="S174" s="174" t="s">
        <v>3254</v>
      </c>
      <c r="U174"/>
    </row>
    <row r="175" spans="7:21" x14ac:dyDescent="0.6">
      <c r="G175" s="425" t="s">
        <v>1067</v>
      </c>
      <c r="H175" s="205" t="s">
        <v>2937</v>
      </c>
      <c r="K175" s="425" t="s">
        <v>330</v>
      </c>
      <c r="N175" s="51" t="s">
        <v>7</v>
      </c>
      <c r="P175"/>
      <c r="S175" s="174" t="s">
        <v>3254</v>
      </c>
      <c r="U175"/>
    </row>
    <row r="176" spans="7:21" x14ac:dyDescent="0.6">
      <c r="G176" s="425" t="s">
        <v>1520</v>
      </c>
      <c r="H176" s="205" t="s">
        <v>2937</v>
      </c>
      <c r="K176" s="425" t="s">
        <v>509</v>
      </c>
      <c r="N176" s="51" t="s">
        <v>7</v>
      </c>
      <c r="P176"/>
      <c r="S176" s="204" t="s">
        <v>3254</v>
      </c>
      <c r="U176"/>
    </row>
    <row r="177" spans="7:21" x14ac:dyDescent="0.6">
      <c r="G177" s="425" t="s">
        <v>432</v>
      </c>
      <c r="H177" s="174" t="s">
        <v>2769</v>
      </c>
      <c r="K177" s="425" t="s">
        <v>542</v>
      </c>
      <c r="N177" s="51" t="s">
        <v>7</v>
      </c>
      <c r="P177"/>
      <c r="S177" s="174" t="s">
        <v>3254</v>
      </c>
      <c r="U177"/>
    </row>
    <row r="178" spans="7:21" x14ac:dyDescent="0.6">
      <c r="G178" s="425" t="s">
        <v>724</v>
      </c>
      <c r="H178" s="174" t="s">
        <v>2769</v>
      </c>
      <c r="K178" s="425" t="s">
        <v>554</v>
      </c>
      <c r="N178" s="51" t="s">
        <v>1249</v>
      </c>
      <c r="P178"/>
      <c r="S178" s="174" t="s">
        <v>3254</v>
      </c>
      <c r="U178"/>
    </row>
    <row r="179" spans="7:21" x14ac:dyDescent="0.6">
      <c r="G179" s="425" t="s">
        <v>263</v>
      </c>
      <c r="H179" s="453" t="s">
        <v>3045</v>
      </c>
      <c r="K179" s="427" t="s">
        <v>555</v>
      </c>
      <c r="N179" s="51" t="s">
        <v>1249</v>
      </c>
      <c r="P179"/>
      <c r="S179" s="174" t="s">
        <v>3254</v>
      </c>
      <c r="U179"/>
    </row>
    <row r="180" spans="7:21" x14ac:dyDescent="0.6">
      <c r="G180" s="425" t="s">
        <v>287</v>
      </c>
      <c r="H180" s="457" t="s">
        <v>3045</v>
      </c>
      <c r="K180" s="425" t="s">
        <v>726</v>
      </c>
      <c r="N180" s="51" t="s">
        <v>1249</v>
      </c>
      <c r="P180"/>
      <c r="S180" s="174" t="s">
        <v>3254</v>
      </c>
      <c r="U180"/>
    </row>
    <row r="181" spans="7:21" x14ac:dyDescent="0.6">
      <c r="G181" s="425" t="s">
        <v>396</v>
      </c>
      <c r="H181" s="204" t="s">
        <v>3045</v>
      </c>
      <c r="K181" s="425" t="s">
        <v>895</v>
      </c>
      <c r="N181" s="51" t="s">
        <v>1249</v>
      </c>
      <c r="P181"/>
      <c r="S181" s="183" t="s">
        <v>3254</v>
      </c>
      <c r="U181"/>
    </row>
    <row r="182" spans="7:21" x14ac:dyDescent="0.6">
      <c r="G182" s="425" t="s">
        <v>413</v>
      </c>
      <c r="H182" s="174" t="s">
        <v>3045</v>
      </c>
      <c r="K182" s="425" t="s">
        <v>1056</v>
      </c>
      <c r="N182" s="51" t="s">
        <v>1249</v>
      </c>
      <c r="P182"/>
      <c r="S182" s="174" t="s">
        <v>2572</v>
      </c>
      <c r="U182"/>
    </row>
    <row r="183" spans="7:21" x14ac:dyDescent="0.6">
      <c r="G183" s="425" t="s">
        <v>1171</v>
      </c>
      <c r="H183" s="205" t="s">
        <v>3377</v>
      </c>
      <c r="K183" s="425" t="s">
        <v>1062</v>
      </c>
      <c r="N183" s="51" t="s">
        <v>1249</v>
      </c>
      <c r="P183"/>
      <c r="S183" s="120" t="s">
        <v>2572</v>
      </c>
      <c r="U183"/>
    </row>
    <row r="184" spans="7:21" x14ac:dyDescent="0.6">
      <c r="G184" s="425" t="s">
        <v>307</v>
      </c>
      <c r="H184" s="174" t="s">
        <v>3136</v>
      </c>
      <c r="K184" s="425" t="s">
        <v>1065</v>
      </c>
      <c r="N184" s="51" t="s">
        <v>1249</v>
      </c>
      <c r="P184"/>
      <c r="S184" s="174" t="s">
        <v>3254</v>
      </c>
      <c r="U184"/>
    </row>
    <row r="185" spans="7:21" x14ac:dyDescent="0.6">
      <c r="G185" s="425" t="s">
        <v>81</v>
      </c>
      <c r="H185" s="453" t="s">
        <v>3047</v>
      </c>
      <c r="K185" s="425" t="s">
        <v>1066</v>
      </c>
      <c r="N185" s="51" t="s">
        <v>1249</v>
      </c>
      <c r="P185"/>
      <c r="S185" s="174" t="s">
        <v>3254</v>
      </c>
      <c r="U185"/>
    </row>
    <row r="186" spans="7:21" x14ac:dyDescent="0.6">
      <c r="G186" s="425" t="s">
        <v>453</v>
      </c>
      <c r="H186" s="174" t="s">
        <v>3047</v>
      </c>
      <c r="K186" s="425" t="s">
        <v>1324</v>
      </c>
      <c r="N186" s="51" t="s">
        <v>1437</v>
      </c>
      <c r="P186"/>
      <c r="S186" s="174" t="s">
        <v>3254</v>
      </c>
      <c r="U186"/>
    </row>
    <row r="187" spans="7:21" x14ac:dyDescent="0.6">
      <c r="G187" s="425" t="s">
        <v>80</v>
      </c>
      <c r="H187" s="459" t="s">
        <v>4561</v>
      </c>
      <c r="K187" s="425" t="s">
        <v>1592</v>
      </c>
      <c r="N187" s="51" t="s">
        <v>1437</v>
      </c>
      <c r="P187"/>
      <c r="S187" s="174" t="s">
        <v>3254</v>
      </c>
      <c r="U187"/>
    </row>
    <row r="188" spans="7:21" x14ac:dyDescent="0.6">
      <c r="G188" s="425" t="s">
        <v>338</v>
      </c>
      <c r="H188" s="174" t="s">
        <v>4561</v>
      </c>
      <c r="K188" s="425" t="s">
        <v>1685</v>
      </c>
      <c r="N188" s="51" t="s">
        <v>1437</v>
      </c>
      <c r="P188"/>
      <c r="S188" s="174" t="s">
        <v>3254</v>
      </c>
      <c r="U188"/>
    </row>
    <row r="189" spans="7:21" x14ac:dyDescent="0.6">
      <c r="G189" s="425" t="s">
        <v>546</v>
      </c>
      <c r="H189" s="205" t="s">
        <v>4644</v>
      </c>
      <c r="K189" s="436" t="s">
        <v>2019</v>
      </c>
      <c r="N189" s="51" t="s">
        <v>1437</v>
      </c>
      <c r="P189"/>
      <c r="S189" s="174" t="s">
        <v>3254</v>
      </c>
      <c r="U189"/>
    </row>
    <row r="190" spans="7:21" x14ac:dyDescent="0.6">
      <c r="G190" s="425" t="s">
        <v>217</v>
      </c>
      <c r="H190" s="459" t="s">
        <v>2776</v>
      </c>
      <c r="K190" s="425" t="s">
        <v>1559</v>
      </c>
      <c r="N190" s="51" t="s">
        <v>1437</v>
      </c>
      <c r="P190"/>
      <c r="S190" s="174" t="s">
        <v>3254</v>
      </c>
      <c r="U190"/>
    </row>
    <row r="191" spans="7:21" x14ac:dyDescent="0.6">
      <c r="G191" s="425" t="s">
        <v>217</v>
      </c>
      <c r="H191" s="459" t="s">
        <v>2776</v>
      </c>
      <c r="K191" s="425" t="s">
        <v>1909</v>
      </c>
      <c r="N191" s="51" t="s">
        <v>1437</v>
      </c>
      <c r="P191"/>
      <c r="S191" s="174" t="s">
        <v>3254</v>
      </c>
      <c r="U191"/>
    </row>
    <row r="192" spans="7:21" x14ac:dyDescent="0.6">
      <c r="G192" s="425" t="s">
        <v>232</v>
      </c>
      <c r="H192" s="453" t="s">
        <v>2776</v>
      </c>
      <c r="K192" s="425" t="s">
        <v>914</v>
      </c>
      <c r="N192" s="51" t="s">
        <v>1437</v>
      </c>
      <c r="P192"/>
      <c r="S192" s="174" t="s">
        <v>3254</v>
      </c>
      <c r="U192"/>
    </row>
    <row r="193" spans="7:21" x14ac:dyDescent="0.6">
      <c r="G193" s="425" t="s">
        <v>269</v>
      </c>
      <c r="H193" s="453" t="s">
        <v>2776</v>
      </c>
      <c r="K193" s="425" t="s">
        <v>1325</v>
      </c>
      <c r="N193" s="51" t="s">
        <v>1249</v>
      </c>
      <c r="P193"/>
      <c r="S193" s="204" t="s">
        <v>3254</v>
      </c>
      <c r="U193"/>
    </row>
    <row r="194" spans="7:21" x14ac:dyDescent="0.6">
      <c r="G194" s="425" t="s">
        <v>330</v>
      </c>
      <c r="H194" s="174" t="s">
        <v>2776</v>
      </c>
      <c r="K194" s="425" t="s">
        <v>298</v>
      </c>
      <c r="N194" s="51" t="s">
        <v>1249</v>
      </c>
      <c r="P194"/>
      <c r="S194" s="174" t="s">
        <v>3254</v>
      </c>
      <c r="U194"/>
    </row>
    <row r="195" spans="7:21" x14ac:dyDescent="0.6">
      <c r="G195" s="425" t="s">
        <v>509</v>
      </c>
      <c r="H195" s="174" t="s">
        <v>2776</v>
      </c>
      <c r="K195" s="425" t="s">
        <v>708</v>
      </c>
      <c r="N195" s="51" t="s">
        <v>1249</v>
      </c>
      <c r="P195"/>
      <c r="S195" s="174" t="s">
        <v>3254</v>
      </c>
      <c r="U195"/>
    </row>
    <row r="196" spans="7:21" x14ac:dyDescent="0.6">
      <c r="G196" s="425" t="s">
        <v>542</v>
      </c>
      <c r="H196" s="205" t="s">
        <v>2776</v>
      </c>
      <c r="K196" s="425" t="s">
        <v>1515</v>
      </c>
      <c r="N196" s="51" t="s">
        <v>1249</v>
      </c>
      <c r="P196"/>
      <c r="S196" s="204" t="s">
        <v>3254</v>
      </c>
      <c r="U196"/>
    </row>
    <row r="197" spans="7:21" x14ac:dyDescent="0.6">
      <c r="G197" s="425" t="s">
        <v>554</v>
      </c>
      <c r="H197" s="205" t="s">
        <v>2776</v>
      </c>
      <c r="K197" s="425" t="s">
        <v>375</v>
      </c>
      <c r="N197" s="51" t="s">
        <v>1249</v>
      </c>
      <c r="P197"/>
      <c r="S197" s="174" t="s">
        <v>3254</v>
      </c>
      <c r="U197"/>
    </row>
    <row r="198" spans="7:21" x14ac:dyDescent="0.6">
      <c r="G198" s="427" t="s">
        <v>555</v>
      </c>
      <c r="H198" s="368" t="s">
        <v>2776</v>
      </c>
      <c r="K198" s="425" t="s">
        <v>910</v>
      </c>
      <c r="N198" s="51" t="s">
        <v>1249</v>
      </c>
      <c r="P198"/>
      <c r="S198" s="174" t="s">
        <v>3254</v>
      </c>
      <c r="U198"/>
    </row>
    <row r="199" spans="7:21" x14ac:dyDescent="0.6">
      <c r="G199" s="425" t="s">
        <v>726</v>
      </c>
      <c r="H199" s="205" t="s">
        <v>2776</v>
      </c>
      <c r="K199" s="425" t="s">
        <v>900</v>
      </c>
      <c r="N199" s="51" t="s">
        <v>1249</v>
      </c>
      <c r="P199"/>
      <c r="S199" s="183" t="s">
        <v>3254</v>
      </c>
      <c r="U199"/>
    </row>
    <row r="200" spans="7:21" x14ac:dyDescent="0.6">
      <c r="G200" s="425" t="s">
        <v>895</v>
      </c>
      <c r="H200" s="205" t="s">
        <v>2776</v>
      </c>
      <c r="K200" s="425" t="s">
        <v>960</v>
      </c>
      <c r="N200" s="51" t="s">
        <v>1249</v>
      </c>
      <c r="P200"/>
      <c r="S200" s="174" t="s">
        <v>3254</v>
      </c>
      <c r="U200"/>
    </row>
    <row r="201" spans="7:21" x14ac:dyDescent="0.6">
      <c r="G201" s="425" t="s">
        <v>1056</v>
      </c>
      <c r="H201" s="205" t="s">
        <v>2776</v>
      </c>
      <c r="K201" s="425" t="s">
        <v>274</v>
      </c>
      <c r="N201" s="51" t="s">
        <v>1249</v>
      </c>
      <c r="P201"/>
      <c r="S201" s="174" t="s">
        <v>3254</v>
      </c>
      <c r="U201"/>
    </row>
    <row r="202" spans="7:21" x14ac:dyDescent="0.6">
      <c r="G202" s="425" t="s">
        <v>1062</v>
      </c>
      <c r="H202" s="205" t="s">
        <v>2776</v>
      </c>
      <c r="K202" s="425" t="s">
        <v>51</v>
      </c>
      <c r="N202" s="51" t="s">
        <v>1249</v>
      </c>
      <c r="P202"/>
      <c r="S202" s="319" t="s">
        <v>3515</v>
      </c>
      <c r="U202"/>
    </row>
    <row r="203" spans="7:21" x14ac:dyDescent="0.6">
      <c r="G203" s="425" t="s">
        <v>1065</v>
      </c>
      <c r="H203" s="205" t="s">
        <v>2776</v>
      </c>
      <c r="K203" s="425" t="s">
        <v>980</v>
      </c>
      <c r="N203" s="51" t="s">
        <v>1249</v>
      </c>
      <c r="P203"/>
      <c r="S203" s="319" t="s">
        <v>3515</v>
      </c>
      <c r="U203"/>
    </row>
    <row r="204" spans="7:21" x14ac:dyDescent="0.6">
      <c r="G204" s="425" t="s">
        <v>1066</v>
      </c>
      <c r="H204" s="205" t="s">
        <v>2776</v>
      </c>
      <c r="K204" s="425" t="s">
        <v>318</v>
      </c>
      <c r="N204" s="51" t="s">
        <v>1249</v>
      </c>
      <c r="P204"/>
      <c r="S204" s="319" t="s">
        <v>3515</v>
      </c>
      <c r="U204"/>
    </row>
    <row r="205" spans="7:21" x14ac:dyDescent="0.6">
      <c r="G205" s="425" t="s">
        <v>1324</v>
      </c>
      <c r="H205" s="205" t="s">
        <v>2776</v>
      </c>
      <c r="K205" s="425" t="s">
        <v>548</v>
      </c>
      <c r="N205" s="51" t="s">
        <v>1249</v>
      </c>
      <c r="P205"/>
      <c r="S205" s="319" t="s">
        <v>3515</v>
      </c>
      <c r="U205"/>
    </row>
    <row r="206" spans="7:21" x14ac:dyDescent="0.6">
      <c r="G206" s="425" t="s">
        <v>1592</v>
      </c>
      <c r="H206" s="320" t="s">
        <v>3637</v>
      </c>
      <c r="K206" s="425" t="s">
        <v>549</v>
      </c>
      <c r="N206" s="51" t="s">
        <v>1249</v>
      </c>
      <c r="P206"/>
      <c r="S206" s="319" t="s">
        <v>3515</v>
      </c>
      <c r="U206"/>
    </row>
    <row r="207" spans="7:21" x14ac:dyDescent="0.6">
      <c r="G207" s="425" t="s">
        <v>1685</v>
      </c>
      <c r="H207" s="205" t="s">
        <v>2776</v>
      </c>
      <c r="K207" s="425" t="s">
        <v>556</v>
      </c>
      <c r="N207" s="51" t="s">
        <v>1249</v>
      </c>
      <c r="P207"/>
      <c r="S207" s="319" t="s">
        <v>3515</v>
      </c>
      <c r="U207"/>
    </row>
    <row r="208" spans="7:21" x14ac:dyDescent="0.6">
      <c r="G208" s="436" t="s">
        <v>2019</v>
      </c>
      <c r="H208" s="280" t="s">
        <v>2776</v>
      </c>
      <c r="K208" s="425" t="s">
        <v>727</v>
      </c>
      <c r="N208" s="51" t="s">
        <v>1249</v>
      </c>
      <c r="P208"/>
      <c r="S208" s="319" t="s">
        <v>3515</v>
      </c>
      <c r="U208"/>
    </row>
    <row r="209" spans="7:21" x14ac:dyDescent="0.6">
      <c r="G209" s="425" t="s">
        <v>1559</v>
      </c>
      <c r="H209" s="205" t="s">
        <v>2776</v>
      </c>
      <c r="K209" s="425" t="s">
        <v>1055</v>
      </c>
      <c r="N209" s="51" t="s">
        <v>1249</v>
      </c>
      <c r="P209"/>
      <c r="S209" s="319" t="s">
        <v>3515</v>
      </c>
      <c r="U209"/>
    </row>
    <row r="210" spans="7:21" x14ac:dyDescent="0.6">
      <c r="G210" s="425" t="s">
        <v>1909</v>
      </c>
      <c r="H210" s="320" t="s">
        <v>3815</v>
      </c>
      <c r="K210" s="425" t="s">
        <v>1057</v>
      </c>
      <c r="N210" s="51" t="s">
        <v>1249</v>
      </c>
      <c r="P210"/>
      <c r="S210" s="319" t="s">
        <v>3515</v>
      </c>
      <c r="U210"/>
    </row>
    <row r="211" spans="7:21" x14ac:dyDescent="0.6">
      <c r="G211" s="425" t="s">
        <v>914</v>
      </c>
      <c r="H211" s="205" t="s">
        <v>2814</v>
      </c>
      <c r="K211" s="425" t="s">
        <v>1058</v>
      </c>
      <c r="N211" s="51" t="s">
        <v>1249</v>
      </c>
      <c r="P211"/>
      <c r="S211" s="319" t="s">
        <v>3515</v>
      </c>
      <c r="U211"/>
    </row>
    <row r="212" spans="7:21" x14ac:dyDescent="0.6">
      <c r="G212" s="425" t="s">
        <v>1325</v>
      </c>
      <c r="H212" s="267" t="s">
        <v>2814</v>
      </c>
      <c r="K212" s="425" t="s">
        <v>1061</v>
      </c>
      <c r="N212" s="51" t="s">
        <v>1249</v>
      </c>
      <c r="P212"/>
      <c r="S212" s="319" t="s">
        <v>3515</v>
      </c>
      <c r="U212"/>
    </row>
    <row r="213" spans="7:21" x14ac:dyDescent="0.6">
      <c r="G213" s="425" t="s">
        <v>298</v>
      </c>
      <c r="H213" s="174" t="s">
        <v>2932</v>
      </c>
      <c r="K213" s="425" t="s">
        <v>1063</v>
      </c>
      <c r="N213" s="51" t="s">
        <v>1249</v>
      </c>
      <c r="P213"/>
      <c r="S213" s="319" t="s">
        <v>3515</v>
      </c>
      <c r="U213"/>
    </row>
    <row r="214" spans="7:21" x14ac:dyDescent="0.6">
      <c r="G214" s="425" t="s">
        <v>708</v>
      </c>
      <c r="H214" s="174" t="s">
        <v>2932</v>
      </c>
      <c r="K214" s="425" t="s">
        <v>1064</v>
      </c>
      <c r="N214" s="51" t="s">
        <v>1249</v>
      </c>
      <c r="P214"/>
      <c r="S214" s="319" t="s">
        <v>3515</v>
      </c>
      <c r="U214"/>
    </row>
    <row r="215" spans="7:21" x14ac:dyDescent="0.6">
      <c r="G215" s="425" t="s">
        <v>1515</v>
      </c>
      <c r="H215" s="205" t="s">
        <v>2932</v>
      </c>
      <c r="K215" s="425" t="s">
        <v>1169</v>
      </c>
      <c r="N215" s="51" t="s">
        <v>1249</v>
      </c>
      <c r="P215"/>
      <c r="S215" s="319" t="s">
        <v>3515</v>
      </c>
      <c r="U215"/>
    </row>
    <row r="216" spans="7:21" x14ac:dyDescent="0.6">
      <c r="G216" s="425" t="s">
        <v>375</v>
      </c>
      <c r="H216" s="174" t="s">
        <v>2799</v>
      </c>
      <c r="K216" s="425" t="s">
        <v>1333</v>
      </c>
      <c r="N216" s="51" t="s">
        <v>1249</v>
      </c>
      <c r="P216"/>
      <c r="S216" s="319" t="s">
        <v>3515</v>
      </c>
      <c r="U216"/>
    </row>
    <row r="217" spans="7:21" ht="47.25" x14ac:dyDescent="0.6">
      <c r="G217" s="425" t="s">
        <v>910</v>
      </c>
      <c r="H217" s="205" t="s">
        <v>2799</v>
      </c>
      <c r="K217" s="430" t="s">
        <v>4455</v>
      </c>
      <c r="N217" s="51" t="s">
        <v>1249</v>
      </c>
      <c r="P217"/>
      <c r="S217" s="319" t="s">
        <v>3515</v>
      </c>
      <c r="U217"/>
    </row>
    <row r="218" spans="7:21" x14ac:dyDescent="0.6">
      <c r="G218" s="425" t="s">
        <v>900</v>
      </c>
      <c r="H218" s="205" t="s">
        <v>2795</v>
      </c>
      <c r="K218" s="425" t="s">
        <v>1332</v>
      </c>
      <c r="N218" s="51" t="s">
        <v>1249</v>
      </c>
      <c r="P218"/>
      <c r="S218" s="319" t="s">
        <v>3515</v>
      </c>
      <c r="U218"/>
    </row>
    <row r="219" spans="7:21" x14ac:dyDescent="0.6">
      <c r="G219" s="425" t="s">
        <v>960</v>
      </c>
      <c r="H219" s="205" t="s">
        <v>2795</v>
      </c>
      <c r="K219" s="425" t="s">
        <v>1426</v>
      </c>
      <c r="N219" s="51" t="s">
        <v>1249</v>
      </c>
      <c r="P219"/>
      <c r="S219" s="319" t="s">
        <v>3515</v>
      </c>
      <c r="U219"/>
    </row>
    <row r="220" spans="7:21" x14ac:dyDescent="0.6">
      <c r="G220" s="425" t="s">
        <v>1173</v>
      </c>
      <c r="H220" s="205" t="s">
        <v>2795</v>
      </c>
      <c r="K220" s="425" t="s">
        <v>1335</v>
      </c>
      <c r="N220" s="51" t="s">
        <v>1249</v>
      </c>
      <c r="P220"/>
      <c r="S220" s="319" t="s">
        <v>3515</v>
      </c>
      <c r="U220"/>
    </row>
    <row r="221" spans="7:21" x14ac:dyDescent="0.6">
      <c r="G221" s="425" t="s">
        <v>274</v>
      </c>
      <c r="H221" s="453" t="s">
        <v>4585</v>
      </c>
      <c r="K221" s="425" t="s">
        <v>1694</v>
      </c>
      <c r="N221" s="51" t="s">
        <v>1249</v>
      </c>
      <c r="P221"/>
      <c r="S221" s="319" t="s">
        <v>3515</v>
      </c>
      <c r="U221"/>
    </row>
    <row r="222" spans="7:21" x14ac:dyDescent="0.6">
      <c r="G222" s="425" t="s">
        <v>51</v>
      </c>
      <c r="H222" s="453" t="s">
        <v>3051</v>
      </c>
      <c r="K222" s="425" t="s">
        <v>1477</v>
      </c>
      <c r="N222" s="51" t="s">
        <v>1662</v>
      </c>
      <c r="P222"/>
      <c r="S222" s="319" t="s">
        <v>3515</v>
      </c>
      <c r="U222"/>
    </row>
    <row r="223" spans="7:21" x14ac:dyDescent="0.6">
      <c r="G223" s="425" t="s">
        <v>980</v>
      </c>
      <c r="H223" s="205" t="s">
        <v>2861</v>
      </c>
      <c r="K223" s="425" t="s">
        <v>1496</v>
      </c>
      <c r="N223" s="51" t="s">
        <v>1662</v>
      </c>
      <c r="P223"/>
      <c r="S223" s="319" t="s">
        <v>3515</v>
      </c>
      <c r="U223"/>
    </row>
    <row r="224" spans="7:21" x14ac:dyDescent="0.6">
      <c r="G224" s="425" t="s">
        <v>318</v>
      </c>
      <c r="H224" s="174" t="s">
        <v>2780</v>
      </c>
      <c r="K224" s="425" t="s">
        <v>2111</v>
      </c>
      <c r="N224" s="51" t="s">
        <v>1662</v>
      </c>
      <c r="P224"/>
      <c r="S224" s="319" t="s">
        <v>3515</v>
      </c>
      <c r="U224"/>
    </row>
    <row r="225" spans="7:21" x14ac:dyDescent="0.6">
      <c r="G225" s="425" t="s">
        <v>548</v>
      </c>
      <c r="H225" s="205" t="s">
        <v>2780</v>
      </c>
      <c r="K225" s="425" t="s">
        <v>1872</v>
      </c>
      <c r="N225" s="51" t="s">
        <v>1662</v>
      </c>
      <c r="P225"/>
      <c r="S225" s="319" t="s">
        <v>3515</v>
      </c>
      <c r="U225"/>
    </row>
    <row r="226" spans="7:21" x14ac:dyDescent="0.6">
      <c r="G226" s="425" t="s">
        <v>549</v>
      </c>
      <c r="H226" s="204" t="s">
        <v>2780</v>
      </c>
      <c r="K226" s="425" t="s">
        <v>693</v>
      </c>
      <c r="N226" s="51" t="s">
        <v>1662</v>
      </c>
      <c r="P226"/>
      <c r="S226" s="319" t="s">
        <v>3515</v>
      </c>
      <c r="U226"/>
    </row>
    <row r="227" spans="7:21" ht="78.75" x14ac:dyDescent="0.6">
      <c r="G227" s="425" t="s">
        <v>556</v>
      </c>
      <c r="H227" s="205" t="s">
        <v>2780</v>
      </c>
      <c r="K227" s="430" t="s">
        <v>4454</v>
      </c>
      <c r="N227" s="51" t="s">
        <v>1662</v>
      </c>
      <c r="P227"/>
      <c r="S227" s="319" t="s">
        <v>3515</v>
      </c>
      <c r="U227"/>
    </row>
    <row r="228" spans="7:21" x14ac:dyDescent="0.6">
      <c r="G228" s="425" t="s">
        <v>727</v>
      </c>
      <c r="H228" s="205" t="s">
        <v>2780</v>
      </c>
      <c r="K228" s="425" t="s">
        <v>464</v>
      </c>
      <c r="N228" s="51" t="s">
        <v>1662</v>
      </c>
      <c r="P228"/>
      <c r="S228" s="319" t="s">
        <v>3515</v>
      </c>
      <c r="U228"/>
    </row>
    <row r="229" spans="7:21" x14ac:dyDescent="0.6">
      <c r="G229" s="425" t="s">
        <v>1055</v>
      </c>
      <c r="H229" s="205" t="s">
        <v>2780</v>
      </c>
      <c r="K229" s="425" t="s">
        <v>42</v>
      </c>
      <c r="N229" s="51" t="s">
        <v>1249</v>
      </c>
      <c r="P229"/>
      <c r="S229" s="319" t="s">
        <v>3515</v>
      </c>
      <c r="U229"/>
    </row>
    <row r="230" spans="7:21" x14ac:dyDescent="0.6">
      <c r="G230" s="425" t="s">
        <v>1057</v>
      </c>
      <c r="H230" s="205" t="s">
        <v>2780</v>
      </c>
      <c r="K230" s="425" t="s">
        <v>237</v>
      </c>
      <c r="N230" s="51" t="s">
        <v>1249</v>
      </c>
      <c r="P230"/>
      <c r="S230" s="319" t="s">
        <v>3515</v>
      </c>
      <c r="U230"/>
    </row>
    <row r="231" spans="7:21" x14ac:dyDescent="0.6">
      <c r="G231" s="425" t="s">
        <v>1058</v>
      </c>
      <c r="H231" s="205" t="s">
        <v>2780</v>
      </c>
      <c r="K231" s="425" t="s">
        <v>241</v>
      </c>
      <c r="N231" s="51" t="s">
        <v>1249</v>
      </c>
      <c r="P231"/>
      <c r="S231" s="319" t="s">
        <v>3515</v>
      </c>
      <c r="U231"/>
    </row>
    <row r="232" spans="7:21" x14ac:dyDescent="0.6">
      <c r="G232" s="425" t="s">
        <v>1061</v>
      </c>
      <c r="H232" s="205" t="s">
        <v>2780</v>
      </c>
      <c r="K232" s="425" t="s">
        <v>255</v>
      </c>
      <c r="N232" s="51" t="s">
        <v>1249</v>
      </c>
      <c r="P232"/>
      <c r="S232" s="319" t="s">
        <v>3515</v>
      </c>
      <c r="U232"/>
    </row>
    <row r="233" spans="7:21" x14ac:dyDescent="0.6">
      <c r="G233" s="425" t="s">
        <v>1063</v>
      </c>
      <c r="H233" s="205" t="s">
        <v>2780</v>
      </c>
      <c r="K233" s="425" t="s">
        <v>325</v>
      </c>
      <c r="N233" s="51" t="s">
        <v>1249</v>
      </c>
      <c r="P233"/>
      <c r="S233" s="319" t="s">
        <v>3515</v>
      </c>
      <c r="U233"/>
    </row>
    <row r="234" spans="7:21" x14ac:dyDescent="0.6">
      <c r="G234" s="425" t="s">
        <v>1064</v>
      </c>
      <c r="H234" s="205" t="s">
        <v>2780</v>
      </c>
      <c r="K234" s="425" t="s">
        <v>328</v>
      </c>
      <c r="N234" s="51" t="s">
        <v>1249</v>
      </c>
      <c r="P234"/>
      <c r="S234" s="319" t="s">
        <v>3515</v>
      </c>
      <c r="U234"/>
    </row>
    <row r="235" spans="7:21" x14ac:dyDescent="0.6">
      <c r="G235" s="425" t="s">
        <v>1169</v>
      </c>
      <c r="H235" s="205" t="s">
        <v>2780</v>
      </c>
      <c r="K235" s="425" t="s">
        <v>329</v>
      </c>
      <c r="N235" s="51" t="s">
        <v>1249</v>
      </c>
      <c r="P235"/>
      <c r="S235" s="319" t="s">
        <v>3515</v>
      </c>
      <c r="U235"/>
    </row>
    <row r="236" spans="7:21" x14ac:dyDescent="0.6">
      <c r="G236" s="425" t="s">
        <v>1333</v>
      </c>
      <c r="H236" s="267" t="s">
        <v>2780</v>
      </c>
      <c r="K236" s="425" t="s">
        <v>559</v>
      </c>
      <c r="N236" s="51" t="s">
        <v>1249</v>
      </c>
      <c r="P236"/>
      <c r="S236" s="376" t="s">
        <v>3515</v>
      </c>
      <c r="U236"/>
    </row>
    <row r="237" spans="7:21" ht="47.25" x14ac:dyDescent="0.6">
      <c r="G237" s="430" t="s">
        <v>4455</v>
      </c>
      <c r="H237" s="205" t="s">
        <v>2780</v>
      </c>
      <c r="K237" s="425" t="s">
        <v>886</v>
      </c>
      <c r="N237" s="51" t="s">
        <v>1249</v>
      </c>
      <c r="P237"/>
      <c r="S237" s="319" t="s">
        <v>3515</v>
      </c>
      <c r="U237"/>
    </row>
    <row r="238" spans="7:21" x14ac:dyDescent="0.6">
      <c r="G238" s="425" t="s">
        <v>1332</v>
      </c>
      <c r="H238" s="205" t="s">
        <v>2780</v>
      </c>
      <c r="K238" s="425" t="s">
        <v>890</v>
      </c>
      <c r="N238" s="51" t="s">
        <v>1249</v>
      </c>
      <c r="P238"/>
      <c r="S238" s="319" t="s">
        <v>3515</v>
      </c>
      <c r="U238"/>
    </row>
    <row r="239" spans="7:21" x14ac:dyDescent="0.6">
      <c r="G239" s="425" t="s">
        <v>1426</v>
      </c>
      <c r="H239" s="205" t="s">
        <v>2780</v>
      </c>
      <c r="K239" s="425" t="s">
        <v>911</v>
      </c>
      <c r="N239" s="51" t="s">
        <v>1249</v>
      </c>
      <c r="P239"/>
      <c r="S239" s="330" t="s">
        <v>3515</v>
      </c>
      <c r="U239"/>
    </row>
    <row r="240" spans="7:21" x14ac:dyDescent="0.6">
      <c r="G240" s="425" t="s">
        <v>1335</v>
      </c>
      <c r="H240" s="320" t="s">
        <v>3543</v>
      </c>
      <c r="K240" s="425" t="s">
        <v>1166</v>
      </c>
      <c r="N240" s="51" t="s">
        <v>1249</v>
      </c>
      <c r="P240"/>
      <c r="S240" s="319" t="s">
        <v>3515</v>
      </c>
      <c r="U240"/>
    </row>
    <row r="241" spans="7:21" x14ac:dyDescent="0.6">
      <c r="G241" s="425" t="s">
        <v>1694</v>
      </c>
      <c r="H241" s="205" t="s">
        <v>2780</v>
      </c>
      <c r="K241" s="425" t="s">
        <v>1331</v>
      </c>
      <c r="N241" s="51" t="s">
        <v>1249</v>
      </c>
      <c r="P241"/>
      <c r="S241" s="319" t="s">
        <v>3515</v>
      </c>
      <c r="U241"/>
    </row>
    <row r="242" spans="7:21" x14ac:dyDescent="0.6">
      <c r="G242" s="425" t="s">
        <v>1477</v>
      </c>
      <c r="H242" s="205" t="s">
        <v>2780</v>
      </c>
      <c r="K242" s="425" t="s">
        <v>1336</v>
      </c>
      <c r="N242" s="51" t="s">
        <v>1249</v>
      </c>
      <c r="P242"/>
      <c r="S242" s="319" t="s">
        <v>3515</v>
      </c>
      <c r="U242"/>
    </row>
    <row r="243" spans="7:21" x14ac:dyDescent="0.6">
      <c r="G243" s="425" t="s">
        <v>1496</v>
      </c>
      <c r="H243" s="205" t="s">
        <v>2780</v>
      </c>
      <c r="K243" s="425" t="s">
        <v>1698</v>
      </c>
      <c r="N243" s="51" t="s">
        <v>1249</v>
      </c>
      <c r="P243"/>
      <c r="S243" s="319" t="s">
        <v>3515</v>
      </c>
      <c r="U243"/>
    </row>
    <row r="244" spans="7:21" x14ac:dyDescent="0.6">
      <c r="G244" s="425" t="s">
        <v>2111</v>
      </c>
      <c r="H244" s="205" t="s">
        <v>2780</v>
      </c>
      <c r="K244" s="425" t="s">
        <v>1472</v>
      </c>
      <c r="N244" s="51" t="s">
        <v>1249</v>
      </c>
      <c r="P244"/>
      <c r="S244" s="319" t="s">
        <v>3515</v>
      </c>
      <c r="U244"/>
    </row>
    <row r="245" spans="7:21" x14ac:dyDescent="0.6">
      <c r="G245" s="425" t="s">
        <v>1872</v>
      </c>
      <c r="H245" s="320" t="s">
        <v>3854</v>
      </c>
      <c r="K245" s="425" t="s">
        <v>1938</v>
      </c>
      <c r="N245" s="51" t="s">
        <v>1249</v>
      </c>
      <c r="P245"/>
      <c r="S245" s="319" t="s">
        <v>3515</v>
      </c>
      <c r="U245"/>
    </row>
    <row r="246" spans="7:21" x14ac:dyDescent="0.6">
      <c r="G246" s="425" t="s">
        <v>693</v>
      </c>
      <c r="H246" s="204" t="s">
        <v>3126</v>
      </c>
      <c r="K246" s="425" t="s">
        <v>1880</v>
      </c>
      <c r="N246" s="51" t="s">
        <v>1249</v>
      </c>
      <c r="P246"/>
      <c r="S246" s="319" t="s">
        <v>3515</v>
      </c>
      <c r="U246"/>
    </row>
    <row r="247" spans="7:21" ht="78.75" x14ac:dyDescent="0.6">
      <c r="G247" s="430" t="s">
        <v>4454</v>
      </c>
      <c r="H247" s="453" t="s">
        <v>3237</v>
      </c>
      <c r="K247" s="425" t="s">
        <v>1069</v>
      </c>
      <c r="N247" s="51" t="s">
        <v>1249</v>
      </c>
      <c r="P247"/>
      <c r="S247" s="319" t="s">
        <v>3515</v>
      </c>
      <c r="U247"/>
    </row>
    <row r="248" spans="7:21" x14ac:dyDescent="0.6">
      <c r="G248" s="425" t="s">
        <v>464</v>
      </c>
      <c r="H248" s="174" t="s">
        <v>3149</v>
      </c>
      <c r="K248" s="425" t="s">
        <v>497</v>
      </c>
      <c r="N248" s="51" t="s">
        <v>1249</v>
      </c>
      <c r="P248"/>
      <c r="S248" s="319" t="s">
        <v>3515</v>
      </c>
      <c r="U248"/>
    </row>
    <row r="249" spans="7:21" x14ac:dyDescent="0.6">
      <c r="G249" s="425" t="s">
        <v>42</v>
      </c>
      <c r="H249" s="174" t="s">
        <v>2788</v>
      </c>
      <c r="K249" s="425" t="s">
        <v>303</v>
      </c>
      <c r="N249" s="51" t="s">
        <v>1249</v>
      </c>
      <c r="P249"/>
      <c r="S249" s="319" t="s">
        <v>3515</v>
      </c>
      <c r="U249"/>
    </row>
    <row r="250" spans="7:21" x14ac:dyDescent="0.6">
      <c r="G250" s="425" t="s">
        <v>42</v>
      </c>
      <c r="H250" s="453" t="s">
        <v>2788</v>
      </c>
      <c r="K250" s="425" t="s">
        <v>915</v>
      </c>
      <c r="N250" s="51" t="s">
        <v>1249</v>
      </c>
      <c r="P250"/>
      <c r="S250" s="319" t="s">
        <v>3515</v>
      </c>
      <c r="U250"/>
    </row>
    <row r="251" spans="7:21" x14ac:dyDescent="0.6">
      <c r="G251" s="425" t="s">
        <v>237</v>
      </c>
      <c r="H251" s="453" t="s">
        <v>2788</v>
      </c>
      <c r="K251" s="425" t="s">
        <v>715</v>
      </c>
      <c r="N251" s="51" t="s">
        <v>1249</v>
      </c>
      <c r="P251"/>
      <c r="S251" s="319" t="s">
        <v>3515</v>
      </c>
      <c r="U251"/>
    </row>
    <row r="252" spans="7:21" x14ac:dyDescent="0.6">
      <c r="G252" s="425" t="s">
        <v>241</v>
      </c>
      <c r="H252" s="453" t="s">
        <v>2788</v>
      </c>
      <c r="K252" s="425" t="s">
        <v>969</v>
      </c>
      <c r="N252" s="51" t="s">
        <v>1662</v>
      </c>
      <c r="P252"/>
      <c r="S252" s="319" t="s">
        <v>3515</v>
      </c>
      <c r="U252"/>
    </row>
    <row r="253" spans="7:21" x14ac:dyDescent="0.6">
      <c r="G253" s="425" t="s">
        <v>255</v>
      </c>
      <c r="H253" s="453" t="s">
        <v>2788</v>
      </c>
      <c r="K253" s="425" t="s">
        <v>484</v>
      </c>
      <c r="N253" s="51" t="s">
        <v>1662</v>
      </c>
      <c r="P253"/>
      <c r="S253" s="319" t="s">
        <v>3515</v>
      </c>
      <c r="U253"/>
    </row>
    <row r="254" spans="7:21" x14ac:dyDescent="0.6">
      <c r="G254" s="425" t="s">
        <v>325</v>
      </c>
      <c r="H254" s="174" t="s">
        <v>2788</v>
      </c>
      <c r="K254" s="425" t="s">
        <v>277</v>
      </c>
      <c r="N254" s="51" t="s">
        <v>1662</v>
      </c>
      <c r="P254"/>
      <c r="S254" s="174" t="s">
        <v>2572</v>
      </c>
      <c r="U254"/>
    </row>
    <row r="255" spans="7:21" x14ac:dyDescent="0.6">
      <c r="G255" s="425" t="s">
        <v>328</v>
      </c>
      <c r="H255" s="204" t="s">
        <v>2788</v>
      </c>
      <c r="K255" s="425" t="s">
        <v>323</v>
      </c>
      <c r="N255" s="51" t="s">
        <v>1662</v>
      </c>
      <c r="P255"/>
      <c r="S255" s="319" t="s">
        <v>3515</v>
      </c>
      <c r="U255"/>
    </row>
    <row r="256" spans="7:21" x14ac:dyDescent="0.6">
      <c r="G256" s="425" t="s">
        <v>329</v>
      </c>
      <c r="H256" s="174" t="s">
        <v>2788</v>
      </c>
      <c r="K256" s="425" t="s">
        <v>361</v>
      </c>
      <c r="N256" s="51" t="s">
        <v>1662</v>
      </c>
      <c r="P256"/>
      <c r="S256" s="319" t="s">
        <v>3515</v>
      </c>
      <c r="U256"/>
    </row>
    <row r="257" spans="7:21" x14ac:dyDescent="0.6">
      <c r="G257" s="425" t="s">
        <v>559</v>
      </c>
      <c r="H257" s="205" t="s">
        <v>2788</v>
      </c>
      <c r="K257" s="425" t="s">
        <v>422</v>
      </c>
      <c r="N257" s="51" t="s">
        <v>1662</v>
      </c>
      <c r="P257"/>
      <c r="S257" s="319" t="s">
        <v>3515</v>
      </c>
      <c r="U257"/>
    </row>
    <row r="258" spans="7:21" x14ac:dyDescent="0.6">
      <c r="G258" s="425" t="s">
        <v>886</v>
      </c>
      <c r="H258" s="205" t="s">
        <v>2788</v>
      </c>
      <c r="K258" s="425" t="s">
        <v>518</v>
      </c>
      <c r="N258" s="51" t="s">
        <v>1662</v>
      </c>
      <c r="P258"/>
      <c r="S258" s="319" t="s">
        <v>3515</v>
      </c>
      <c r="U258"/>
    </row>
    <row r="259" spans="7:21" x14ac:dyDescent="0.6">
      <c r="G259" s="425" t="s">
        <v>890</v>
      </c>
      <c r="H259" s="205" t="s">
        <v>2788</v>
      </c>
      <c r="K259" s="425" t="s">
        <v>539</v>
      </c>
      <c r="N259" s="51" t="s">
        <v>1662</v>
      </c>
      <c r="P259"/>
      <c r="S259" s="319" t="s">
        <v>3515</v>
      </c>
      <c r="U259"/>
    </row>
    <row r="260" spans="7:21" x14ac:dyDescent="0.6">
      <c r="G260" s="425" t="s">
        <v>911</v>
      </c>
      <c r="H260" s="205" t="s">
        <v>2788</v>
      </c>
      <c r="K260" s="425" t="s">
        <v>682</v>
      </c>
      <c r="N260" s="51" t="s">
        <v>1662</v>
      </c>
      <c r="P260"/>
      <c r="S260" s="319" t="s">
        <v>3515</v>
      </c>
      <c r="U260"/>
    </row>
    <row r="261" spans="7:21" x14ac:dyDescent="0.6">
      <c r="G261" s="425" t="s">
        <v>1166</v>
      </c>
      <c r="H261" s="267" t="s">
        <v>2788</v>
      </c>
      <c r="K261" s="425" t="s">
        <v>881</v>
      </c>
      <c r="N261" s="51" t="s">
        <v>1662</v>
      </c>
      <c r="P261"/>
      <c r="S261" s="319" t="s">
        <v>3515</v>
      </c>
      <c r="U261"/>
    </row>
    <row r="262" spans="7:21" x14ac:dyDescent="0.6">
      <c r="G262" s="425" t="s">
        <v>1331</v>
      </c>
      <c r="H262" s="205" t="s">
        <v>2788</v>
      </c>
      <c r="K262" s="425" t="s">
        <v>913</v>
      </c>
      <c r="N262" s="51" t="s">
        <v>1662</v>
      </c>
      <c r="P262"/>
      <c r="S262" s="319" t="s">
        <v>3515</v>
      </c>
      <c r="U262"/>
    </row>
    <row r="263" spans="7:21" x14ac:dyDescent="0.6">
      <c r="G263" s="425" t="s">
        <v>1336</v>
      </c>
      <c r="H263" s="320" t="s">
        <v>3550</v>
      </c>
      <c r="K263" s="425" t="s">
        <v>917</v>
      </c>
      <c r="N263" s="51" t="s">
        <v>1662</v>
      </c>
      <c r="P263"/>
      <c r="S263" s="319" t="s">
        <v>3515</v>
      </c>
      <c r="U263"/>
    </row>
    <row r="264" spans="7:21" x14ac:dyDescent="0.6">
      <c r="G264" s="425" t="s">
        <v>1698</v>
      </c>
      <c r="H264" s="205" t="s">
        <v>2788</v>
      </c>
      <c r="K264" s="425" t="s">
        <v>979</v>
      </c>
      <c r="N264" s="51" t="s">
        <v>1662</v>
      </c>
      <c r="P264"/>
      <c r="S264" s="319" t="s">
        <v>3515</v>
      </c>
      <c r="U264"/>
    </row>
    <row r="265" spans="7:21" x14ac:dyDescent="0.6">
      <c r="G265" s="425" t="s">
        <v>1472</v>
      </c>
      <c r="H265" s="205" t="s">
        <v>2788</v>
      </c>
      <c r="K265" s="425" t="s">
        <v>981</v>
      </c>
      <c r="N265" s="51" t="s">
        <v>1662</v>
      </c>
      <c r="P265"/>
      <c r="S265" s="319" t="s">
        <v>3515</v>
      </c>
      <c r="U265"/>
    </row>
    <row r="266" spans="7:21" x14ac:dyDescent="0.6">
      <c r="G266" s="425" t="s">
        <v>1938</v>
      </c>
      <c r="H266" s="205" t="s">
        <v>2788</v>
      </c>
      <c r="K266" s="425" t="s">
        <v>1172</v>
      </c>
      <c r="N266" s="51" t="s">
        <v>1662</v>
      </c>
      <c r="P266"/>
      <c r="S266" s="319" t="s">
        <v>3515</v>
      </c>
      <c r="U266"/>
    </row>
    <row r="267" spans="7:21" x14ac:dyDescent="0.6">
      <c r="G267" s="425" t="s">
        <v>1880</v>
      </c>
      <c r="H267" s="320" t="s">
        <v>3841</v>
      </c>
      <c r="K267" s="425" t="s">
        <v>1330</v>
      </c>
      <c r="N267" s="51" t="s">
        <v>1662</v>
      </c>
      <c r="P267"/>
      <c r="S267" s="319" t="s">
        <v>3515</v>
      </c>
      <c r="U267"/>
    </row>
    <row r="268" spans="7:21" x14ac:dyDescent="0.6">
      <c r="G268" s="425" t="s">
        <v>1069</v>
      </c>
      <c r="H268" s="205" t="s">
        <v>3145</v>
      </c>
      <c r="K268" s="425" t="s">
        <v>1482</v>
      </c>
      <c r="N268" s="51" t="s">
        <v>1662</v>
      </c>
      <c r="P268"/>
      <c r="S268" s="319" t="s">
        <v>3515</v>
      </c>
      <c r="U268"/>
    </row>
    <row r="269" spans="7:21" x14ac:dyDescent="0.6">
      <c r="G269" s="425" t="s">
        <v>497</v>
      </c>
      <c r="H269" s="174" t="s">
        <v>4630</v>
      </c>
      <c r="K269" s="425" t="s">
        <v>1487</v>
      </c>
      <c r="N269" s="51" t="s">
        <v>1662</v>
      </c>
      <c r="P269"/>
      <c r="S269" s="319" t="s">
        <v>3515</v>
      </c>
      <c r="U269"/>
    </row>
    <row r="270" spans="7:21" x14ac:dyDescent="0.6">
      <c r="G270" s="425" t="s">
        <v>303</v>
      </c>
      <c r="H270" s="174" t="s">
        <v>2819</v>
      </c>
      <c r="K270" s="425" t="s">
        <v>1871</v>
      </c>
      <c r="N270" s="51" t="s">
        <v>1662</v>
      </c>
      <c r="P270"/>
      <c r="S270" s="319" t="s">
        <v>3515</v>
      </c>
      <c r="U270"/>
    </row>
    <row r="271" spans="7:21" x14ac:dyDescent="0.6">
      <c r="G271" s="425" t="s">
        <v>915</v>
      </c>
      <c r="H271" s="205" t="s">
        <v>2819</v>
      </c>
      <c r="K271" s="425" t="s">
        <v>39</v>
      </c>
      <c r="N271" s="51" t="s">
        <v>1662</v>
      </c>
      <c r="P271"/>
      <c r="S271" s="319" t="s">
        <v>3515</v>
      </c>
      <c r="U271"/>
    </row>
    <row r="272" spans="7:21" x14ac:dyDescent="0.6">
      <c r="G272" s="425" t="s">
        <v>715</v>
      </c>
      <c r="H272" s="174" t="s">
        <v>2726</v>
      </c>
      <c r="K272" s="425" t="s">
        <v>527</v>
      </c>
      <c r="N272" s="51" t="s">
        <v>1662</v>
      </c>
      <c r="P272"/>
      <c r="S272" s="174" t="s">
        <v>2572</v>
      </c>
      <c r="U272"/>
    </row>
    <row r="273" spans="7:21" x14ac:dyDescent="0.6">
      <c r="G273" s="425" t="s">
        <v>969</v>
      </c>
      <c r="H273" s="205" t="s">
        <v>4653</v>
      </c>
      <c r="K273" s="425" t="s">
        <v>1453</v>
      </c>
      <c r="N273" s="51" t="s">
        <v>1662</v>
      </c>
      <c r="P273"/>
      <c r="S273" s="174" t="s">
        <v>2572</v>
      </c>
      <c r="U273"/>
    </row>
    <row r="274" spans="7:21" x14ac:dyDescent="0.6">
      <c r="G274" s="425" t="s">
        <v>484</v>
      </c>
      <c r="H274" s="204" t="s">
        <v>4628</v>
      </c>
      <c r="K274" s="425" t="s">
        <v>1322</v>
      </c>
      <c r="N274" s="51" t="s">
        <v>1662</v>
      </c>
      <c r="P274"/>
      <c r="S274" s="174" t="s">
        <v>2572</v>
      </c>
      <c r="U274"/>
    </row>
    <row r="275" spans="7:21" x14ac:dyDescent="0.6">
      <c r="G275" s="425" t="s">
        <v>277</v>
      </c>
      <c r="H275" s="453" t="s">
        <v>2787</v>
      </c>
      <c r="K275" s="425" t="s">
        <v>59</v>
      </c>
      <c r="N275" s="51" t="s">
        <v>1662</v>
      </c>
      <c r="P275"/>
      <c r="S275" s="174" t="s">
        <v>2572</v>
      </c>
      <c r="U275"/>
    </row>
    <row r="276" spans="7:21" x14ac:dyDescent="0.6">
      <c r="G276" s="425" t="s">
        <v>323</v>
      </c>
      <c r="H276" s="174" t="s">
        <v>2787</v>
      </c>
      <c r="K276" s="425" t="s">
        <v>439</v>
      </c>
      <c r="N276" s="51" t="s">
        <v>1662</v>
      </c>
      <c r="P276"/>
      <c r="S276" s="174" t="s">
        <v>2572</v>
      </c>
      <c r="U276"/>
    </row>
    <row r="277" spans="7:21" x14ac:dyDescent="0.6">
      <c r="G277" s="425" t="s">
        <v>361</v>
      </c>
      <c r="H277" s="183" t="s">
        <v>2787</v>
      </c>
      <c r="K277" s="425" t="s">
        <v>552</v>
      </c>
      <c r="N277" s="51" t="s">
        <v>1662</v>
      </c>
      <c r="P277"/>
      <c r="S277" s="174" t="s">
        <v>2572</v>
      </c>
      <c r="U277"/>
    </row>
    <row r="278" spans="7:21" x14ac:dyDescent="0.6">
      <c r="G278" s="425" t="s">
        <v>422</v>
      </c>
      <c r="H278" s="174" t="s">
        <v>2787</v>
      </c>
      <c r="K278" s="425" t="s">
        <v>978</v>
      </c>
      <c r="N278" s="51" t="s">
        <v>1662</v>
      </c>
      <c r="P278"/>
      <c r="S278" s="174" t="s">
        <v>2572</v>
      </c>
      <c r="U278"/>
    </row>
    <row r="279" spans="7:21" x14ac:dyDescent="0.6">
      <c r="G279" s="425" t="s">
        <v>518</v>
      </c>
      <c r="H279" s="174" t="s">
        <v>2787</v>
      </c>
      <c r="K279" s="430" t="s">
        <v>982</v>
      </c>
      <c r="N279" s="54" t="s">
        <v>1662</v>
      </c>
      <c r="P279"/>
      <c r="S279" s="174" t="s">
        <v>2572</v>
      </c>
      <c r="U279"/>
    </row>
    <row r="280" spans="7:21" x14ac:dyDescent="0.6">
      <c r="G280" s="425" t="s">
        <v>539</v>
      </c>
      <c r="H280" s="205" t="s">
        <v>2787</v>
      </c>
      <c r="K280" s="425" t="s">
        <v>1167</v>
      </c>
      <c r="N280" s="51" t="s">
        <v>1437</v>
      </c>
      <c r="P280"/>
      <c r="S280" s="174" t="s">
        <v>2572</v>
      </c>
      <c r="U280"/>
    </row>
    <row r="281" spans="7:21" x14ac:dyDescent="0.6">
      <c r="G281" s="425" t="s">
        <v>682</v>
      </c>
      <c r="H281" s="174" t="s">
        <v>2787</v>
      </c>
      <c r="K281" s="432" t="s">
        <v>2013</v>
      </c>
      <c r="N281" s="51" t="s">
        <v>1437</v>
      </c>
      <c r="P281"/>
      <c r="S281" s="174" t="s">
        <v>2572</v>
      </c>
      <c r="U281"/>
    </row>
    <row r="282" spans="7:21" x14ac:dyDescent="0.6">
      <c r="G282" s="425" t="s">
        <v>881</v>
      </c>
      <c r="H282" s="205" t="s">
        <v>2787</v>
      </c>
      <c r="K282" s="425" t="s">
        <v>1170</v>
      </c>
      <c r="N282" s="51" t="s">
        <v>1437</v>
      </c>
      <c r="P282"/>
      <c r="S282" s="174" t="s">
        <v>2572</v>
      </c>
      <c r="U282"/>
    </row>
    <row r="283" spans="7:21" x14ac:dyDescent="0.6">
      <c r="G283" s="425" t="s">
        <v>913</v>
      </c>
      <c r="H283" s="205" t="s">
        <v>2787</v>
      </c>
      <c r="K283" s="425" t="s">
        <v>1811</v>
      </c>
      <c r="N283" s="51" t="s">
        <v>1437</v>
      </c>
      <c r="P283"/>
      <c r="S283" s="174" t="s">
        <v>2572</v>
      </c>
      <c r="U283"/>
    </row>
    <row r="284" spans="7:21" x14ac:dyDescent="0.6">
      <c r="G284" s="425" t="s">
        <v>917</v>
      </c>
      <c r="H284" s="205" t="s">
        <v>2787</v>
      </c>
      <c r="K284" s="425" t="s">
        <v>1689</v>
      </c>
      <c r="N284" s="51" t="s">
        <v>1437</v>
      </c>
      <c r="P284"/>
      <c r="S284" s="174" t="s">
        <v>2572</v>
      </c>
      <c r="U284"/>
    </row>
    <row r="285" spans="7:21" x14ac:dyDescent="0.6">
      <c r="G285" s="425" t="s">
        <v>979</v>
      </c>
      <c r="H285" s="205" t="s">
        <v>2787</v>
      </c>
      <c r="K285" s="425" t="s">
        <v>2012</v>
      </c>
      <c r="N285" s="51" t="s">
        <v>1437</v>
      </c>
      <c r="P285"/>
      <c r="S285" s="174" t="s">
        <v>2572</v>
      </c>
      <c r="U285"/>
    </row>
    <row r="286" spans="7:21" x14ac:dyDescent="0.6">
      <c r="G286" s="425" t="s">
        <v>981</v>
      </c>
      <c r="H286" s="205" t="s">
        <v>2787</v>
      </c>
      <c r="K286" s="425" t="s">
        <v>1568</v>
      </c>
      <c r="N286" s="54" t="s">
        <v>1437</v>
      </c>
      <c r="P286"/>
      <c r="S286" s="204" t="s">
        <v>2572</v>
      </c>
      <c r="U286"/>
    </row>
    <row r="287" spans="7:21" x14ac:dyDescent="0.6">
      <c r="G287" s="425" t="s">
        <v>1172</v>
      </c>
      <c r="H287" s="205" t="s">
        <v>2787</v>
      </c>
      <c r="K287" s="425" t="s">
        <v>486</v>
      </c>
      <c r="N287" s="51" t="s">
        <v>1437</v>
      </c>
      <c r="P287"/>
      <c r="S287" s="174" t="s">
        <v>2572</v>
      </c>
      <c r="U287"/>
    </row>
    <row r="288" spans="7:21" x14ac:dyDescent="0.6">
      <c r="G288" s="425" t="s">
        <v>1330</v>
      </c>
      <c r="H288" s="205" t="s">
        <v>2787</v>
      </c>
      <c r="K288" s="425" t="s">
        <v>1796</v>
      </c>
      <c r="N288" s="51" t="s">
        <v>1437</v>
      </c>
      <c r="P288"/>
      <c r="S288" s="174" t="s">
        <v>2572</v>
      </c>
      <c r="U288"/>
    </row>
    <row r="289" spans="7:21" x14ac:dyDescent="0.6">
      <c r="G289" s="425" t="s">
        <v>1482</v>
      </c>
      <c r="H289" s="205" t="s">
        <v>2787</v>
      </c>
      <c r="K289" s="430" t="s">
        <v>2534</v>
      </c>
      <c r="N289" s="51" t="s">
        <v>1437</v>
      </c>
      <c r="P289"/>
      <c r="S289" s="174" t="s">
        <v>2572</v>
      </c>
      <c r="U289"/>
    </row>
    <row r="290" spans="7:21" x14ac:dyDescent="0.6">
      <c r="G290" s="425" t="s">
        <v>1487</v>
      </c>
      <c r="H290" s="205" t="s">
        <v>2787</v>
      </c>
      <c r="K290" s="439" t="s">
        <v>2560</v>
      </c>
      <c r="N290" s="51" t="s">
        <v>1437</v>
      </c>
      <c r="P290"/>
      <c r="U290"/>
    </row>
    <row r="291" spans="7:21" x14ac:dyDescent="0.6">
      <c r="G291" s="425" t="s">
        <v>1871</v>
      </c>
      <c r="H291" s="320" t="s">
        <v>3861</v>
      </c>
      <c r="K291" s="439" t="s">
        <v>2559</v>
      </c>
      <c r="N291" s="51" t="s">
        <v>1437</v>
      </c>
      <c r="P291"/>
      <c r="S291" s="174" t="s">
        <v>2572</v>
      </c>
      <c r="U291"/>
    </row>
    <row r="292" spans="7:21" x14ac:dyDescent="0.6">
      <c r="G292" s="425" t="s">
        <v>39</v>
      </c>
      <c r="H292" s="453" t="s">
        <v>3155</v>
      </c>
      <c r="K292" s="440" t="s">
        <v>3803</v>
      </c>
      <c r="N292" s="51" t="s">
        <v>1437</v>
      </c>
      <c r="P292"/>
      <c r="S292" s="174" t="s">
        <v>2572</v>
      </c>
      <c r="U292"/>
    </row>
    <row r="293" spans="7:21" x14ac:dyDescent="0.6">
      <c r="G293" s="425" t="s">
        <v>527</v>
      </c>
      <c r="H293" s="388" t="s">
        <v>3155</v>
      </c>
      <c r="K293" s="442" t="s">
        <v>2130</v>
      </c>
      <c r="N293" s="51" t="s">
        <v>1437</v>
      </c>
      <c r="P293"/>
      <c r="S293" s="174" t="s">
        <v>2572</v>
      </c>
      <c r="U293"/>
    </row>
    <row r="294" spans="7:21" x14ac:dyDescent="0.6">
      <c r="G294" s="425" t="s">
        <v>1453</v>
      </c>
      <c r="H294" s="205" t="s">
        <v>3155</v>
      </c>
      <c r="K294" s="442" t="s">
        <v>2131</v>
      </c>
      <c r="N294" s="51" t="s">
        <v>1437</v>
      </c>
      <c r="P294"/>
      <c r="S294" s="204" t="s">
        <v>2572</v>
      </c>
      <c r="U294"/>
    </row>
    <row r="295" spans="7:21" x14ac:dyDescent="0.6">
      <c r="G295" s="425" t="s">
        <v>1322</v>
      </c>
      <c r="H295" s="205" t="s">
        <v>3380</v>
      </c>
      <c r="K295" s="442" t="s">
        <v>2132</v>
      </c>
      <c r="N295" s="51" t="s">
        <v>1437</v>
      </c>
      <c r="P295"/>
      <c r="S295" s="174" t="s">
        <v>2572</v>
      </c>
      <c r="U295"/>
    </row>
    <row r="296" spans="7:21" x14ac:dyDescent="0.6">
      <c r="G296" s="425" t="s">
        <v>59</v>
      </c>
      <c r="H296" s="453" t="s">
        <v>4548</v>
      </c>
      <c r="K296" s="442" t="s">
        <v>2133</v>
      </c>
      <c r="N296" s="51" t="s">
        <v>1437</v>
      </c>
      <c r="P296"/>
      <c r="S296" s="174" t="s">
        <v>2572</v>
      </c>
      <c r="U296"/>
    </row>
    <row r="297" spans="7:21" x14ac:dyDescent="0.6">
      <c r="G297" s="425" t="s">
        <v>439</v>
      </c>
      <c r="H297" s="204" t="s">
        <v>2855</v>
      </c>
      <c r="K297" s="442" t="s">
        <v>2134</v>
      </c>
      <c r="N297" s="51" t="s">
        <v>1437</v>
      </c>
      <c r="P297"/>
      <c r="S297" s="174" t="s">
        <v>2572</v>
      </c>
      <c r="U297"/>
    </row>
    <row r="298" spans="7:21" x14ac:dyDescent="0.6">
      <c r="G298" s="425" t="s">
        <v>552</v>
      </c>
      <c r="H298" s="183" t="s">
        <v>2855</v>
      </c>
      <c r="K298" s="442" t="s">
        <v>2135</v>
      </c>
      <c r="N298" s="51" t="s">
        <v>1437</v>
      </c>
      <c r="P298"/>
      <c r="S298" s="174" t="s">
        <v>2572</v>
      </c>
      <c r="U298"/>
    </row>
    <row r="299" spans="7:21" x14ac:dyDescent="0.6">
      <c r="G299" s="425" t="s">
        <v>978</v>
      </c>
      <c r="H299" s="205" t="s">
        <v>2855</v>
      </c>
      <c r="K299" s="442" t="s">
        <v>2273</v>
      </c>
      <c r="N299" s="51" t="s">
        <v>1437</v>
      </c>
      <c r="P299"/>
      <c r="S299" s="174" t="s">
        <v>2572</v>
      </c>
      <c r="U299"/>
    </row>
    <row r="300" spans="7:21" x14ac:dyDescent="0.6">
      <c r="G300" s="430" t="s">
        <v>982</v>
      </c>
      <c r="H300" s="205" t="s">
        <v>2855</v>
      </c>
      <c r="K300" s="442" t="s">
        <v>2136</v>
      </c>
      <c r="N300" s="51" t="s">
        <v>1437</v>
      </c>
      <c r="P300"/>
      <c r="S300" s="174" t="s">
        <v>2572</v>
      </c>
      <c r="U300"/>
    </row>
    <row r="301" spans="7:21" x14ac:dyDescent="0.6">
      <c r="G301" s="425" t="s">
        <v>1167</v>
      </c>
      <c r="H301" s="205" t="s">
        <v>2855</v>
      </c>
      <c r="K301" s="442" t="s">
        <v>2137</v>
      </c>
      <c r="N301" s="51" t="s">
        <v>1437</v>
      </c>
      <c r="P301"/>
      <c r="S301" s="174" t="s">
        <v>2572</v>
      </c>
      <c r="U301"/>
    </row>
    <row r="302" spans="7:21" x14ac:dyDescent="0.6">
      <c r="G302" s="432" t="s">
        <v>2013</v>
      </c>
      <c r="H302" s="205" t="s">
        <v>2855</v>
      </c>
      <c r="K302" s="442" t="s">
        <v>2138</v>
      </c>
      <c r="N302" s="51" t="s">
        <v>1249</v>
      </c>
      <c r="P302"/>
      <c r="S302" s="174" t="s">
        <v>2572</v>
      </c>
      <c r="U302"/>
    </row>
    <row r="303" spans="7:21" x14ac:dyDescent="0.6">
      <c r="G303" s="425" t="s">
        <v>1170</v>
      </c>
      <c r="H303" s="248" t="s">
        <v>2855</v>
      </c>
      <c r="K303" s="442" t="s">
        <v>2139</v>
      </c>
      <c r="N303" s="51" t="s">
        <v>1249</v>
      </c>
      <c r="P303"/>
      <c r="S303" s="174" t="s">
        <v>2572</v>
      </c>
      <c r="U303"/>
    </row>
    <row r="304" spans="7:21" x14ac:dyDescent="0.6">
      <c r="G304" s="425" t="s">
        <v>1330</v>
      </c>
      <c r="H304" s="248" t="s">
        <v>2855</v>
      </c>
      <c r="K304" s="442" t="s">
        <v>2140</v>
      </c>
      <c r="N304" s="82" t="s">
        <v>2103</v>
      </c>
      <c r="P304"/>
      <c r="S304" s="240"/>
      <c r="U304"/>
    </row>
    <row r="305" spans="7:21" x14ac:dyDescent="0.6">
      <c r="G305" s="425" t="s">
        <v>1330</v>
      </c>
      <c r="H305" s="205" t="s">
        <v>2855</v>
      </c>
      <c r="K305" s="442" t="s">
        <v>2141</v>
      </c>
      <c r="P305"/>
      <c r="U305"/>
    </row>
    <row r="306" spans="7:21" x14ac:dyDescent="0.6">
      <c r="G306" s="425" t="s">
        <v>1811</v>
      </c>
      <c r="H306" s="320" t="s">
        <v>3695</v>
      </c>
      <c r="K306" s="442" t="s">
        <v>2142</v>
      </c>
      <c r="P306"/>
      <c r="U306"/>
    </row>
    <row r="307" spans="7:21" x14ac:dyDescent="0.6">
      <c r="G307" s="425" t="s">
        <v>1689</v>
      </c>
      <c r="H307" s="205" t="s">
        <v>2855</v>
      </c>
      <c r="K307" s="442" t="s">
        <v>3063</v>
      </c>
      <c r="P307"/>
      <c r="U307"/>
    </row>
    <row r="308" spans="7:21" x14ac:dyDescent="0.6">
      <c r="G308" s="425" t="s">
        <v>2012</v>
      </c>
      <c r="H308" s="205" t="s">
        <v>2855</v>
      </c>
      <c r="K308" s="442" t="s">
        <v>2144</v>
      </c>
      <c r="P308"/>
      <c r="U308"/>
    </row>
    <row r="309" spans="7:21" x14ac:dyDescent="0.6">
      <c r="G309" s="425" t="s">
        <v>1568</v>
      </c>
      <c r="H309" s="205" t="s">
        <v>2855</v>
      </c>
      <c r="K309" s="442" t="s">
        <v>2145</v>
      </c>
      <c r="P309"/>
      <c r="U309"/>
    </row>
    <row r="310" spans="7:21" x14ac:dyDescent="0.6">
      <c r="G310" s="425" t="s">
        <v>486</v>
      </c>
      <c r="H310" s="204" t="s">
        <v>3055</v>
      </c>
      <c r="K310" s="442" t="s">
        <v>2146</v>
      </c>
      <c r="P310"/>
      <c r="U310"/>
    </row>
    <row r="311" spans="7:21" x14ac:dyDescent="0.6">
      <c r="G311" s="425" t="s">
        <v>1796</v>
      </c>
      <c r="H311" s="320" t="s">
        <v>3679</v>
      </c>
      <c r="K311" s="442" t="s">
        <v>2147</v>
      </c>
      <c r="P311"/>
      <c r="U311"/>
    </row>
    <row r="312" spans="7:21" x14ac:dyDescent="0.6">
      <c r="K312" s="442" t="s">
        <v>2148</v>
      </c>
      <c r="P312"/>
      <c r="U312"/>
    </row>
    <row r="313" spans="7:21" x14ac:dyDescent="0.6">
      <c r="K313" s="442" t="s">
        <v>2149</v>
      </c>
      <c r="P313"/>
      <c r="U313"/>
    </row>
    <row r="314" spans="7:21" x14ac:dyDescent="0.6">
      <c r="K314" s="442" t="s">
        <v>2150</v>
      </c>
      <c r="P314"/>
      <c r="U314"/>
    </row>
    <row r="315" spans="7:21" x14ac:dyDescent="0.6">
      <c r="K315" s="442" t="s">
        <v>2151</v>
      </c>
      <c r="P315"/>
      <c r="U315"/>
    </row>
    <row r="316" spans="7:21" x14ac:dyDescent="0.6">
      <c r="K316" s="442" t="s">
        <v>2152</v>
      </c>
      <c r="P316"/>
      <c r="U316"/>
    </row>
    <row r="317" spans="7:21" x14ac:dyDescent="0.6">
      <c r="K317" s="442" t="s">
        <v>2153</v>
      </c>
      <c r="P317"/>
      <c r="U317"/>
    </row>
    <row r="318" spans="7:21" x14ac:dyDescent="0.6">
      <c r="K318" s="442" t="s">
        <v>2154</v>
      </c>
      <c r="P318"/>
      <c r="U318"/>
    </row>
    <row r="319" spans="7:21" x14ac:dyDescent="0.6">
      <c r="K319" s="442" t="s">
        <v>2155</v>
      </c>
      <c r="P319"/>
      <c r="U319"/>
    </row>
    <row r="320" spans="7:21" x14ac:dyDescent="0.6">
      <c r="K320" s="442" t="s">
        <v>2156</v>
      </c>
      <c r="P320"/>
      <c r="U320"/>
    </row>
    <row r="321" spans="7:21" x14ac:dyDescent="0.6">
      <c r="K321" s="442" t="s">
        <v>2157</v>
      </c>
      <c r="P321"/>
      <c r="U321"/>
    </row>
    <row r="322" spans="7:21" x14ac:dyDescent="0.6">
      <c r="K322" s="442" t="s">
        <v>2158</v>
      </c>
      <c r="P322"/>
      <c r="U322"/>
    </row>
    <row r="323" spans="7:21" x14ac:dyDescent="0.6">
      <c r="K323" s="442" t="s">
        <v>2159</v>
      </c>
      <c r="P323"/>
      <c r="U323"/>
    </row>
    <row r="324" spans="7:21" x14ac:dyDescent="0.6">
      <c r="K324" s="442" t="s">
        <v>2160</v>
      </c>
      <c r="P324"/>
      <c r="U324"/>
    </row>
    <row r="325" spans="7:21" x14ac:dyDescent="0.6">
      <c r="K325" s="442" t="s">
        <v>2161</v>
      </c>
      <c r="P325"/>
      <c r="U325"/>
    </row>
    <row r="326" spans="7:21" x14ac:dyDescent="0.6">
      <c r="K326" s="442" t="s">
        <v>2162</v>
      </c>
      <c r="P326"/>
      <c r="U326"/>
    </row>
    <row r="327" spans="7:21" x14ac:dyDescent="0.6">
      <c r="K327" s="442" t="s">
        <v>2163</v>
      </c>
      <c r="P327"/>
      <c r="U327"/>
    </row>
    <row r="328" spans="7:21" x14ac:dyDescent="0.6">
      <c r="K328" s="442" t="s">
        <v>2164</v>
      </c>
      <c r="P328"/>
      <c r="U328"/>
    </row>
    <row r="329" spans="7:21" x14ac:dyDescent="0.6">
      <c r="K329" s="442" t="s">
        <v>2165</v>
      </c>
      <c r="P329"/>
      <c r="U329"/>
    </row>
    <row r="330" spans="7:21" x14ac:dyDescent="0.6">
      <c r="G330" s="430" t="s">
        <v>2534</v>
      </c>
      <c r="H330" s="205" t="s">
        <v>2776</v>
      </c>
      <c r="K330" s="442" t="s">
        <v>2166</v>
      </c>
      <c r="P330"/>
      <c r="U330"/>
    </row>
    <row r="331" spans="7:21" x14ac:dyDescent="0.6">
      <c r="G331" s="439" t="s">
        <v>2560</v>
      </c>
      <c r="H331" s="205" t="s">
        <v>2878</v>
      </c>
      <c r="K331" s="442" t="s">
        <v>2167</v>
      </c>
      <c r="N331" s="50" t="s">
        <v>2103</v>
      </c>
      <c r="P331"/>
      <c r="S331" s="174" t="s">
        <v>2572</v>
      </c>
      <c r="U331"/>
    </row>
    <row r="332" spans="7:21" x14ac:dyDescent="0.6">
      <c r="G332" s="439" t="s">
        <v>2559</v>
      </c>
      <c r="H332" s="205" t="s">
        <v>2881</v>
      </c>
      <c r="K332" s="442" t="s">
        <v>2168</v>
      </c>
      <c r="N332" s="50" t="s">
        <v>2103</v>
      </c>
      <c r="P332"/>
      <c r="S332" s="174" t="s">
        <v>2572</v>
      </c>
      <c r="U332"/>
    </row>
    <row r="333" spans="7:21" x14ac:dyDescent="0.6">
      <c r="G333" s="440" t="s">
        <v>3803</v>
      </c>
      <c r="H333" s="350" t="s">
        <v>3700</v>
      </c>
      <c r="K333" s="442" t="s">
        <v>2178</v>
      </c>
      <c r="N333" s="50" t="s">
        <v>2103</v>
      </c>
      <c r="P333"/>
      <c r="S333" s="174" t="s">
        <v>2572</v>
      </c>
      <c r="U333"/>
    </row>
    <row r="334" spans="7:21" x14ac:dyDescent="0.6">
      <c r="K334" s="442" t="s">
        <v>2179</v>
      </c>
      <c r="N334" s="360" t="s">
        <v>1249</v>
      </c>
      <c r="P334"/>
      <c r="S334" s="349" t="s">
        <v>3515</v>
      </c>
      <c r="U334"/>
    </row>
    <row r="335" spans="7:21" x14ac:dyDescent="0.6">
      <c r="K335" s="442" t="s">
        <v>2180</v>
      </c>
      <c r="P335"/>
      <c r="U335"/>
    </row>
    <row r="336" spans="7:21" x14ac:dyDescent="0.6">
      <c r="K336" s="442" t="s">
        <v>2187</v>
      </c>
      <c r="P336"/>
      <c r="U336"/>
    </row>
    <row r="337" spans="7:21" x14ac:dyDescent="0.6">
      <c r="K337" s="442" t="s">
        <v>2188</v>
      </c>
      <c r="P337"/>
      <c r="U337"/>
    </row>
    <row r="338" spans="7:21" x14ac:dyDescent="0.6">
      <c r="K338" s="442" t="s">
        <v>2189</v>
      </c>
      <c r="P338"/>
      <c r="U338"/>
    </row>
    <row r="339" spans="7:21" x14ac:dyDescent="0.6">
      <c r="K339" s="442" t="s">
        <v>2190</v>
      </c>
      <c r="P339"/>
      <c r="U339"/>
    </row>
    <row r="340" spans="7:21" x14ac:dyDescent="0.6">
      <c r="K340" s="442" t="s">
        <v>2191</v>
      </c>
      <c r="P340"/>
      <c r="U340"/>
    </row>
    <row r="341" spans="7:21" x14ac:dyDescent="0.6">
      <c r="K341" s="442" t="s">
        <v>2192</v>
      </c>
      <c r="P341"/>
      <c r="U341"/>
    </row>
    <row r="342" spans="7:21" x14ac:dyDescent="0.6">
      <c r="K342" s="442" t="s">
        <v>2193</v>
      </c>
      <c r="P342"/>
      <c r="U342"/>
    </row>
    <row r="343" spans="7:21" x14ac:dyDescent="0.6">
      <c r="K343" s="442" t="s">
        <v>2201</v>
      </c>
      <c r="P343"/>
      <c r="U343"/>
    </row>
    <row r="344" spans="7:21" x14ac:dyDescent="0.6">
      <c r="K344" s="442" t="s">
        <v>2202</v>
      </c>
      <c r="P344"/>
      <c r="U344"/>
    </row>
    <row r="345" spans="7:21" x14ac:dyDescent="0.6">
      <c r="K345" s="442" t="s">
        <v>2203</v>
      </c>
      <c r="P345"/>
      <c r="U345"/>
    </row>
    <row r="346" spans="7:21" x14ac:dyDescent="0.6">
      <c r="K346" s="442" t="s">
        <v>2204</v>
      </c>
      <c r="P346"/>
      <c r="U346"/>
    </row>
    <row r="347" spans="7:21" x14ac:dyDescent="0.6">
      <c r="K347" s="442" t="s">
        <v>2205</v>
      </c>
      <c r="P347"/>
      <c r="U347"/>
    </row>
    <row r="348" spans="7:21" x14ac:dyDescent="0.6">
      <c r="K348" s="442" t="s">
        <v>2206</v>
      </c>
      <c r="P348"/>
      <c r="U348"/>
    </row>
    <row r="349" spans="7:21" x14ac:dyDescent="0.6">
      <c r="K349" s="442" t="s">
        <v>2207</v>
      </c>
      <c r="P349"/>
      <c r="U349"/>
    </row>
    <row r="350" spans="7:21" x14ac:dyDescent="0.6">
      <c r="K350" s="442" t="s">
        <v>2223</v>
      </c>
      <c r="P350"/>
      <c r="U350"/>
    </row>
    <row r="351" spans="7:21" x14ac:dyDescent="0.6">
      <c r="G351" s="442" t="s">
        <v>2130</v>
      </c>
      <c r="H351" s="205" t="s">
        <v>2738</v>
      </c>
      <c r="K351" s="442" t="s">
        <v>2224</v>
      </c>
      <c r="P351"/>
      <c r="U351"/>
    </row>
    <row r="352" spans="7:21" x14ac:dyDescent="0.6">
      <c r="G352" s="442" t="s">
        <v>2130</v>
      </c>
      <c r="H352" s="205" t="s">
        <v>2738</v>
      </c>
      <c r="K352" s="442" t="s">
        <v>2225</v>
      </c>
      <c r="N352" s="30" t="s">
        <v>2300</v>
      </c>
      <c r="P352"/>
      <c r="S352" s="120" t="s">
        <v>2572</v>
      </c>
      <c r="U352"/>
    </row>
    <row r="353" spans="7:21" x14ac:dyDescent="0.6">
      <c r="G353" s="442" t="s">
        <v>2131</v>
      </c>
      <c r="H353" s="205" t="s">
        <v>3077</v>
      </c>
      <c r="K353" s="442" t="s">
        <v>2226</v>
      </c>
      <c r="N353" s="30" t="s">
        <v>2300</v>
      </c>
      <c r="P353"/>
      <c r="S353" s="120" t="s">
        <v>2572</v>
      </c>
      <c r="U353"/>
    </row>
    <row r="354" spans="7:21" x14ac:dyDescent="0.6">
      <c r="G354" s="442" t="s">
        <v>2132</v>
      </c>
      <c r="H354" s="205" t="s">
        <v>2920</v>
      </c>
      <c r="K354" s="442" t="s">
        <v>2227</v>
      </c>
      <c r="N354" s="30" t="s">
        <v>2300</v>
      </c>
      <c r="P354"/>
      <c r="S354" s="120" t="s">
        <v>2572</v>
      </c>
      <c r="U354"/>
    </row>
    <row r="355" spans="7:21" x14ac:dyDescent="0.6">
      <c r="G355" s="442" t="s">
        <v>2133</v>
      </c>
      <c r="H355" s="396" t="s">
        <v>2814</v>
      </c>
      <c r="K355" s="442" t="s">
        <v>2228</v>
      </c>
      <c r="N355" s="30" t="s">
        <v>2300</v>
      </c>
      <c r="P355"/>
      <c r="S355" s="120" t="s">
        <v>2572</v>
      </c>
      <c r="U355"/>
    </row>
    <row r="356" spans="7:21" x14ac:dyDescent="0.6">
      <c r="G356" s="442" t="s">
        <v>2134</v>
      </c>
      <c r="H356" s="205" t="s">
        <v>2780</v>
      </c>
      <c r="K356" s="442" t="s">
        <v>3919</v>
      </c>
      <c r="N356" s="30" t="s">
        <v>2300</v>
      </c>
      <c r="P356"/>
      <c r="S356" s="120" t="s">
        <v>2572</v>
      </c>
      <c r="U356"/>
    </row>
    <row r="357" spans="7:21" x14ac:dyDescent="0.6">
      <c r="G357" s="442" t="s">
        <v>2135</v>
      </c>
      <c r="H357" s="205" t="s">
        <v>2920</v>
      </c>
      <c r="K357" s="442" t="s">
        <v>2230</v>
      </c>
      <c r="N357" s="30" t="s">
        <v>2300</v>
      </c>
      <c r="P357"/>
      <c r="S357" s="120" t="s">
        <v>2572</v>
      </c>
      <c r="U357"/>
    </row>
    <row r="358" spans="7:21" x14ac:dyDescent="0.6">
      <c r="G358" s="442" t="s">
        <v>2273</v>
      </c>
      <c r="H358" s="205" t="s">
        <v>2730</v>
      </c>
      <c r="K358" s="442" t="s">
        <v>2231</v>
      </c>
      <c r="N358" s="30" t="s">
        <v>2300</v>
      </c>
      <c r="P358"/>
      <c r="S358" s="120" t="s">
        <v>2572</v>
      </c>
      <c r="U358"/>
    </row>
    <row r="359" spans="7:21" x14ac:dyDescent="0.6">
      <c r="G359" s="442" t="s">
        <v>2136</v>
      </c>
      <c r="H359" s="205" t="s">
        <v>3037</v>
      </c>
      <c r="K359" s="442" t="s">
        <v>2232</v>
      </c>
      <c r="N359" s="30" t="s">
        <v>2300</v>
      </c>
      <c r="P359"/>
      <c r="S359" s="120" t="s">
        <v>2572</v>
      </c>
      <c r="U359"/>
    </row>
    <row r="360" spans="7:21" x14ac:dyDescent="0.6">
      <c r="G360" s="442" t="s">
        <v>2137</v>
      </c>
      <c r="H360" s="205" t="s">
        <v>3045</v>
      </c>
      <c r="K360" s="442" t="s">
        <v>2233</v>
      </c>
      <c r="N360" s="90" t="s">
        <v>2300</v>
      </c>
      <c r="P360"/>
      <c r="S360" s="120" t="s">
        <v>2572</v>
      </c>
      <c r="U360"/>
    </row>
    <row r="361" spans="7:21" x14ac:dyDescent="0.6">
      <c r="G361" s="442" t="s">
        <v>2138</v>
      </c>
      <c r="H361" s="205" t="s">
        <v>3047</v>
      </c>
      <c r="K361" s="442" t="s">
        <v>2234</v>
      </c>
      <c r="N361" s="30" t="s">
        <v>2300</v>
      </c>
      <c r="P361"/>
      <c r="S361" s="120" t="s">
        <v>2572</v>
      </c>
      <c r="U361"/>
    </row>
    <row r="362" spans="7:21" x14ac:dyDescent="0.6">
      <c r="G362" s="442" t="s">
        <v>2139</v>
      </c>
      <c r="H362" s="205" t="s">
        <v>3051</v>
      </c>
      <c r="K362" s="442" t="s">
        <v>2235</v>
      </c>
      <c r="N362" s="30" t="s">
        <v>2300</v>
      </c>
      <c r="P362"/>
      <c r="S362" s="120" t="s">
        <v>2572</v>
      </c>
      <c r="U362"/>
    </row>
    <row r="363" spans="7:21" x14ac:dyDescent="0.6">
      <c r="G363" s="442" t="s">
        <v>2140</v>
      </c>
      <c r="H363" s="205" t="s">
        <v>3055</v>
      </c>
      <c r="K363" s="442" t="s">
        <v>2129</v>
      </c>
      <c r="N363" s="30" t="s">
        <v>2300</v>
      </c>
      <c r="P363"/>
      <c r="S363" s="120" t="s">
        <v>2572</v>
      </c>
      <c r="U363"/>
    </row>
    <row r="364" spans="7:21" x14ac:dyDescent="0.6">
      <c r="G364" s="442" t="s">
        <v>2141</v>
      </c>
      <c r="H364" s="205" t="s">
        <v>2714</v>
      </c>
      <c r="K364" s="439" t="s">
        <v>3288</v>
      </c>
      <c r="N364" s="30" t="s">
        <v>2300</v>
      </c>
      <c r="P364"/>
      <c r="S364" s="120" t="s">
        <v>2572</v>
      </c>
      <c r="U364"/>
    </row>
    <row r="365" spans="7:21" x14ac:dyDescent="0.6">
      <c r="G365" s="442" t="s">
        <v>2142</v>
      </c>
      <c r="H365" s="205" t="s">
        <v>2752</v>
      </c>
      <c r="N365" s="30" t="s">
        <v>2300</v>
      </c>
      <c r="P365"/>
      <c r="S365" s="120" t="s">
        <v>2572</v>
      </c>
      <c r="U365"/>
    </row>
    <row r="366" spans="7:21" x14ac:dyDescent="0.6">
      <c r="G366" s="442" t="s">
        <v>3063</v>
      </c>
      <c r="H366" s="205" t="s">
        <v>3037</v>
      </c>
      <c r="N366" s="30" t="s">
        <v>2300</v>
      </c>
      <c r="P366"/>
      <c r="S366" s="120" t="s">
        <v>2572</v>
      </c>
      <c r="U366"/>
    </row>
    <row r="367" spans="7:21" x14ac:dyDescent="0.6">
      <c r="G367" s="442" t="s">
        <v>2144</v>
      </c>
      <c r="H367" s="205" t="s">
        <v>2787</v>
      </c>
      <c r="K367"/>
      <c r="N367" s="30" t="s">
        <v>2300</v>
      </c>
      <c r="P367"/>
      <c r="S367" s="120" t="s">
        <v>2572</v>
      </c>
      <c r="U367"/>
    </row>
    <row r="368" spans="7:21" x14ac:dyDescent="0.6">
      <c r="G368" s="442" t="s">
        <v>2145</v>
      </c>
      <c r="H368" s="205" t="s">
        <v>3077</v>
      </c>
      <c r="K368"/>
      <c r="N368" s="30" t="s">
        <v>2300</v>
      </c>
      <c r="P368"/>
      <c r="S368" s="120" t="s">
        <v>2572</v>
      </c>
      <c r="U368"/>
    </row>
    <row r="369" spans="7:21" x14ac:dyDescent="0.6">
      <c r="G369" s="442" t="s">
        <v>2146</v>
      </c>
      <c r="H369" s="205" t="s">
        <v>3085</v>
      </c>
      <c r="K369"/>
      <c r="N369" s="30" t="s">
        <v>2300</v>
      </c>
      <c r="P369"/>
      <c r="S369" s="120" t="s">
        <v>2572</v>
      </c>
      <c r="U369"/>
    </row>
    <row r="370" spans="7:21" x14ac:dyDescent="0.6">
      <c r="G370" s="442" t="s">
        <v>2147</v>
      </c>
      <c r="H370" s="205" t="s">
        <v>3091</v>
      </c>
      <c r="K370"/>
      <c r="N370" s="30" t="s">
        <v>2300</v>
      </c>
      <c r="P370"/>
      <c r="S370" s="120" t="s">
        <v>2572</v>
      </c>
      <c r="U370"/>
    </row>
    <row r="371" spans="7:21" x14ac:dyDescent="0.6">
      <c r="G371" s="442" t="s">
        <v>2148</v>
      </c>
      <c r="H371" s="248" t="s">
        <v>2776</v>
      </c>
      <c r="K371"/>
      <c r="N371" s="30" t="s">
        <v>2300</v>
      </c>
      <c r="P371"/>
      <c r="S371" s="120" t="s">
        <v>2572</v>
      </c>
      <c r="U371"/>
    </row>
    <row r="372" spans="7:21" x14ac:dyDescent="0.6">
      <c r="G372" s="442" t="s">
        <v>2149</v>
      </c>
      <c r="H372" s="205" t="s">
        <v>3095</v>
      </c>
      <c r="K372"/>
      <c r="N372" s="94" t="s">
        <v>2300</v>
      </c>
      <c r="P372"/>
      <c r="S372" s="240" t="s">
        <v>2572</v>
      </c>
      <c r="U372"/>
    </row>
    <row r="373" spans="7:21" x14ac:dyDescent="0.6">
      <c r="G373" s="442" t="s">
        <v>2150</v>
      </c>
      <c r="H373" s="205" t="s">
        <v>2937</v>
      </c>
      <c r="K373"/>
      <c r="N373" s="30" t="s">
        <v>2300</v>
      </c>
      <c r="P373"/>
      <c r="S373" s="120" t="s">
        <v>2572</v>
      </c>
      <c r="U373"/>
    </row>
    <row r="374" spans="7:21" x14ac:dyDescent="0.6">
      <c r="G374" s="442" t="s">
        <v>2151</v>
      </c>
      <c r="H374" s="205" t="s">
        <v>2932</v>
      </c>
      <c r="K374"/>
      <c r="N374" s="30" t="s">
        <v>2300</v>
      </c>
      <c r="P374"/>
      <c r="S374" s="120" t="s">
        <v>2572</v>
      </c>
      <c r="U374"/>
    </row>
    <row r="375" spans="7:21" x14ac:dyDescent="0.6">
      <c r="G375" s="442" t="s">
        <v>2152</v>
      </c>
      <c r="H375" s="205" t="s">
        <v>3095</v>
      </c>
      <c r="K375"/>
      <c r="N375" s="30" t="s">
        <v>2300</v>
      </c>
      <c r="P375"/>
      <c r="S375" s="120" t="s">
        <v>2572</v>
      </c>
      <c r="U375"/>
    </row>
    <row r="376" spans="7:21" x14ac:dyDescent="0.6">
      <c r="G376" s="442" t="s">
        <v>2153</v>
      </c>
      <c r="H376" s="205" t="s">
        <v>2920</v>
      </c>
      <c r="K376"/>
      <c r="N376" s="30" t="s">
        <v>2300</v>
      </c>
      <c r="P376"/>
      <c r="S376" s="120" t="s">
        <v>2572</v>
      </c>
      <c r="U376"/>
    </row>
    <row r="377" spans="7:21" x14ac:dyDescent="0.6">
      <c r="G377" s="442" t="s">
        <v>2154</v>
      </c>
      <c r="H377" s="205" t="s">
        <v>2718</v>
      </c>
      <c r="K377"/>
      <c r="N377" s="30" t="s">
        <v>2300</v>
      </c>
      <c r="P377"/>
      <c r="S377" s="120" t="s">
        <v>2572</v>
      </c>
      <c r="U377"/>
    </row>
    <row r="378" spans="7:21" x14ac:dyDescent="0.6">
      <c r="G378" s="442" t="s">
        <v>2155</v>
      </c>
      <c r="H378" s="205" t="s">
        <v>2814</v>
      </c>
      <c r="K378"/>
      <c r="N378" s="30" t="s">
        <v>2300</v>
      </c>
      <c r="P378"/>
      <c r="S378" s="120" t="s">
        <v>2572</v>
      </c>
      <c r="U378"/>
    </row>
    <row r="379" spans="7:21" x14ac:dyDescent="0.6">
      <c r="G379" s="442" t="s">
        <v>2156</v>
      </c>
      <c r="H379" s="282" t="s">
        <v>3114</v>
      </c>
      <c r="K379"/>
      <c r="N379" s="30" t="s">
        <v>2300</v>
      </c>
      <c r="P379"/>
      <c r="S379" s="120" t="s">
        <v>2572</v>
      </c>
      <c r="U379"/>
    </row>
    <row r="380" spans="7:21" x14ac:dyDescent="0.6">
      <c r="G380" s="442" t="s">
        <v>2157</v>
      </c>
      <c r="H380" s="205" t="s">
        <v>3117</v>
      </c>
      <c r="K380"/>
      <c r="N380" s="30" t="s">
        <v>2300</v>
      </c>
      <c r="P380"/>
      <c r="S380" s="240" t="s">
        <v>2572</v>
      </c>
      <c r="U380"/>
    </row>
    <row r="381" spans="7:21" x14ac:dyDescent="0.6">
      <c r="G381" s="442" t="s">
        <v>2158</v>
      </c>
      <c r="H381" s="205" t="s">
        <v>3121</v>
      </c>
      <c r="K381"/>
      <c r="N381" s="30" t="s">
        <v>2300</v>
      </c>
      <c r="P381"/>
      <c r="S381" s="120" t="s">
        <v>2572</v>
      </c>
      <c r="U381"/>
    </row>
    <row r="382" spans="7:21" x14ac:dyDescent="0.6">
      <c r="G382" s="442" t="s">
        <v>2159</v>
      </c>
      <c r="H382" s="205" t="s">
        <v>2780</v>
      </c>
      <c r="K382"/>
      <c r="N382" s="30" t="s">
        <v>2300</v>
      </c>
      <c r="P382"/>
      <c r="S382" s="120" t="s">
        <v>2572</v>
      </c>
      <c r="U382"/>
    </row>
    <row r="383" spans="7:21" x14ac:dyDescent="0.6">
      <c r="G383" s="442" t="s">
        <v>2160</v>
      </c>
      <c r="H383" s="205" t="s">
        <v>3126</v>
      </c>
      <c r="K383"/>
      <c r="N383" s="30" t="s">
        <v>2300</v>
      </c>
      <c r="P383"/>
      <c r="S383" s="120" t="s">
        <v>2572</v>
      </c>
      <c r="U383"/>
    </row>
    <row r="384" spans="7:21" x14ac:dyDescent="0.6">
      <c r="G384" s="442" t="s">
        <v>2161</v>
      </c>
      <c r="H384" s="205" t="s">
        <v>3126</v>
      </c>
      <c r="K384"/>
      <c r="N384" s="30" t="s">
        <v>2300</v>
      </c>
      <c r="P384"/>
      <c r="S384" s="120" t="s">
        <v>2572</v>
      </c>
      <c r="U384"/>
    </row>
    <row r="385" spans="7:21" x14ac:dyDescent="0.6">
      <c r="G385" s="442" t="s">
        <v>2162</v>
      </c>
      <c r="H385" s="205" t="s">
        <v>2881</v>
      </c>
      <c r="K385"/>
      <c r="N385" s="30" t="s">
        <v>2300</v>
      </c>
      <c r="P385"/>
      <c r="S385" s="120" t="s">
        <v>2572</v>
      </c>
      <c r="U385"/>
    </row>
    <row r="386" spans="7:21" x14ac:dyDescent="0.6">
      <c r="G386" s="442" t="s">
        <v>2163</v>
      </c>
      <c r="H386" s="205" t="s">
        <v>2782</v>
      </c>
      <c r="K386"/>
      <c r="N386" s="30" t="s">
        <v>2300</v>
      </c>
      <c r="P386"/>
      <c r="S386" s="120" t="s">
        <v>2572</v>
      </c>
      <c r="U386"/>
    </row>
    <row r="387" spans="7:21" x14ac:dyDescent="0.6">
      <c r="G387" s="442" t="s">
        <v>2164</v>
      </c>
      <c r="H387" s="205" t="s">
        <v>3135</v>
      </c>
      <c r="K387"/>
      <c r="N387" s="30" t="s">
        <v>2300</v>
      </c>
      <c r="P387"/>
      <c r="S387" s="120" t="s">
        <v>2572</v>
      </c>
      <c r="U387"/>
    </row>
    <row r="388" spans="7:21" x14ac:dyDescent="0.6">
      <c r="G388" s="442" t="s">
        <v>2165</v>
      </c>
      <c r="H388" s="205" t="s">
        <v>3136</v>
      </c>
      <c r="K388"/>
      <c r="N388" s="30" t="s">
        <v>2300</v>
      </c>
      <c r="P388"/>
      <c r="S388" s="120" t="s">
        <v>2572</v>
      </c>
      <c r="U388"/>
    </row>
    <row r="389" spans="7:21" x14ac:dyDescent="0.6">
      <c r="G389" s="442" t="s">
        <v>2166</v>
      </c>
      <c r="H389" s="205" t="s">
        <v>3139</v>
      </c>
      <c r="K389"/>
      <c r="N389" s="30" t="s">
        <v>2300</v>
      </c>
      <c r="P389"/>
      <c r="S389" s="120" t="s">
        <v>2572</v>
      </c>
      <c r="U389"/>
    </row>
    <row r="390" spans="7:21" x14ac:dyDescent="0.6">
      <c r="G390" s="442" t="s">
        <v>2167</v>
      </c>
      <c r="H390" s="205" t="s">
        <v>3077</v>
      </c>
      <c r="K390"/>
      <c r="N390" s="30" t="s">
        <v>2300</v>
      </c>
      <c r="P390"/>
      <c r="S390" s="120" t="s">
        <v>2572</v>
      </c>
      <c r="U390"/>
    </row>
    <row r="391" spans="7:21" x14ac:dyDescent="0.6">
      <c r="G391" s="442" t="s">
        <v>2168</v>
      </c>
      <c r="H391" s="205" t="s">
        <v>3145</v>
      </c>
      <c r="K391"/>
      <c r="N391" s="30" t="s">
        <v>2300</v>
      </c>
      <c r="P391"/>
      <c r="S391" s="120" t="s">
        <v>2572</v>
      </c>
      <c r="U391"/>
    </row>
    <row r="392" spans="7:21" x14ac:dyDescent="0.6">
      <c r="G392" s="442" t="s">
        <v>2178</v>
      </c>
      <c r="H392" s="205" t="s">
        <v>3149</v>
      </c>
      <c r="K392"/>
      <c r="N392" s="30" t="s">
        <v>2300</v>
      </c>
      <c r="P392"/>
      <c r="S392" s="120" t="s">
        <v>2572</v>
      </c>
      <c r="U392"/>
    </row>
    <row r="393" spans="7:21" x14ac:dyDescent="0.6">
      <c r="G393" s="442" t="s">
        <v>2179</v>
      </c>
      <c r="H393" s="205" t="s">
        <v>3155</v>
      </c>
      <c r="K393"/>
      <c r="N393" s="30" t="s">
        <v>2300</v>
      </c>
      <c r="P393"/>
      <c r="S393" s="120" t="s">
        <v>2572</v>
      </c>
      <c r="U393"/>
    </row>
    <row r="394" spans="7:21" x14ac:dyDescent="0.6">
      <c r="G394" s="442" t="s">
        <v>2180</v>
      </c>
      <c r="H394" s="205" t="s">
        <v>3159</v>
      </c>
      <c r="K394"/>
      <c r="N394" s="30" t="s">
        <v>2300</v>
      </c>
      <c r="P394"/>
      <c r="S394" s="120" t="s">
        <v>2572</v>
      </c>
      <c r="U394"/>
    </row>
    <row r="395" spans="7:21" x14ac:dyDescent="0.6">
      <c r="G395" s="442" t="s">
        <v>2187</v>
      </c>
      <c r="H395" s="205" t="s">
        <v>2733</v>
      </c>
      <c r="K395"/>
      <c r="N395" s="30" t="s">
        <v>2300</v>
      </c>
      <c r="P395"/>
      <c r="S395" s="120" t="s">
        <v>2572</v>
      </c>
      <c r="U395"/>
    </row>
    <row r="396" spans="7:21" x14ac:dyDescent="0.6">
      <c r="G396" s="442" t="s">
        <v>2188</v>
      </c>
      <c r="H396" s="205" t="s">
        <v>3169</v>
      </c>
      <c r="K396"/>
      <c r="N396" s="30" t="s">
        <v>2300</v>
      </c>
      <c r="P396"/>
      <c r="S396" s="120" t="s">
        <v>2572</v>
      </c>
      <c r="U396"/>
    </row>
    <row r="397" spans="7:21" x14ac:dyDescent="0.6">
      <c r="G397" s="442" t="s">
        <v>2189</v>
      </c>
      <c r="H397" s="205" t="s">
        <v>3126</v>
      </c>
      <c r="K397"/>
      <c r="N397" s="30" t="s">
        <v>2300</v>
      </c>
      <c r="P397"/>
      <c r="S397" s="120" t="s">
        <v>2572</v>
      </c>
      <c r="U397"/>
    </row>
    <row r="398" spans="7:21" x14ac:dyDescent="0.6">
      <c r="G398" s="442" t="s">
        <v>2190</v>
      </c>
      <c r="H398" s="205" t="s">
        <v>3169</v>
      </c>
      <c r="K398"/>
      <c r="N398" s="30" t="s">
        <v>2300</v>
      </c>
      <c r="P398"/>
      <c r="S398" s="120" t="s">
        <v>2572</v>
      </c>
      <c r="U398"/>
    </row>
    <row r="399" spans="7:21" x14ac:dyDescent="0.6">
      <c r="G399" s="442" t="s">
        <v>2191</v>
      </c>
      <c r="H399" s="205" t="s">
        <v>2795</v>
      </c>
      <c r="K399"/>
      <c r="N399" s="30" t="s">
        <v>2300</v>
      </c>
      <c r="P399"/>
      <c r="S399" s="120" t="s">
        <v>2572</v>
      </c>
      <c r="U399"/>
    </row>
    <row r="400" spans="7:21" x14ac:dyDescent="0.6">
      <c r="G400" s="442" t="s">
        <v>2192</v>
      </c>
      <c r="H400" s="205" t="s">
        <v>3126</v>
      </c>
      <c r="K400"/>
      <c r="N400" s="30" t="s">
        <v>2300</v>
      </c>
      <c r="P400"/>
      <c r="S400" s="120" t="s">
        <v>2572</v>
      </c>
      <c r="U400"/>
    </row>
    <row r="401" spans="7:21" x14ac:dyDescent="0.6">
      <c r="G401" s="442" t="s">
        <v>2193</v>
      </c>
      <c r="H401" s="205" t="s">
        <v>2906</v>
      </c>
      <c r="K401"/>
      <c r="N401" s="30" t="s">
        <v>2300</v>
      </c>
      <c r="P401"/>
      <c r="S401" s="120" t="s">
        <v>2572</v>
      </c>
      <c r="U401"/>
    </row>
    <row r="402" spans="7:21" x14ac:dyDescent="0.6">
      <c r="G402" s="442" t="s">
        <v>2201</v>
      </c>
      <c r="H402" s="205" t="s">
        <v>3169</v>
      </c>
      <c r="K402"/>
      <c r="N402" s="30" t="s">
        <v>2300</v>
      </c>
      <c r="P402"/>
      <c r="S402" s="120" t="s">
        <v>2572</v>
      </c>
      <c r="U402"/>
    </row>
    <row r="403" spans="7:21" x14ac:dyDescent="0.6">
      <c r="G403" s="442" t="s">
        <v>2202</v>
      </c>
      <c r="H403" s="205" t="s">
        <v>2878</v>
      </c>
      <c r="K403"/>
      <c r="N403" s="30" t="s">
        <v>2300</v>
      </c>
      <c r="P403"/>
      <c r="S403" s="120" t="s">
        <v>2572</v>
      </c>
      <c r="U403"/>
    </row>
    <row r="404" spans="7:21" x14ac:dyDescent="0.6">
      <c r="G404" s="442" t="s">
        <v>2203</v>
      </c>
      <c r="H404" s="205" t="s">
        <v>2878</v>
      </c>
      <c r="K404"/>
      <c r="N404" s="30" t="s">
        <v>2300</v>
      </c>
      <c r="P404"/>
      <c r="S404" s="120" t="s">
        <v>2572</v>
      </c>
      <c r="U404"/>
    </row>
    <row r="405" spans="7:21" x14ac:dyDescent="0.6">
      <c r="G405" s="442" t="s">
        <v>2204</v>
      </c>
      <c r="H405" s="205" t="s">
        <v>3198</v>
      </c>
      <c r="K405"/>
      <c r="N405" s="30" t="s">
        <v>2300</v>
      </c>
      <c r="P405"/>
      <c r="S405" s="120" t="s">
        <v>2572</v>
      </c>
      <c r="U405"/>
    </row>
    <row r="406" spans="7:21" x14ac:dyDescent="0.6">
      <c r="G406" s="442" t="s">
        <v>2205</v>
      </c>
      <c r="H406" s="205" t="s">
        <v>3145</v>
      </c>
      <c r="K406"/>
      <c r="N406" s="30" t="s">
        <v>2300</v>
      </c>
      <c r="P406"/>
      <c r="S406" s="120" t="s">
        <v>2572</v>
      </c>
      <c r="U406"/>
    </row>
    <row r="407" spans="7:21" x14ac:dyDescent="0.6">
      <c r="G407" s="442" t="s">
        <v>2206</v>
      </c>
      <c r="H407" s="205" t="s">
        <v>3204</v>
      </c>
      <c r="K407"/>
      <c r="N407" s="30" t="s">
        <v>2300</v>
      </c>
      <c r="P407"/>
      <c r="S407" s="120" t="s">
        <v>2572</v>
      </c>
      <c r="U407"/>
    </row>
    <row r="408" spans="7:21" x14ac:dyDescent="0.6">
      <c r="G408" s="442" t="s">
        <v>2207</v>
      </c>
      <c r="H408" s="205" t="s">
        <v>3209</v>
      </c>
      <c r="K408"/>
      <c r="N408" s="30" t="s">
        <v>2300</v>
      </c>
      <c r="P408"/>
      <c r="S408" s="120" t="s">
        <v>2572</v>
      </c>
      <c r="U408"/>
    </row>
    <row r="409" spans="7:21" x14ac:dyDescent="0.6">
      <c r="G409" s="442" t="s">
        <v>2223</v>
      </c>
      <c r="H409" s="205" t="s">
        <v>2878</v>
      </c>
      <c r="K409"/>
      <c r="N409" s="30" t="s">
        <v>2300</v>
      </c>
      <c r="P409"/>
      <c r="S409" s="120" t="s">
        <v>2572</v>
      </c>
      <c r="U409"/>
    </row>
    <row r="410" spans="7:21" x14ac:dyDescent="0.6">
      <c r="G410" s="442" t="s">
        <v>2224</v>
      </c>
      <c r="H410" s="205" t="s">
        <v>2760</v>
      </c>
      <c r="K410"/>
      <c r="N410" s="30" t="s">
        <v>2300</v>
      </c>
      <c r="P410"/>
      <c r="S410" s="120" t="s">
        <v>2572</v>
      </c>
      <c r="U410"/>
    </row>
    <row r="411" spans="7:21" x14ac:dyDescent="0.6">
      <c r="G411" s="442" t="s">
        <v>2225</v>
      </c>
      <c r="H411" s="205" t="s">
        <v>2937</v>
      </c>
      <c r="K411"/>
      <c r="N411" s="30" t="s">
        <v>2300</v>
      </c>
      <c r="P411"/>
      <c r="S411" s="120" t="s">
        <v>2572</v>
      </c>
      <c r="U411"/>
    </row>
    <row r="412" spans="7:21" x14ac:dyDescent="0.6">
      <c r="G412" s="442" t="s">
        <v>2226</v>
      </c>
      <c r="H412" s="205" t="s">
        <v>3222</v>
      </c>
      <c r="K412"/>
      <c r="N412" s="30" t="s">
        <v>2300</v>
      </c>
      <c r="P412"/>
      <c r="S412" s="120" t="s">
        <v>2572</v>
      </c>
      <c r="U412"/>
    </row>
    <row r="413" spans="7:21" x14ac:dyDescent="0.6">
      <c r="G413" s="442" t="s">
        <v>2227</v>
      </c>
      <c r="H413" s="205" t="s">
        <v>2760</v>
      </c>
      <c r="K413"/>
      <c r="N413" s="30" t="s">
        <v>2300</v>
      </c>
      <c r="P413"/>
      <c r="S413" s="120" t="s">
        <v>2572</v>
      </c>
      <c r="U413"/>
    </row>
    <row r="414" spans="7:21" x14ac:dyDescent="0.6">
      <c r="G414" s="442" t="s">
        <v>2228</v>
      </c>
      <c r="H414" s="205" t="s">
        <v>2733</v>
      </c>
      <c r="K414"/>
      <c r="N414" s="30" t="s">
        <v>2300</v>
      </c>
      <c r="P414"/>
      <c r="S414" s="120" t="s">
        <v>2572</v>
      </c>
      <c r="U414"/>
    </row>
    <row r="415" spans="7:21" x14ac:dyDescent="0.6">
      <c r="G415" s="442" t="s">
        <v>3919</v>
      </c>
      <c r="H415" s="368" t="s">
        <v>3232</v>
      </c>
      <c r="K415"/>
      <c r="N415" s="30" t="s">
        <v>2300</v>
      </c>
      <c r="P415"/>
      <c r="S415" s="120" t="s">
        <v>2572</v>
      </c>
      <c r="U415"/>
    </row>
    <row r="416" spans="7:21" x14ac:dyDescent="0.6">
      <c r="G416" s="442" t="s">
        <v>2230</v>
      </c>
      <c r="H416" s="205" t="s">
        <v>3237</v>
      </c>
      <c r="K416"/>
      <c r="N416" s="30" t="s">
        <v>2300</v>
      </c>
      <c r="P416"/>
      <c r="S416" s="367" t="s">
        <v>2572</v>
      </c>
      <c r="U416"/>
    </row>
    <row r="417" spans="7:21" x14ac:dyDescent="0.6">
      <c r="G417" s="442" t="s">
        <v>2231</v>
      </c>
      <c r="H417" s="205" t="s">
        <v>3239</v>
      </c>
      <c r="K417"/>
      <c r="N417" s="30" t="s">
        <v>2300</v>
      </c>
      <c r="P417"/>
      <c r="S417" s="120" t="s">
        <v>2572</v>
      </c>
      <c r="U417"/>
    </row>
    <row r="418" spans="7:21" x14ac:dyDescent="0.6">
      <c r="G418" s="442" t="s">
        <v>2232</v>
      </c>
      <c r="H418" s="205" t="s">
        <v>3243</v>
      </c>
      <c r="K418"/>
      <c r="N418" s="30" t="s">
        <v>2300</v>
      </c>
      <c r="P418"/>
      <c r="S418" s="120" t="s">
        <v>2572</v>
      </c>
      <c r="U418"/>
    </row>
    <row r="419" spans="7:21" x14ac:dyDescent="0.6">
      <c r="G419" s="442" t="s">
        <v>2233</v>
      </c>
      <c r="H419" s="205" t="s">
        <v>3245</v>
      </c>
      <c r="K419"/>
      <c r="N419" s="30" t="s">
        <v>2300</v>
      </c>
      <c r="P419"/>
      <c r="S419" s="120" t="s">
        <v>2572</v>
      </c>
      <c r="U419"/>
    </row>
    <row r="420" spans="7:21" x14ac:dyDescent="0.6">
      <c r="G420" s="442" t="s">
        <v>2234</v>
      </c>
      <c r="H420" s="205" t="s">
        <v>3155</v>
      </c>
      <c r="K420"/>
      <c r="N420" s="30" t="s">
        <v>2300</v>
      </c>
      <c r="P420"/>
      <c r="S420" s="120" t="s">
        <v>2572</v>
      </c>
      <c r="U420"/>
    </row>
    <row r="421" spans="7:21" x14ac:dyDescent="0.6">
      <c r="G421" s="442" t="s">
        <v>2235</v>
      </c>
      <c r="H421" s="205" t="s">
        <v>2878</v>
      </c>
      <c r="K421"/>
      <c r="N421" s="30" t="s">
        <v>2300</v>
      </c>
      <c r="P421"/>
      <c r="S421" s="120" t="s">
        <v>2572</v>
      </c>
      <c r="U421"/>
    </row>
    <row r="422" spans="7:21" x14ac:dyDescent="0.6">
      <c r="G422" s="442" t="s">
        <v>2129</v>
      </c>
      <c r="H422" s="205" t="s">
        <v>2932</v>
      </c>
      <c r="K422"/>
      <c r="N422" s="30" t="s">
        <v>2300</v>
      </c>
      <c r="P422"/>
      <c r="S422" s="120" t="s">
        <v>2572</v>
      </c>
      <c r="U422"/>
    </row>
    <row r="423" spans="7:21" x14ac:dyDescent="0.6">
      <c r="G423" s="442" t="s">
        <v>2145</v>
      </c>
      <c r="H423" s="205" t="s">
        <v>3077</v>
      </c>
      <c r="K423"/>
      <c r="N423" s="30" t="s">
        <v>2300</v>
      </c>
      <c r="P423"/>
      <c r="S423" s="120" t="s">
        <v>2572</v>
      </c>
      <c r="U423"/>
    </row>
    <row r="424" spans="7:21" x14ac:dyDescent="0.6">
      <c r="G424" s="439" t="s">
        <v>3288</v>
      </c>
      <c r="H424" s="205" t="s">
        <v>2705</v>
      </c>
      <c r="K424"/>
      <c r="N424" s="30" t="s">
        <v>2300</v>
      </c>
      <c r="P424"/>
      <c r="S424" s="120" t="s">
        <v>2572</v>
      </c>
      <c r="U424"/>
    </row>
    <row r="425" spans="7:21" x14ac:dyDescent="0.6">
      <c r="K425"/>
      <c r="N425" s="51" t="s">
        <v>2103</v>
      </c>
      <c r="P425"/>
      <c r="S425" s="120" t="s">
        <v>2572</v>
      </c>
      <c r="U425"/>
    </row>
  </sheetData>
  <sortState xmlns:xlrd2="http://schemas.microsoft.com/office/spreadsheetml/2017/richdata2" ref="G2:H311">
    <sortCondition ref="H2:H311"/>
  </sortState>
  <phoneticPr fontId="1" type="noConversion"/>
  <hyperlinks>
    <hyperlink ref="G108" r:id="rId1" display="https://doi.org/10.1109/ICT.2007.4569410" xr:uid="{58DBA810-C9D6-4241-B18A-314A54E5131E}"/>
    <hyperlink ref="G31" r:id="rId2" display="https://doi.org/10.1109/ICT.1997.667089" xr:uid="{9480EBC8-55D3-4741-BBA1-4ED3344E15DC}"/>
    <hyperlink ref="G32" r:id="rId3" display="https://doi.org/10.1109/ICT.1997.667089" xr:uid="{B5E95E56-8170-49A7-B31B-E0AD61144167}"/>
    <hyperlink ref="K94" r:id="rId4" display="https://doi.org/10.1109/ICT.2007.4569410" xr:uid="{F66621FB-280B-465F-B7BC-677CA2D6A000}"/>
    <hyperlink ref="K21" r:id="rId5" display="https://doi.org/10.1109/ICT.1997.667089" xr:uid="{A0561FD4-6412-4982-8A47-A1B451134BCB}"/>
  </hyperlinks>
  <pageMargins left="0.7" right="0.7" top="0.75" bottom="0.75" header="0.3" footer="0.3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425"/>
  <sheetViews>
    <sheetView workbookViewId="0">
      <selection activeCell="F1" sqref="F1:I1048576"/>
    </sheetView>
  </sheetViews>
  <sheetFormatPr defaultRowHeight="16.899999999999999" x14ac:dyDescent="0.6"/>
  <cols>
    <col min="6" max="6" width="13.5625" style="51" customWidth="1"/>
    <col min="7" max="7" width="16" style="1" customWidth="1"/>
    <col min="8" max="8" width="23.0625" style="1" customWidth="1"/>
    <col min="9" max="9" width="41.6875" style="33" customWidth="1"/>
    <col min="11" max="11" width="13.5625" style="51" customWidth="1"/>
  </cols>
  <sheetData>
    <row r="1" spans="3:15" x14ac:dyDescent="0.6">
      <c r="C1" s="51" t="s">
        <v>41</v>
      </c>
      <c r="D1" s="51" t="s">
        <v>41</v>
      </c>
      <c r="F1" s="70" t="s">
        <v>2004</v>
      </c>
      <c r="G1" s="70" t="s">
        <v>2003</v>
      </c>
      <c r="H1" s="27" t="s">
        <v>3920</v>
      </c>
      <c r="I1" s="27" t="s">
        <v>3922</v>
      </c>
      <c r="K1" s="70" t="s">
        <v>2004</v>
      </c>
      <c r="L1" s="1" t="s">
        <v>3507</v>
      </c>
      <c r="O1" t="s">
        <v>3507</v>
      </c>
    </row>
    <row r="2" spans="3:15" x14ac:dyDescent="0.6">
      <c r="C2">
        <f>IF(G2=D$1,IF(F2&lt;&gt;D$1,1,0),0)</f>
        <v>0</v>
      </c>
      <c r="D2">
        <f>IF(F2=D$1,IF(G2&lt;&gt;D$1,1,0),0)</f>
        <v>0</v>
      </c>
      <c r="F2" s="1" t="s">
        <v>4</v>
      </c>
      <c r="G2" s="1" t="s">
        <v>4</v>
      </c>
      <c r="H2" s="1" t="s">
        <v>174</v>
      </c>
      <c r="I2" s="263" t="s">
        <v>175</v>
      </c>
      <c r="K2" s="51" t="s">
        <v>41</v>
      </c>
      <c r="L2" s="1">
        <f t="shared" ref="L2:L21" si="0">COUNTIF(F:F,K2)</f>
        <v>77</v>
      </c>
      <c r="N2" s="1" t="s">
        <v>4</v>
      </c>
      <c r="O2">
        <f>COUNTIF(G:G,N2)</f>
        <v>73</v>
      </c>
    </row>
    <row r="3" spans="3:15" x14ac:dyDescent="0.6">
      <c r="C3">
        <f t="shared" ref="C3:C66" si="1">IF(G3=D$1,IF(F3&lt;&gt;D$1,1,0),0)</f>
        <v>0</v>
      </c>
      <c r="D3">
        <f t="shared" ref="D3:D66" si="2">IF(F3=D$1,IF(G3&lt;&gt;D$1,1,0),0)</f>
        <v>0</v>
      </c>
      <c r="F3" s="1" t="s">
        <v>4</v>
      </c>
      <c r="G3" s="1" t="s">
        <v>4</v>
      </c>
      <c r="H3" s="1" t="s">
        <v>116</v>
      </c>
      <c r="I3" s="32" t="s">
        <v>176</v>
      </c>
      <c r="K3" s="51" t="s">
        <v>4</v>
      </c>
      <c r="L3" s="1">
        <f t="shared" si="0"/>
        <v>73</v>
      </c>
      <c r="N3" s="51" t="s">
        <v>28</v>
      </c>
      <c r="O3">
        <f>COUNTIF(G:G,N3)</f>
        <v>27</v>
      </c>
    </row>
    <row r="4" spans="3:15" x14ac:dyDescent="0.6">
      <c r="C4">
        <f t="shared" si="1"/>
        <v>0</v>
      </c>
      <c r="D4">
        <f t="shared" si="2"/>
        <v>0</v>
      </c>
      <c r="F4" s="51" t="s">
        <v>825</v>
      </c>
      <c r="G4" s="1" t="s">
        <v>825</v>
      </c>
      <c r="H4" s="1" t="s">
        <v>97</v>
      </c>
      <c r="I4" s="33" t="s">
        <v>23</v>
      </c>
      <c r="K4" s="51" t="s">
        <v>2002</v>
      </c>
      <c r="L4" s="1">
        <f t="shared" si="0"/>
        <v>48</v>
      </c>
      <c r="N4" s="51" t="s">
        <v>41</v>
      </c>
      <c r="O4">
        <f>COUNTIF(G:G,N4)</f>
        <v>76</v>
      </c>
    </row>
    <row r="5" spans="3:15" x14ac:dyDescent="0.6">
      <c r="C5">
        <f t="shared" si="1"/>
        <v>0</v>
      </c>
      <c r="D5">
        <f t="shared" si="2"/>
        <v>0</v>
      </c>
      <c r="F5" s="51" t="s">
        <v>2033</v>
      </c>
      <c r="G5" s="62" t="s">
        <v>2033</v>
      </c>
      <c r="H5" s="1" t="s">
        <v>146</v>
      </c>
      <c r="I5" s="42" t="s">
        <v>27</v>
      </c>
      <c r="K5" s="51" t="s">
        <v>4536</v>
      </c>
      <c r="L5" s="1">
        <f t="shared" si="0"/>
        <v>35</v>
      </c>
    </row>
    <row r="6" spans="3:15" x14ac:dyDescent="0.6">
      <c r="C6">
        <f t="shared" si="1"/>
        <v>0</v>
      </c>
      <c r="D6">
        <f t="shared" si="2"/>
        <v>0</v>
      </c>
      <c r="F6" s="1" t="s">
        <v>28</v>
      </c>
      <c r="G6" s="1" t="s">
        <v>28</v>
      </c>
      <c r="H6" s="1" t="s">
        <v>147</v>
      </c>
      <c r="I6" s="33" t="s">
        <v>117</v>
      </c>
      <c r="K6" s="51" t="s">
        <v>2028</v>
      </c>
      <c r="L6" s="1">
        <f t="shared" si="0"/>
        <v>29</v>
      </c>
    </row>
    <row r="7" spans="3:15" x14ac:dyDescent="0.6">
      <c r="C7">
        <f t="shared" si="1"/>
        <v>0</v>
      </c>
      <c r="D7">
        <f t="shared" si="2"/>
        <v>0</v>
      </c>
      <c r="F7" s="51" t="s">
        <v>4538</v>
      </c>
      <c r="G7" s="41" t="s">
        <v>2023</v>
      </c>
      <c r="H7" s="1" t="s">
        <v>148</v>
      </c>
      <c r="I7" s="33" t="s">
        <v>120</v>
      </c>
      <c r="K7" s="51" t="s">
        <v>28</v>
      </c>
      <c r="L7" s="1">
        <f t="shared" si="0"/>
        <v>27</v>
      </c>
    </row>
    <row r="8" spans="3:15" x14ac:dyDescent="0.6">
      <c r="C8">
        <f t="shared" si="1"/>
        <v>0</v>
      </c>
      <c r="D8">
        <f t="shared" si="2"/>
        <v>0</v>
      </c>
      <c r="F8" s="1" t="s">
        <v>4</v>
      </c>
      <c r="G8" s="1" t="s">
        <v>4</v>
      </c>
      <c r="H8" s="1" t="s">
        <v>149</v>
      </c>
      <c r="I8" s="33" t="s">
        <v>121</v>
      </c>
      <c r="K8" s="51" t="s">
        <v>4537</v>
      </c>
      <c r="L8" s="1">
        <f t="shared" si="0"/>
        <v>25</v>
      </c>
    </row>
    <row r="9" spans="3:15" x14ac:dyDescent="0.6">
      <c r="C9">
        <f t="shared" si="1"/>
        <v>0</v>
      </c>
      <c r="D9">
        <f t="shared" si="2"/>
        <v>0</v>
      </c>
      <c r="F9" s="1" t="s">
        <v>4</v>
      </c>
      <c r="G9" s="41" t="s">
        <v>4</v>
      </c>
      <c r="H9" s="1" t="s">
        <v>150</v>
      </c>
      <c r="I9" s="33" t="s">
        <v>37</v>
      </c>
      <c r="K9" s="34" t="s">
        <v>4538</v>
      </c>
      <c r="L9" s="42">
        <f t="shared" si="0"/>
        <v>15</v>
      </c>
    </row>
    <row r="10" spans="3:15" x14ac:dyDescent="0.6">
      <c r="C10">
        <f t="shared" si="1"/>
        <v>0</v>
      </c>
      <c r="D10">
        <f t="shared" si="2"/>
        <v>0</v>
      </c>
      <c r="F10" s="51" t="s">
        <v>41</v>
      </c>
      <c r="G10" s="42" t="s">
        <v>41</v>
      </c>
      <c r="H10" s="1" t="s">
        <v>99</v>
      </c>
      <c r="I10" s="33" t="s">
        <v>40</v>
      </c>
      <c r="K10" s="51" t="s">
        <v>4539</v>
      </c>
      <c r="L10" s="1">
        <f t="shared" si="0"/>
        <v>12</v>
      </c>
    </row>
    <row r="11" spans="3:15" x14ac:dyDescent="0.6">
      <c r="C11">
        <f t="shared" si="1"/>
        <v>0</v>
      </c>
      <c r="D11">
        <f t="shared" si="2"/>
        <v>0</v>
      </c>
      <c r="F11" s="1" t="s">
        <v>4</v>
      </c>
      <c r="G11" s="42" t="s">
        <v>4</v>
      </c>
      <c r="H11" s="31" t="s">
        <v>151</v>
      </c>
      <c r="I11" s="32" t="s">
        <v>177</v>
      </c>
      <c r="K11" s="51" t="s">
        <v>2240</v>
      </c>
      <c r="L11" s="1">
        <f t="shared" si="0"/>
        <v>11</v>
      </c>
    </row>
    <row r="12" spans="3:15" x14ac:dyDescent="0.6">
      <c r="C12">
        <f t="shared" si="1"/>
        <v>0</v>
      </c>
      <c r="D12">
        <f t="shared" si="2"/>
        <v>0</v>
      </c>
      <c r="F12" s="1" t="s">
        <v>4</v>
      </c>
      <c r="G12" s="1" t="s">
        <v>4</v>
      </c>
      <c r="H12" s="31" t="s">
        <v>152</v>
      </c>
      <c r="I12" s="33" t="s">
        <v>178</v>
      </c>
      <c r="K12" s="51" t="s">
        <v>825</v>
      </c>
      <c r="L12" s="1">
        <f t="shared" si="0"/>
        <v>7</v>
      </c>
    </row>
    <row r="13" spans="3:15" x14ac:dyDescent="0.6">
      <c r="C13">
        <f t="shared" si="1"/>
        <v>0</v>
      </c>
      <c r="D13">
        <f t="shared" si="2"/>
        <v>0</v>
      </c>
      <c r="F13" s="51" t="s">
        <v>41</v>
      </c>
      <c r="G13" s="42" t="s">
        <v>41</v>
      </c>
      <c r="H13" s="1" t="s">
        <v>99</v>
      </c>
      <c r="I13" s="33" t="s">
        <v>188</v>
      </c>
      <c r="K13" s="51" t="s">
        <v>2503</v>
      </c>
      <c r="L13" s="1">
        <f t="shared" si="0"/>
        <v>6</v>
      </c>
    </row>
    <row r="14" spans="3:15" x14ac:dyDescent="0.6">
      <c r="C14">
        <f t="shared" si="1"/>
        <v>0</v>
      </c>
      <c r="D14">
        <f t="shared" si="2"/>
        <v>0</v>
      </c>
      <c r="F14" s="51" t="s">
        <v>4535</v>
      </c>
      <c r="G14" s="41" t="s">
        <v>2024</v>
      </c>
      <c r="H14" s="1" t="s">
        <v>211</v>
      </c>
      <c r="I14" s="33" t="s">
        <v>168</v>
      </c>
      <c r="K14" s="51" t="s">
        <v>2007</v>
      </c>
      <c r="L14" s="1">
        <f t="shared" si="0"/>
        <v>5</v>
      </c>
    </row>
    <row r="15" spans="3:15" x14ac:dyDescent="0.6">
      <c r="C15">
        <f t="shared" si="1"/>
        <v>0</v>
      </c>
      <c r="D15">
        <f t="shared" si="2"/>
        <v>0</v>
      </c>
      <c r="F15" s="51" t="s">
        <v>41</v>
      </c>
      <c r="G15" s="42" t="s">
        <v>41</v>
      </c>
      <c r="H15" s="1" t="s">
        <v>154</v>
      </c>
      <c r="I15" s="33" t="s">
        <v>54</v>
      </c>
      <c r="K15" s="51" t="s">
        <v>1904</v>
      </c>
      <c r="L15" s="1">
        <f t="shared" si="0"/>
        <v>5</v>
      </c>
    </row>
    <row r="16" spans="3:15" x14ac:dyDescent="0.6">
      <c r="C16">
        <f t="shared" si="1"/>
        <v>0</v>
      </c>
      <c r="D16">
        <f t="shared" si="2"/>
        <v>0</v>
      </c>
      <c r="F16" s="34" t="s">
        <v>2028</v>
      </c>
      <c r="G16" s="42" t="s">
        <v>57</v>
      </c>
      <c r="H16" s="1" t="s">
        <v>155</v>
      </c>
      <c r="I16" s="33" t="s">
        <v>56</v>
      </c>
      <c r="K16" s="51" t="s">
        <v>2006</v>
      </c>
      <c r="L16" s="1">
        <f t="shared" si="0"/>
        <v>4</v>
      </c>
    </row>
    <row r="17" spans="3:12" x14ac:dyDescent="0.6">
      <c r="C17">
        <f t="shared" si="1"/>
        <v>0</v>
      </c>
      <c r="D17">
        <f t="shared" si="2"/>
        <v>0</v>
      </c>
      <c r="F17" s="51" t="s">
        <v>41</v>
      </c>
      <c r="G17" s="1" t="s">
        <v>41</v>
      </c>
      <c r="H17" s="1" t="s">
        <v>135</v>
      </c>
      <c r="I17" s="33" t="s">
        <v>61</v>
      </c>
      <c r="K17" s="34" t="s">
        <v>4540</v>
      </c>
      <c r="L17" s="42">
        <f t="shared" si="0"/>
        <v>3</v>
      </c>
    </row>
    <row r="18" spans="3:12" x14ac:dyDescent="0.6">
      <c r="C18">
        <f t="shared" si="1"/>
        <v>0</v>
      </c>
      <c r="D18">
        <f t="shared" si="2"/>
        <v>0</v>
      </c>
      <c r="F18" s="1" t="s">
        <v>4</v>
      </c>
      <c r="G18" s="1" t="s">
        <v>4</v>
      </c>
      <c r="H18" s="1" t="s">
        <v>156</v>
      </c>
      <c r="I18" s="33" t="s">
        <v>64</v>
      </c>
      <c r="K18" s="51" t="s">
        <v>2108</v>
      </c>
      <c r="L18" s="1">
        <f t="shared" si="0"/>
        <v>2</v>
      </c>
    </row>
    <row r="19" spans="3:12" x14ac:dyDescent="0.6">
      <c r="C19">
        <f t="shared" si="1"/>
        <v>0</v>
      </c>
      <c r="D19">
        <f t="shared" si="2"/>
        <v>0</v>
      </c>
      <c r="F19" s="1" t="s">
        <v>4</v>
      </c>
      <c r="G19" s="1" t="s">
        <v>4</v>
      </c>
      <c r="H19" s="1" t="s">
        <v>98</v>
      </c>
      <c r="I19" s="33" t="s">
        <v>169</v>
      </c>
      <c r="K19" s="51" t="s">
        <v>2001</v>
      </c>
      <c r="L19" s="1">
        <f t="shared" si="0"/>
        <v>2</v>
      </c>
    </row>
    <row r="20" spans="3:12" x14ac:dyDescent="0.6">
      <c r="C20">
        <f t="shared" si="1"/>
        <v>0</v>
      </c>
      <c r="D20">
        <f t="shared" si="2"/>
        <v>0</v>
      </c>
      <c r="F20" s="51" t="s">
        <v>41</v>
      </c>
      <c r="G20" s="1" t="s">
        <v>41</v>
      </c>
      <c r="H20" s="1" t="s">
        <v>99</v>
      </c>
      <c r="I20" s="33" t="s">
        <v>71</v>
      </c>
      <c r="K20" s="51" t="s">
        <v>2009</v>
      </c>
      <c r="L20" s="1">
        <f t="shared" si="0"/>
        <v>1</v>
      </c>
    </row>
    <row r="21" spans="3:12" x14ac:dyDescent="0.6">
      <c r="C21">
        <f t="shared" si="1"/>
        <v>0</v>
      </c>
      <c r="D21">
        <f t="shared" si="2"/>
        <v>0</v>
      </c>
      <c r="F21" s="51" t="s">
        <v>4536</v>
      </c>
      <c r="G21" s="1" t="s">
        <v>73</v>
      </c>
      <c r="H21" s="1" t="s">
        <v>157</v>
      </c>
      <c r="I21" s="33" t="s">
        <v>170</v>
      </c>
      <c r="K21" s="51" t="s">
        <v>4535</v>
      </c>
      <c r="L21" s="1">
        <f t="shared" si="0"/>
        <v>1</v>
      </c>
    </row>
    <row r="22" spans="3:12" x14ac:dyDescent="0.6">
      <c r="C22">
        <f t="shared" si="1"/>
        <v>0</v>
      </c>
      <c r="D22">
        <f t="shared" si="2"/>
        <v>0</v>
      </c>
      <c r="F22" s="51" t="s">
        <v>2006</v>
      </c>
      <c r="G22" s="1" t="s">
        <v>77</v>
      </c>
      <c r="H22" s="1" t="s">
        <v>158</v>
      </c>
      <c r="I22" s="33" t="s">
        <v>144</v>
      </c>
      <c r="K22"/>
    </row>
    <row r="23" spans="3:12" ht="33.75" x14ac:dyDescent="0.6">
      <c r="C23">
        <f t="shared" si="1"/>
        <v>0</v>
      </c>
      <c r="D23">
        <f t="shared" si="2"/>
        <v>0</v>
      </c>
      <c r="F23" s="51" t="s">
        <v>41</v>
      </c>
      <c r="G23" s="1" t="s">
        <v>41</v>
      </c>
      <c r="H23" s="33" t="s">
        <v>159</v>
      </c>
      <c r="I23" s="32" t="s">
        <v>181</v>
      </c>
      <c r="K23"/>
    </row>
    <row r="24" spans="3:12" x14ac:dyDescent="0.6">
      <c r="C24">
        <f t="shared" si="1"/>
        <v>0</v>
      </c>
      <c r="D24">
        <f t="shared" si="2"/>
        <v>0</v>
      </c>
      <c r="F24" s="1" t="s">
        <v>4</v>
      </c>
      <c r="G24" s="1" t="s">
        <v>4</v>
      </c>
      <c r="H24" s="33" t="s">
        <v>160</v>
      </c>
      <c r="I24" s="33" t="s">
        <v>79</v>
      </c>
      <c r="K24"/>
    </row>
    <row r="25" spans="3:12" x14ac:dyDescent="0.6">
      <c r="C25">
        <f t="shared" si="1"/>
        <v>0</v>
      </c>
      <c r="D25">
        <f t="shared" si="2"/>
        <v>0</v>
      </c>
      <c r="F25" s="51" t="s">
        <v>2006</v>
      </c>
      <c r="G25" s="40" t="s">
        <v>2006</v>
      </c>
      <c r="H25" s="33" t="s">
        <v>165</v>
      </c>
      <c r="I25" s="32" t="s">
        <v>179</v>
      </c>
      <c r="K25"/>
    </row>
    <row r="26" spans="3:12" x14ac:dyDescent="0.6">
      <c r="C26">
        <f t="shared" si="1"/>
        <v>0</v>
      </c>
      <c r="D26">
        <f t="shared" si="2"/>
        <v>0</v>
      </c>
      <c r="F26" s="51" t="s">
        <v>2503</v>
      </c>
      <c r="G26" s="62" t="s">
        <v>86</v>
      </c>
      <c r="H26" s="1" t="s">
        <v>161</v>
      </c>
      <c r="I26" s="33" t="s">
        <v>82</v>
      </c>
      <c r="K26"/>
    </row>
    <row r="27" spans="3:12" x14ac:dyDescent="0.6">
      <c r="C27">
        <f t="shared" si="1"/>
        <v>0</v>
      </c>
      <c r="D27">
        <f t="shared" si="2"/>
        <v>0</v>
      </c>
      <c r="F27" s="51" t="s">
        <v>2503</v>
      </c>
      <c r="G27" s="1" t="s">
        <v>86</v>
      </c>
      <c r="H27" s="1" t="s">
        <v>162</v>
      </c>
      <c r="I27" s="57" t="s">
        <v>3928</v>
      </c>
      <c r="K27"/>
    </row>
    <row r="28" spans="3:12" x14ac:dyDescent="0.6">
      <c r="C28">
        <f t="shared" si="1"/>
        <v>0</v>
      </c>
      <c r="D28">
        <f t="shared" si="2"/>
        <v>0</v>
      </c>
      <c r="F28" s="51" t="s">
        <v>4536</v>
      </c>
      <c r="G28" s="1" t="s">
        <v>88</v>
      </c>
      <c r="H28" s="1" t="s">
        <v>88</v>
      </c>
      <c r="I28" s="33" t="s">
        <v>88</v>
      </c>
      <c r="K28"/>
    </row>
    <row r="29" spans="3:12" x14ac:dyDescent="0.6">
      <c r="C29">
        <f t="shared" si="1"/>
        <v>0</v>
      </c>
      <c r="D29">
        <f t="shared" si="2"/>
        <v>0</v>
      </c>
      <c r="F29" s="51" t="s">
        <v>4536</v>
      </c>
      <c r="G29" s="1" t="s">
        <v>88</v>
      </c>
      <c r="H29" s="1" t="s">
        <v>164</v>
      </c>
      <c r="I29" s="33" t="s">
        <v>91</v>
      </c>
      <c r="K29"/>
    </row>
    <row r="30" spans="3:12" x14ac:dyDescent="0.6">
      <c r="C30">
        <f t="shared" si="1"/>
        <v>0</v>
      </c>
      <c r="D30">
        <f t="shared" si="2"/>
        <v>0</v>
      </c>
      <c r="F30" s="51" t="s">
        <v>41</v>
      </c>
      <c r="G30" s="1" t="s">
        <v>41</v>
      </c>
      <c r="H30" s="1" t="s">
        <v>135</v>
      </c>
      <c r="I30" s="33" t="s">
        <v>219</v>
      </c>
      <c r="K30"/>
    </row>
    <row r="31" spans="3:12" x14ac:dyDescent="0.6">
      <c r="C31">
        <f t="shared" si="1"/>
        <v>0</v>
      </c>
      <c r="D31">
        <f t="shared" si="2"/>
        <v>0</v>
      </c>
      <c r="F31" s="51" t="s">
        <v>41</v>
      </c>
      <c r="G31" s="1" t="s">
        <v>41</v>
      </c>
      <c r="H31" s="1" t="s">
        <v>99</v>
      </c>
      <c r="I31" s="33" t="s">
        <v>220</v>
      </c>
      <c r="K31"/>
    </row>
    <row r="32" spans="3:12" x14ac:dyDescent="0.6">
      <c r="C32">
        <f t="shared" si="1"/>
        <v>0</v>
      </c>
      <c r="D32">
        <f t="shared" si="2"/>
        <v>0</v>
      </c>
      <c r="F32" s="51" t="s">
        <v>41</v>
      </c>
      <c r="G32" s="1" t="s">
        <v>41</v>
      </c>
      <c r="H32" s="1" t="s">
        <v>233</v>
      </c>
      <c r="I32" s="33" t="s">
        <v>234</v>
      </c>
      <c r="K32"/>
    </row>
    <row r="33" spans="3:11" x14ac:dyDescent="0.6">
      <c r="C33">
        <f t="shared" si="1"/>
        <v>0</v>
      </c>
      <c r="D33">
        <f t="shared" si="2"/>
        <v>0</v>
      </c>
      <c r="F33" s="51" t="s">
        <v>41</v>
      </c>
      <c r="G33" s="1" t="s">
        <v>41</v>
      </c>
      <c r="H33" s="1" t="s">
        <v>238</v>
      </c>
      <c r="I33" s="33" t="s">
        <v>239</v>
      </c>
      <c r="K33"/>
    </row>
    <row r="34" spans="3:11" x14ac:dyDescent="0.6">
      <c r="C34">
        <f t="shared" si="1"/>
        <v>0</v>
      </c>
      <c r="D34">
        <f t="shared" si="2"/>
        <v>0</v>
      </c>
      <c r="F34" s="51" t="s">
        <v>41</v>
      </c>
      <c r="G34" s="1" t="s">
        <v>41</v>
      </c>
      <c r="H34" s="1" t="s">
        <v>135</v>
      </c>
      <c r="I34" s="33" t="s">
        <v>243</v>
      </c>
      <c r="K34"/>
    </row>
    <row r="35" spans="3:11" x14ac:dyDescent="0.6">
      <c r="C35">
        <f t="shared" si="1"/>
        <v>0</v>
      </c>
      <c r="D35">
        <f t="shared" si="2"/>
        <v>0</v>
      </c>
      <c r="F35" s="51" t="s">
        <v>41</v>
      </c>
      <c r="G35" s="1" t="s">
        <v>41</v>
      </c>
      <c r="H35" s="1" t="s">
        <v>99</v>
      </c>
      <c r="I35" s="33" t="s">
        <v>251</v>
      </c>
      <c r="K35"/>
    </row>
    <row r="36" spans="3:11" x14ac:dyDescent="0.6">
      <c r="C36">
        <f t="shared" si="1"/>
        <v>0</v>
      </c>
      <c r="D36">
        <f t="shared" si="2"/>
        <v>0</v>
      </c>
      <c r="F36" s="51" t="s">
        <v>41</v>
      </c>
      <c r="G36" s="1" t="s">
        <v>41</v>
      </c>
      <c r="H36" s="1" t="s">
        <v>270</v>
      </c>
      <c r="I36" s="33" t="s">
        <v>256</v>
      </c>
      <c r="K36"/>
    </row>
    <row r="37" spans="3:11" x14ac:dyDescent="0.6">
      <c r="C37">
        <f t="shared" si="1"/>
        <v>0</v>
      </c>
      <c r="D37">
        <f t="shared" si="2"/>
        <v>0</v>
      </c>
      <c r="F37" s="51" t="s">
        <v>41</v>
      </c>
      <c r="G37" s="1" t="s">
        <v>41</v>
      </c>
      <c r="H37" s="1" t="s">
        <v>99</v>
      </c>
      <c r="I37" s="33" t="s">
        <v>260</v>
      </c>
      <c r="K37"/>
    </row>
    <row r="38" spans="3:11" x14ac:dyDescent="0.6">
      <c r="C38">
        <f t="shared" si="1"/>
        <v>0</v>
      </c>
      <c r="D38">
        <f t="shared" si="2"/>
        <v>0</v>
      </c>
      <c r="F38" s="51" t="s">
        <v>41</v>
      </c>
      <c r="G38" s="1" t="s">
        <v>41</v>
      </c>
      <c r="H38" s="1" t="s">
        <v>99</v>
      </c>
      <c r="I38" s="33" t="s">
        <v>220</v>
      </c>
      <c r="K38"/>
    </row>
    <row r="39" spans="3:11" x14ac:dyDescent="0.6">
      <c r="C39">
        <f t="shared" si="1"/>
        <v>0</v>
      </c>
      <c r="D39">
        <f t="shared" si="2"/>
        <v>0</v>
      </c>
      <c r="F39" s="51" t="s">
        <v>41</v>
      </c>
      <c r="G39" s="1" t="s">
        <v>41</v>
      </c>
      <c r="H39" s="1" t="s">
        <v>135</v>
      </c>
      <c r="I39" s="33" t="s">
        <v>267</v>
      </c>
      <c r="K39"/>
    </row>
    <row r="40" spans="3:11" x14ac:dyDescent="0.6">
      <c r="C40">
        <f t="shared" si="1"/>
        <v>0</v>
      </c>
      <c r="D40">
        <f t="shared" si="2"/>
        <v>0</v>
      </c>
      <c r="F40" s="51" t="s">
        <v>41</v>
      </c>
      <c r="G40" s="1" t="s">
        <v>41</v>
      </c>
      <c r="H40" s="1" t="s">
        <v>99</v>
      </c>
      <c r="I40" s="33" t="s">
        <v>273</v>
      </c>
      <c r="K40"/>
    </row>
    <row r="41" spans="3:11" x14ac:dyDescent="0.6">
      <c r="C41">
        <f t="shared" si="1"/>
        <v>0</v>
      </c>
      <c r="D41">
        <f t="shared" si="2"/>
        <v>0</v>
      </c>
      <c r="F41" s="51" t="s">
        <v>41</v>
      </c>
      <c r="G41" s="1" t="s">
        <v>41</v>
      </c>
      <c r="H41" s="1" t="s">
        <v>135</v>
      </c>
      <c r="I41" s="33" t="s">
        <v>243</v>
      </c>
      <c r="K41"/>
    </row>
    <row r="42" spans="3:11" x14ac:dyDescent="0.6">
      <c r="C42">
        <f t="shared" si="1"/>
        <v>0</v>
      </c>
      <c r="D42">
        <f t="shared" si="2"/>
        <v>0</v>
      </c>
      <c r="F42" s="51" t="s">
        <v>41</v>
      </c>
      <c r="G42" s="1" t="s">
        <v>41</v>
      </c>
      <c r="H42" s="1" t="s">
        <v>283</v>
      </c>
      <c r="I42" s="33" t="s">
        <v>280</v>
      </c>
      <c r="K42"/>
    </row>
    <row r="43" spans="3:11" x14ac:dyDescent="0.6">
      <c r="C43">
        <f t="shared" si="1"/>
        <v>0</v>
      </c>
      <c r="D43">
        <f t="shared" si="2"/>
        <v>0</v>
      </c>
      <c r="F43" s="51" t="s">
        <v>41</v>
      </c>
      <c r="G43" s="1" t="s">
        <v>41</v>
      </c>
      <c r="H43" s="1" t="s">
        <v>270</v>
      </c>
      <c r="I43" s="33" t="s">
        <v>290</v>
      </c>
      <c r="K43"/>
    </row>
    <row r="44" spans="3:11" x14ac:dyDescent="0.6">
      <c r="C44">
        <f t="shared" si="1"/>
        <v>0</v>
      </c>
      <c r="D44">
        <f t="shared" si="2"/>
        <v>0</v>
      </c>
      <c r="F44" s="51" t="s">
        <v>41</v>
      </c>
      <c r="G44" s="1" t="s">
        <v>41</v>
      </c>
      <c r="H44" s="1" t="s">
        <v>294</v>
      </c>
      <c r="I44" s="33" t="s">
        <v>295</v>
      </c>
      <c r="K44"/>
    </row>
    <row r="45" spans="3:11" x14ac:dyDescent="0.6">
      <c r="C45">
        <f t="shared" si="1"/>
        <v>0</v>
      </c>
      <c r="D45">
        <f t="shared" si="2"/>
        <v>0</v>
      </c>
      <c r="F45" s="51" t="s">
        <v>41</v>
      </c>
      <c r="G45" s="1" t="s">
        <v>41</v>
      </c>
      <c r="H45" s="1" t="s">
        <v>301</v>
      </c>
      <c r="I45" s="33" t="s">
        <v>300</v>
      </c>
      <c r="K45"/>
    </row>
    <row r="46" spans="3:11" x14ac:dyDescent="0.6">
      <c r="C46">
        <f t="shared" si="1"/>
        <v>0</v>
      </c>
      <c r="D46">
        <f t="shared" si="2"/>
        <v>0</v>
      </c>
      <c r="F46" s="51" t="s">
        <v>41</v>
      </c>
      <c r="G46" s="1" t="s">
        <v>41</v>
      </c>
      <c r="H46" s="1" t="s">
        <v>305</v>
      </c>
      <c r="I46" s="33" t="s">
        <v>304</v>
      </c>
      <c r="K46"/>
    </row>
    <row r="47" spans="3:11" x14ac:dyDescent="0.6">
      <c r="C47">
        <f t="shared" si="1"/>
        <v>0</v>
      </c>
      <c r="D47">
        <f t="shared" si="2"/>
        <v>0</v>
      </c>
      <c r="F47" s="51" t="s">
        <v>41</v>
      </c>
      <c r="G47" s="1" t="s">
        <v>41</v>
      </c>
      <c r="H47" s="1" t="s">
        <v>135</v>
      </c>
      <c r="I47" s="33" t="s">
        <v>243</v>
      </c>
      <c r="K47"/>
    </row>
    <row r="48" spans="3:11" x14ac:dyDescent="0.6">
      <c r="C48">
        <f t="shared" si="1"/>
        <v>0</v>
      </c>
      <c r="D48">
        <f t="shared" si="2"/>
        <v>0</v>
      </c>
      <c r="F48" s="51" t="s">
        <v>41</v>
      </c>
      <c r="G48" s="1" t="s">
        <v>41</v>
      </c>
      <c r="H48" s="1" t="s">
        <v>321</v>
      </c>
      <c r="I48" s="32" t="s">
        <v>327</v>
      </c>
      <c r="K48"/>
    </row>
    <row r="49" spans="3:11" x14ac:dyDescent="0.6">
      <c r="C49">
        <f t="shared" si="1"/>
        <v>0</v>
      </c>
      <c r="D49">
        <f t="shared" si="2"/>
        <v>0</v>
      </c>
      <c r="F49" s="51" t="s">
        <v>41</v>
      </c>
      <c r="G49" s="1" t="s">
        <v>41</v>
      </c>
      <c r="H49" s="1" t="s">
        <v>135</v>
      </c>
      <c r="I49" s="33" t="s">
        <v>324</v>
      </c>
      <c r="K49"/>
    </row>
    <row r="50" spans="3:11" x14ac:dyDescent="0.6">
      <c r="C50">
        <f t="shared" si="1"/>
        <v>0</v>
      </c>
      <c r="D50">
        <f t="shared" si="2"/>
        <v>0</v>
      </c>
      <c r="F50" s="51" t="s">
        <v>41</v>
      </c>
      <c r="G50" s="1" t="s">
        <v>41</v>
      </c>
      <c r="H50" s="1" t="s">
        <v>321</v>
      </c>
      <c r="I50" s="33" t="s">
        <v>326</v>
      </c>
      <c r="K50"/>
    </row>
    <row r="51" spans="3:11" x14ac:dyDescent="0.6">
      <c r="C51">
        <f t="shared" si="1"/>
        <v>0</v>
      </c>
      <c r="D51">
        <f t="shared" si="2"/>
        <v>0</v>
      </c>
      <c r="F51" s="51" t="s">
        <v>41</v>
      </c>
      <c r="G51" s="1" t="s">
        <v>41</v>
      </c>
      <c r="H51" s="1" t="s">
        <v>321</v>
      </c>
      <c r="I51" s="33" t="s">
        <v>326</v>
      </c>
      <c r="K51"/>
    </row>
    <row r="52" spans="3:11" x14ac:dyDescent="0.6">
      <c r="C52">
        <f t="shared" si="1"/>
        <v>0</v>
      </c>
      <c r="D52">
        <f t="shared" si="2"/>
        <v>0</v>
      </c>
      <c r="F52" s="51" t="s">
        <v>41</v>
      </c>
      <c r="G52" s="1" t="s">
        <v>41</v>
      </c>
      <c r="H52" s="1" t="s">
        <v>321</v>
      </c>
      <c r="I52" s="33" t="s">
        <v>322</v>
      </c>
      <c r="K52"/>
    </row>
    <row r="53" spans="3:11" x14ac:dyDescent="0.6">
      <c r="C53">
        <f t="shared" si="1"/>
        <v>0</v>
      </c>
      <c r="D53">
        <f t="shared" si="2"/>
        <v>0</v>
      </c>
      <c r="F53" s="51" t="s">
        <v>41</v>
      </c>
      <c r="G53" s="1" t="s">
        <v>41</v>
      </c>
      <c r="H53" s="1" t="s">
        <v>333</v>
      </c>
      <c r="I53" s="33" t="s">
        <v>373</v>
      </c>
      <c r="K53"/>
    </row>
    <row r="54" spans="3:11" x14ac:dyDescent="0.6">
      <c r="C54">
        <f t="shared" si="1"/>
        <v>0</v>
      </c>
      <c r="D54">
        <f t="shared" si="2"/>
        <v>0</v>
      </c>
      <c r="F54" s="51" t="s">
        <v>41</v>
      </c>
      <c r="G54" s="1" t="s">
        <v>41</v>
      </c>
      <c r="H54" s="1" t="s">
        <v>154</v>
      </c>
      <c r="I54" s="33" t="s">
        <v>54</v>
      </c>
      <c r="K54"/>
    </row>
    <row r="55" spans="3:11" x14ac:dyDescent="0.6">
      <c r="C55">
        <f t="shared" si="1"/>
        <v>0</v>
      </c>
      <c r="D55">
        <f t="shared" si="2"/>
        <v>0</v>
      </c>
      <c r="F55" s="51" t="s">
        <v>41</v>
      </c>
      <c r="G55" s="1" t="s">
        <v>41</v>
      </c>
      <c r="H55" s="1" t="s">
        <v>135</v>
      </c>
      <c r="I55" s="33" t="s">
        <v>347</v>
      </c>
      <c r="K55"/>
    </row>
    <row r="56" spans="3:11" x14ac:dyDescent="0.6">
      <c r="C56">
        <f t="shared" si="1"/>
        <v>0</v>
      </c>
      <c r="D56">
        <f t="shared" si="2"/>
        <v>0</v>
      </c>
      <c r="F56" s="51" t="s">
        <v>41</v>
      </c>
      <c r="G56" s="1" t="s">
        <v>41</v>
      </c>
      <c r="H56" s="1" t="s">
        <v>350</v>
      </c>
      <c r="I56" s="33" t="s">
        <v>351</v>
      </c>
      <c r="K56"/>
    </row>
    <row r="57" spans="3:11" x14ac:dyDescent="0.6">
      <c r="C57">
        <f t="shared" si="1"/>
        <v>0</v>
      </c>
      <c r="D57">
        <f t="shared" si="2"/>
        <v>0</v>
      </c>
      <c r="F57" s="51" t="s">
        <v>41</v>
      </c>
      <c r="G57" s="1" t="s">
        <v>41</v>
      </c>
      <c r="H57" s="1" t="s">
        <v>135</v>
      </c>
      <c r="I57" s="33" t="s">
        <v>355</v>
      </c>
      <c r="K57"/>
    </row>
    <row r="58" spans="3:11" x14ac:dyDescent="0.6">
      <c r="C58">
        <f t="shared" si="1"/>
        <v>0</v>
      </c>
      <c r="D58">
        <f t="shared" si="2"/>
        <v>0</v>
      </c>
      <c r="F58" s="51" t="s">
        <v>41</v>
      </c>
      <c r="G58" s="1" t="s">
        <v>41</v>
      </c>
      <c r="H58" s="1" t="s">
        <v>99</v>
      </c>
      <c r="I58" s="33" t="s">
        <v>356</v>
      </c>
      <c r="K58"/>
    </row>
    <row r="59" spans="3:11" x14ac:dyDescent="0.6">
      <c r="C59">
        <f t="shared" si="1"/>
        <v>0</v>
      </c>
      <c r="D59">
        <f t="shared" si="2"/>
        <v>0</v>
      </c>
      <c r="F59" s="51" t="s">
        <v>41</v>
      </c>
      <c r="G59" s="1" t="s">
        <v>41</v>
      </c>
      <c r="H59" s="1" t="s">
        <v>135</v>
      </c>
      <c r="I59" s="33" t="s">
        <v>243</v>
      </c>
      <c r="K59"/>
    </row>
    <row r="60" spans="3:11" x14ac:dyDescent="0.6">
      <c r="C60">
        <f t="shared" si="1"/>
        <v>0</v>
      </c>
      <c r="D60">
        <f t="shared" si="2"/>
        <v>0</v>
      </c>
      <c r="F60" s="51" t="s">
        <v>41</v>
      </c>
      <c r="G60" s="1" t="s">
        <v>41</v>
      </c>
      <c r="H60" s="1" t="s">
        <v>135</v>
      </c>
      <c r="I60" s="33" t="s">
        <v>243</v>
      </c>
      <c r="K60"/>
    </row>
    <row r="61" spans="3:11" x14ac:dyDescent="0.6">
      <c r="C61">
        <f t="shared" si="1"/>
        <v>0</v>
      </c>
      <c r="D61">
        <f t="shared" si="2"/>
        <v>0</v>
      </c>
      <c r="F61" s="51" t="s">
        <v>41</v>
      </c>
      <c r="G61" s="1" t="s">
        <v>41</v>
      </c>
      <c r="H61" s="1" t="s">
        <v>270</v>
      </c>
      <c r="I61" s="33" t="s">
        <v>372</v>
      </c>
      <c r="K61"/>
    </row>
    <row r="62" spans="3:11" x14ac:dyDescent="0.6">
      <c r="C62">
        <f t="shared" si="1"/>
        <v>0</v>
      </c>
      <c r="D62">
        <f t="shared" si="2"/>
        <v>0</v>
      </c>
      <c r="F62" s="51" t="s">
        <v>41</v>
      </c>
      <c r="G62" s="1" t="s">
        <v>41</v>
      </c>
      <c r="H62" s="1" t="s">
        <v>382</v>
      </c>
      <c r="I62" s="33" t="s">
        <v>395</v>
      </c>
      <c r="K62"/>
    </row>
    <row r="63" spans="3:11" x14ac:dyDescent="0.6">
      <c r="C63">
        <f t="shared" si="1"/>
        <v>0</v>
      </c>
      <c r="D63">
        <f t="shared" si="2"/>
        <v>0</v>
      </c>
      <c r="F63" s="51" t="s">
        <v>41</v>
      </c>
      <c r="G63" s="1" t="s">
        <v>41</v>
      </c>
      <c r="H63" s="1" t="s">
        <v>270</v>
      </c>
      <c r="I63" s="33" t="s">
        <v>41</v>
      </c>
      <c r="K63"/>
    </row>
    <row r="64" spans="3:11" x14ac:dyDescent="0.6">
      <c r="C64">
        <f t="shared" si="1"/>
        <v>0</v>
      </c>
      <c r="D64">
        <f t="shared" si="2"/>
        <v>0</v>
      </c>
      <c r="F64" s="51" t="s">
        <v>41</v>
      </c>
      <c r="G64" s="1" t="s">
        <v>41</v>
      </c>
      <c r="H64" s="1" t="s">
        <v>391</v>
      </c>
      <c r="I64" s="33" t="s">
        <v>390</v>
      </c>
      <c r="K64"/>
    </row>
    <row r="65" spans="3:11" x14ac:dyDescent="0.6">
      <c r="C65">
        <f t="shared" si="1"/>
        <v>0</v>
      </c>
      <c r="D65">
        <f t="shared" si="2"/>
        <v>0</v>
      </c>
      <c r="F65" s="51" t="s">
        <v>41</v>
      </c>
      <c r="G65" s="1" t="s">
        <v>41</v>
      </c>
      <c r="H65" s="1" t="s">
        <v>135</v>
      </c>
      <c r="I65" s="33" t="s">
        <v>243</v>
      </c>
      <c r="K65"/>
    </row>
    <row r="66" spans="3:11" x14ac:dyDescent="0.6">
      <c r="C66">
        <f t="shared" si="1"/>
        <v>0</v>
      </c>
      <c r="D66">
        <f t="shared" si="2"/>
        <v>0</v>
      </c>
      <c r="F66" s="51" t="s">
        <v>41</v>
      </c>
      <c r="G66" s="1" t="s">
        <v>41</v>
      </c>
      <c r="H66" s="1" t="s">
        <v>409</v>
      </c>
      <c r="I66" s="33" t="s">
        <v>412</v>
      </c>
      <c r="K66"/>
    </row>
    <row r="67" spans="3:11" x14ac:dyDescent="0.6">
      <c r="C67">
        <f t="shared" ref="C67:C130" si="3">IF(G67=D$1,IF(F67&lt;&gt;D$1,1,0),0)</f>
        <v>0</v>
      </c>
      <c r="D67">
        <f t="shared" ref="D67:D130" si="4">IF(F67=D$1,IF(G67&lt;&gt;D$1,1,0),0)</f>
        <v>0</v>
      </c>
      <c r="F67" s="51" t="s">
        <v>41</v>
      </c>
      <c r="G67" s="1" t="s">
        <v>41</v>
      </c>
      <c r="H67" s="1" t="s">
        <v>270</v>
      </c>
      <c r="I67" s="33" t="s">
        <v>416</v>
      </c>
      <c r="K67"/>
    </row>
    <row r="68" spans="3:11" x14ac:dyDescent="0.6">
      <c r="C68">
        <f t="shared" si="3"/>
        <v>0</v>
      </c>
      <c r="D68">
        <f t="shared" si="4"/>
        <v>0</v>
      </c>
      <c r="F68" s="51" t="s">
        <v>41</v>
      </c>
      <c r="G68" s="1" t="s">
        <v>41</v>
      </c>
      <c r="H68" s="1" t="s">
        <v>419</v>
      </c>
      <c r="I68" s="33" t="s">
        <v>54</v>
      </c>
      <c r="K68"/>
    </row>
    <row r="69" spans="3:11" x14ac:dyDescent="0.6">
      <c r="C69">
        <f t="shared" si="3"/>
        <v>0</v>
      </c>
      <c r="D69">
        <f t="shared" si="4"/>
        <v>0</v>
      </c>
      <c r="F69" s="51" t="s">
        <v>41</v>
      </c>
      <c r="G69" s="1" t="s">
        <v>41</v>
      </c>
      <c r="H69" s="1" t="s">
        <v>425</v>
      </c>
      <c r="I69" s="33" t="s">
        <v>424</v>
      </c>
      <c r="K69"/>
    </row>
    <row r="70" spans="3:11" x14ac:dyDescent="0.6">
      <c r="C70">
        <f t="shared" si="3"/>
        <v>0</v>
      </c>
      <c r="D70">
        <f t="shared" si="4"/>
        <v>0</v>
      </c>
      <c r="F70" s="51" t="s">
        <v>41</v>
      </c>
      <c r="G70" s="1" t="s">
        <v>41</v>
      </c>
      <c r="H70" s="1" t="s">
        <v>435</v>
      </c>
      <c r="I70" s="33" t="s">
        <v>436</v>
      </c>
      <c r="K70"/>
    </row>
    <row r="71" spans="3:11" x14ac:dyDescent="0.6">
      <c r="C71">
        <f t="shared" si="3"/>
        <v>0</v>
      </c>
      <c r="D71">
        <f t="shared" si="4"/>
        <v>0</v>
      </c>
      <c r="F71" s="51" t="s">
        <v>41</v>
      </c>
      <c r="G71" s="1" t="s">
        <v>41</v>
      </c>
      <c r="H71" s="1" t="s">
        <v>440</v>
      </c>
      <c r="I71" s="33" t="s">
        <v>441</v>
      </c>
      <c r="K71"/>
    </row>
    <row r="72" spans="3:11" x14ac:dyDescent="0.6">
      <c r="C72">
        <f t="shared" si="3"/>
        <v>0</v>
      </c>
      <c r="D72">
        <f t="shared" si="4"/>
        <v>0</v>
      </c>
      <c r="F72" s="51" t="s">
        <v>41</v>
      </c>
      <c r="G72" s="1" t="s">
        <v>41</v>
      </c>
      <c r="H72" s="1" t="s">
        <v>270</v>
      </c>
      <c r="I72" s="33" t="s">
        <v>451</v>
      </c>
      <c r="K72"/>
    </row>
    <row r="73" spans="3:11" x14ac:dyDescent="0.6">
      <c r="C73">
        <f t="shared" si="3"/>
        <v>0</v>
      </c>
      <c r="D73">
        <f t="shared" si="4"/>
        <v>0</v>
      </c>
      <c r="F73" s="51" t="s">
        <v>2009</v>
      </c>
      <c r="G73" s="40" t="s">
        <v>481</v>
      </c>
      <c r="H73" s="1" t="s">
        <v>455</v>
      </c>
      <c r="I73" s="33" t="s">
        <v>454</v>
      </c>
      <c r="K73"/>
    </row>
    <row r="74" spans="3:11" x14ac:dyDescent="0.6">
      <c r="C74">
        <f t="shared" si="3"/>
        <v>0</v>
      </c>
      <c r="D74">
        <f t="shared" si="4"/>
        <v>0</v>
      </c>
      <c r="F74" s="51" t="s">
        <v>2007</v>
      </c>
      <c r="G74" s="40" t="s">
        <v>482</v>
      </c>
      <c r="H74" s="1" t="s">
        <v>461</v>
      </c>
      <c r="I74" s="33" t="s">
        <v>459</v>
      </c>
      <c r="K74"/>
    </row>
    <row r="75" spans="3:11" x14ac:dyDescent="0.6">
      <c r="C75">
        <f t="shared" si="3"/>
        <v>0</v>
      </c>
      <c r="D75">
        <f t="shared" si="4"/>
        <v>0</v>
      </c>
      <c r="F75" s="51" t="s">
        <v>41</v>
      </c>
      <c r="G75" s="1" t="s">
        <v>41</v>
      </c>
      <c r="H75" s="1" t="s">
        <v>270</v>
      </c>
      <c r="I75" s="33" t="s">
        <v>478</v>
      </c>
      <c r="K75"/>
    </row>
    <row r="76" spans="3:11" x14ac:dyDescent="0.6">
      <c r="C76">
        <f t="shared" si="3"/>
        <v>0</v>
      </c>
      <c r="D76">
        <f t="shared" si="4"/>
        <v>0</v>
      </c>
      <c r="F76" s="51" t="s">
        <v>41</v>
      </c>
      <c r="G76" s="42" t="s">
        <v>41</v>
      </c>
      <c r="H76" s="1" t="s">
        <v>473</v>
      </c>
      <c r="I76" s="33" t="s">
        <v>476</v>
      </c>
      <c r="K76"/>
    </row>
    <row r="77" spans="3:11" x14ac:dyDescent="0.6">
      <c r="C77">
        <f t="shared" si="3"/>
        <v>0</v>
      </c>
      <c r="D77">
        <f t="shared" si="4"/>
        <v>0</v>
      </c>
      <c r="F77" s="1" t="s">
        <v>4</v>
      </c>
      <c r="G77" s="1" t="s">
        <v>4</v>
      </c>
      <c r="H77" s="1" t="s">
        <v>504</v>
      </c>
      <c r="I77" s="33" t="s">
        <v>508</v>
      </c>
      <c r="K77"/>
    </row>
    <row r="78" spans="3:11" x14ac:dyDescent="0.6">
      <c r="C78">
        <f t="shared" si="3"/>
        <v>0</v>
      </c>
      <c r="D78">
        <f t="shared" si="4"/>
        <v>0</v>
      </c>
      <c r="F78" s="1" t="s">
        <v>4</v>
      </c>
      <c r="G78" s="1" t="s">
        <v>4</v>
      </c>
      <c r="H78" s="1" t="s">
        <v>488</v>
      </c>
      <c r="I78" s="33" t="s">
        <v>487</v>
      </c>
      <c r="K78"/>
    </row>
    <row r="79" spans="3:11" x14ac:dyDescent="0.6">
      <c r="C79">
        <f t="shared" si="3"/>
        <v>0</v>
      </c>
      <c r="D79">
        <f t="shared" si="4"/>
        <v>0</v>
      </c>
      <c r="F79" s="1" t="s">
        <v>4</v>
      </c>
      <c r="G79" s="1" t="s">
        <v>4</v>
      </c>
      <c r="H79" s="1" t="s">
        <v>514</v>
      </c>
      <c r="I79" s="33" t="s">
        <v>501</v>
      </c>
      <c r="K79"/>
    </row>
    <row r="80" spans="3:11" x14ac:dyDescent="0.6">
      <c r="C80">
        <f t="shared" si="3"/>
        <v>0</v>
      </c>
      <c r="D80">
        <f t="shared" si="4"/>
        <v>0</v>
      </c>
      <c r="F80" s="1" t="s">
        <v>4</v>
      </c>
      <c r="G80" s="1" t="s">
        <v>4</v>
      </c>
      <c r="H80" s="1" t="s">
        <v>513</v>
      </c>
      <c r="I80" s="33" t="s">
        <v>512</v>
      </c>
      <c r="K80"/>
    </row>
    <row r="81" spans="3:11" x14ac:dyDescent="0.6">
      <c r="C81">
        <f t="shared" si="3"/>
        <v>0</v>
      </c>
      <c r="D81">
        <f t="shared" si="4"/>
        <v>0</v>
      </c>
      <c r="F81" s="1" t="s">
        <v>4</v>
      </c>
      <c r="G81" s="1" t="s">
        <v>4</v>
      </c>
      <c r="H81" s="1" t="s">
        <v>523</v>
      </c>
      <c r="I81" s="33" t="s">
        <v>524</v>
      </c>
      <c r="K81"/>
    </row>
    <row r="82" spans="3:11" x14ac:dyDescent="0.6">
      <c r="C82">
        <f t="shared" si="3"/>
        <v>0</v>
      </c>
      <c r="D82">
        <f t="shared" si="4"/>
        <v>0</v>
      </c>
      <c r="F82" s="1" t="s">
        <v>4536</v>
      </c>
      <c r="G82" s="1" t="s">
        <v>529</v>
      </c>
      <c r="H82" s="1" t="s">
        <v>533</v>
      </c>
      <c r="I82" s="33" t="s">
        <v>532</v>
      </c>
      <c r="K82"/>
    </row>
    <row r="83" spans="3:11" x14ac:dyDescent="0.6">
      <c r="C83">
        <f t="shared" si="3"/>
        <v>0</v>
      </c>
      <c r="D83">
        <f t="shared" si="4"/>
        <v>0</v>
      </c>
      <c r="F83" s="1" t="s">
        <v>4</v>
      </c>
      <c r="G83" s="1" t="s">
        <v>4</v>
      </c>
      <c r="H83" s="1" t="s">
        <v>567</v>
      </c>
      <c r="I83" s="33" t="s">
        <v>567</v>
      </c>
      <c r="K83"/>
    </row>
    <row r="84" spans="3:11" x14ac:dyDescent="0.6">
      <c r="C84">
        <f t="shared" si="3"/>
        <v>0</v>
      </c>
      <c r="D84">
        <f t="shared" si="4"/>
        <v>0</v>
      </c>
      <c r="F84" s="1" t="s">
        <v>4</v>
      </c>
      <c r="G84" s="1" t="s">
        <v>4</v>
      </c>
      <c r="H84" s="1" t="s">
        <v>574</v>
      </c>
      <c r="I84" s="33" t="s">
        <v>575</v>
      </c>
      <c r="K84"/>
    </row>
    <row r="85" spans="3:11" x14ac:dyDescent="0.6">
      <c r="C85">
        <f t="shared" si="3"/>
        <v>0</v>
      </c>
      <c r="D85">
        <f t="shared" si="4"/>
        <v>0</v>
      </c>
      <c r="F85" s="1" t="s">
        <v>4</v>
      </c>
      <c r="G85" s="1" t="s">
        <v>4</v>
      </c>
      <c r="H85" s="1" t="s">
        <v>576</v>
      </c>
      <c r="I85" s="33" t="s">
        <v>577</v>
      </c>
      <c r="K85"/>
    </row>
    <row r="86" spans="3:11" x14ac:dyDescent="0.6">
      <c r="C86">
        <f t="shared" si="3"/>
        <v>0</v>
      </c>
      <c r="D86">
        <f t="shared" si="4"/>
        <v>0</v>
      </c>
      <c r="F86" s="1" t="s">
        <v>4</v>
      </c>
      <c r="G86" s="1" t="s">
        <v>4</v>
      </c>
      <c r="H86" s="1" t="s">
        <v>585</v>
      </c>
      <c r="I86" s="33" t="s">
        <v>584</v>
      </c>
      <c r="K86"/>
    </row>
    <row r="87" spans="3:11" x14ac:dyDescent="0.6">
      <c r="C87">
        <f t="shared" si="3"/>
        <v>0</v>
      </c>
      <c r="D87">
        <f t="shared" si="4"/>
        <v>0</v>
      </c>
      <c r="F87" s="1" t="s">
        <v>4</v>
      </c>
      <c r="G87" s="1" t="s">
        <v>4</v>
      </c>
      <c r="H87" s="1" t="s">
        <v>593</v>
      </c>
      <c r="I87" s="33" t="s">
        <v>659</v>
      </c>
      <c r="K87"/>
    </row>
    <row r="88" spans="3:11" x14ac:dyDescent="0.6">
      <c r="C88">
        <f t="shared" si="3"/>
        <v>0</v>
      </c>
      <c r="D88">
        <f t="shared" si="4"/>
        <v>0</v>
      </c>
      <c r="F88" s="1" t="s">
        <v>4</v>
      </c>
      <c r="G88" s="1" t="s">
        <v>4</v>
      </c>
      <c r="H88" s="1" t="s">
        <v>596</v>
      </c>
      <c r="I88" s="33" t="s">
        <v>595</v>
      </c>
      <c r="K88"/>
    </row>
    <row r="89" spans="3:11" x14ac:dyDescent="0.6">
      <c r="C89">
        <f t="shared" si="3"/>
        <v>0</v>
      </c>
      <c r="D89">
        <f t="shared" si="4"/>
        <v>0</v>
      </c>
      <c r="F89" s="1" t="s">
        <v>4</v>
      </c>
      <c r="G89" s="1" t="s">
        <v>4</v>
      </c>
      <c r="H89" s="1" t="s">
        <v>600</v>
      </c>
      <c r="I89" s="33" t="s">
        <v>609</v>
      </c>
      <c r="K89"/>
    </row>
    <row r="90" spans="3:11" x14ac:dyDescent="0.6">
      <c r="C90">
        <f t="shared" si="3"/>
        <v>0</v>
      </c>
      <c r="D90">
        <f t="shared" si="4"/>
        <v>0</v>
      </c>
      <c r="F90" s="51" t="s">
        <v>4536</v>
      </c>
      <c r="G90" s="1" t="s">
        <v>529</v>
      </c>
      <c r="H90" s="1" t="s">
        <v>610</v>
      </c>
      <c r="I90" s="33" t="s">
        <v>612</v>
      </c>
      <c r="K90"/>
    </row>
    <row r="91" spans="3:11" x14ac:dyDescent="0.6">
      <c r="C91">
        <f t="shared" si="3"/>
        <v>0</v>
      </c>
      <c r="D91">
        <f t="shared" si="4"/>
        <v>0</v>
      </c>
      <c r="F91" s="1" t="s">
        <v>4</v>
      </c>
      <c r="G91" s="1" t="s">
        <v>4</v>
      </c>
      <c r="H91" s="1" t="s">
        <v>698</v>
      </c>
      <c r="I91" s="33" t="s">
        <v>615</v>
      </c>
      <c r="K91"/>
    </row>
    <row r="92" spans="3:11" x14ac:dyDescent="0.6">
      <c r="C92">
        <f t="shared" si="3"/>
        <v>0</v>
      </c>
      <c r="D92">
        <f t="shared" si="4"/>
        <v>0</v>
      </c>
      <c r="F92" s="1" t="s">
        <v>4</v>
      </c>
      <c r="G92" s="1" t="s">
        <v>4</v>
      </c>
      <c r="H92" s="1" t="s">
        <v>617</v>
      </c>
      <c r="I92" s="33" t="s">
        <v>618</v>
      </c>
      <c r="K92"/>
    </row>
    <row r="93" spans="3:11" x14ac:dyDescent="0.6">
      <c r="C93">
        <f t="shared" si="3"/>
        <v>0</v>
      </c>
      <c r="D93">
        <f t="shared" si="4"/>
        <v>0</v>
      </c>
      <c r="F93" s="1" t="s">
        <v>4</v>
      </c>
      <c r="G93" s="1" t="s">
        <v>4</v>
      </c>
      <c r="H93" s="1" t="s">
        <v>628</v>
      </c>
      <c r="I93" s="33" t="s">
        <v>627</v>
      </c>
      <c r="K93"/>
    </row>
    <row r="94" spans="3:11" x14ac:dyDescent="0.6">
      <c r="C94">
        <f t="shared" si="3"/>
        <v>0</v>
      </c>
      <c r="D94">
        <f t="shared" si="4"/>
        <v>0</v>
      </c>
      <c r="F94" s="1" t="s">
        <v>4</v>
      </c>
      <c r="G94" s="1" t="s">
        <v>4</v>
      </c>
      <c r="H94" s="1" t="s">
        <v>632</v>
      </c>
      <c r="I94" s="33" t="s">
        <v>634</v>
      </c>
      <c r="K94"/>
    </row>
    <row r="95" spans="3:11" x14ac:dyDescent="0.6">
      <c r="C95">
        <f t="shared" si="3"/>
        <v>0</v>
      </c>
      <c r="D95">
        <f t="shared" si="4"/>
        <v>0</v>
      </c>
      <c r="F95" s="1" t="s">
        <v>4</v>
      </c>
      <c r="G95" s="1" t="s">
        <v>4</v>
      </c>
      <c r="H95" s="1" t="s">
        <v>156</v>
      </c>
      <c r="I95" s="33" t="s">
        <v>638</v>
      </c>
      <c r="K95"/>
    </row>
    <row r="96" spans="3:11" x14ac:dyDescent="0.6">
      <c r="C96">
        <f t="shared" si="3"/>
        <v>0</v>
      </c>
      <c r="D96">
        <f t="shared" si="4"/>
        <v>0</v>
      </c>
      <c r="F96" s="1" t="s">
        <v>4</v>
      </c>
      <c r="G96" s="1" t="s">
        <v>4</v>
      </c>
      <c r="H96" s="1" t="s">
        <v>150</v>
      </c>
      <c r="I96" s="33" t="s">
        <v>651</v>
      </c>
      <c r="K96"/>
    </row>
    <row r="97" spans="3:11" x14ac:dyDescent="0.6">
      <c r="C97">
        <f t="shared" si="3"/>
        <v>0</v>
      </c>
      <c r="D97">
        <f t="shared" si="4"/>
        <v>0</v>
      </c>
      <c r="F97" s="51" t="s">
        <v>4536</v>
      </c>
      <c r="G97" s="1" t="s">
        <v>529</v>
      </c>
      <c r="H97" s="1" t="s">
        <v>654</v>
      </c>
      <c r="I97" s="33" t="s">
        <v>653</v>
      </c>
      <c r="K97"/>
    </row>
    <row r="98" spans="3:11" x14ac:dyDescent="0.6">
      <c r="C98">
        <f t="shared" si="3"/>
        <v>0</v>
      </c>
      <c r="D98">
        <f t="shared" si="4"/>
        <v>0</v>
      </c>
      <c r="F98" s="1" t="s">
        <v>4</v>
      </c>
      <c r="G98" s="1" t="s">
        <v>4</v>
      </c>
      <c r="H98" s="1" t="s">
        <v>658</v>
      </c>
      <c r="I98" s="33" t="s">
        <v>660</v>
      </c>
      <c r="K98"/>
    </row>
    <row r="99" spans="3:11" x14ac:dyDescent="0.6">
      <c r="C99">
        <f t="shared" si="3"/>
        <v>0</v>
      </c>
      <c r="D99">
        <f t="shared" si="4"/>
        <v>0</v>
      </c>
      <c r="F99" s="1" t="s">
        <v>4</v>
      </c>
      <c r="G99" s="1" t="s">
        <v>4</v>
      </c>
      <c r="H99" s="1" t="s">
        <v>668</v>
      </c>
      <c r="I99" s="33" t="s">
        <v>667</v>
      </c>
      <c r="K99"/>
    </row>
    <row r="100" spans="3:11" x14ac:dyDescent="0.6">
      <c r="C100">
        <f t="shared" si="3"/>
        <v>0</v>
      </c>
      <c r="D100">
        <f t="shared" si="4"/>
        <v>0</v>
      </c>
      <c r="F100" s="1" t="s">
        <v>4</v>
      </c>
      <c r="G100" s="1" t="s">
        <v>4</v>
      </c>
      <c r="H100" s="1" t="s">
        <v>699</v>
      </c>
      <c r="I100" s="33" t="s">
        <v>671</v>
      </c>
      <c r="K100"/>
    </row>
    <row r="101" spans="3:11" x14ac:dyDescent="0.6">
      <c r="C101">
        <f t="shared" si="3"/>
        <v>0</v>
      </c>
      <c r="D101">
        <f t="shared" si="4"/>
        <v>0</v>
      </c>
      <c r="F101" s="1" t="s">
        <v>4</v>
      </c>
      <c r="G101" s="1" t="s">
        <v>4</v>
      </c>
      <c r="H101" s="1" t="s">
        <v>674</v>
      </c>
      <c r="I101" s="33" t="s">
        <v>675</v>
      </c>
      <c r="K101"/>
    </row>
    <row r="102" spans="3:11" x14ac:dyDescent="0.6">
      <c r="C102">
        <f t="shared" si="3"/>
        <v>0</v>
      </c>
      <c r="D102">
        <f t="shared" si="4"/>
        <v>0</v>
      </c>
      <c r="F102" s="1" t="s">
        <v>4</v>
      </c>
      <c r="G102" s="1" t="s">
        <v>4</v>
      </c>
      <c r="H102" s="1" t="s">
        <v>700</v>
      </c>
      <c r="I102" s="33" t="s">
        <v>685</v>
      </c>
      <c r="K102"/>
    </row>
    <row r="103" spans="3:11" x14ac:dyDescent="0.6">
      <c r="C103">
        <f t="shared" si="3"/>
        <v>0</v>
      </c>
      <c r="D103">
        <f t="shared" si="4"/>
        <v>0</v>
      </c>
      <c r="F103" s="1" t="s">
        <v>4</v>
      </c>
      <c r="G103" s="1" t="s">
        <v>4</v>
      </c>
      <c r="H103" s="1" t="s">
        <v>701</v>
      </c>
      <c r="I103" s="33" t="s">
        <v>697</v>
      </c>
      <c r="K103"/>
    </row>
    <row r="104" spans="3:11" x14ac:dyDescent="0.6">
      <c r="C104">
        <f t="shared" si="3"/>
        <v>0</v>
      </c>
      <c r="D104">
        <f t="shared" si="4"/>
        <v>0</v>
      </c>
      <c r="F104" s="1" t="s">
        <v>4</v>
      </c>
      <c r="G104" s="1" t="s">
        <v>4</v>
      </c>
      <c r="H104" s="1" t="s">
        <v>704</v>
      </c>
      <c r="I104" s="33" t="s">
        <v>705</v>
      </c>
      <c r="K104"/>
    </row>
    <row r="105" spans="3:11" x14ac:dyDescent="0.6">
      <c r="C105">
        <f t="shared" si="3"/>
        <v>0</v>
      </c>
      <c r="D105">
        <f t="shared" si="4"/>
        <v>0</v>
      </c>
      <c r="F105" s="1" t="s">
        <v>4</v>
      </c>
      <c r="G105" s="1" t="s">
        <v>4</v>
      </c>
      <c r="H105" s="1" t="s">
        <v>731</v>
      </c>
      <c r="I105" s="33" t="s">
        <v>734</v>
      </c>
      <c r="K105"/>
    </row>
    <row r="106" spans="3:11" x14ac:dyDescent="0.6">
      <c r="C106">
        <f t="shared" si="3"/>
        <v>0</v>
      </c>
      <c r="D106">
        <f t="shared" si="4"/>
        <v>0</v>
      </c>
      <c r="F106" s="1" t="s">
        <v>4</v>
      </c>
      <c r="G106" s="1" t="s">
        <v>4</v>
      </c>
      <c r="H106" s="1" t="s">
        <v>739</v>
      </c>
      <c r="I106" s="33" t="s">
        <v>738</v>
      </c>
      <c r="K106"/>
    </row>
    <row r="107" spans="3:11" x14ac:dyDescent="0.6">
      <c r="C107">
        <f t="shared" si="3"/>
        <v>0</v>
      </c>
      <c r="D107">
        <f t="shared" si="4"/>
        <v>0</v>
      </c>
      <c r="F107" s="1" t="s">
        <v>4</v>
      </c>
      <c r="G107" s="1" t="s">
        <v>4</v>
      </c>
      <c r="H107" s="1" t="s">
        <v>746</v>
      </c>
      <c r="I107" s="33" t="s">
        <v>745</v>
      </c>
      <c r="K107"/>
    </row>
    <row r="108" spans="3:11" x14ac:dyDescent="0.6">
      <c r="C108">
        <f t="shared" si="3"/>
        <v>0</v>
      </c>
      <c r="D108">
        <f t="shared" si="4"/>
        <v>0</v>
      </c>
      <c r="F108" s="1" t="s">
        <v>4</v>
      </c>
      <c r="G108" s="1" t="s">
        <v>4</v>
      </c>
      <c r="H108" s="1" t="s">
        <v>753</v>
      </c>
      <c r="I108" s="33" t="s">
        <v>765</v>
      </c>
      <c r="K108"/>
    </row>
    <row r="109" spans="3:11" x14ac:dyDescent="0.6">
      <c r="C109">
        <f t="shared" si="3"/>
        <v>0</v>
      </c>
      <c r="D109">
        <f t="shared" si="4"/>
        <v>0</v>
      </c>
      <c r="F109" s="1" t="s">
        <v>4</v>
      </c>
      <c r="G109" s="1" t="s">
        <v>4</v>
      </c>
      <c r="H109" s="1" t="s">
        <v>759</v>
      </c>
      <c r="I109" s="33" t="s">
        <v>758</v>
      </c>
      <c r="K109"/>
    </row>
    <row r="110" spans="3:11" x14ac:dyDescent="0.6">
      <c r="C110">
        <f t="shared" si="3"/>
        <v>0</v>
      </c>
      <c r="D110">
        <f t="shared" si="4"/>
        <v>0</v>
      </c>
      <c r="F110" s="1" t="s">
        <v>4</v>
      </c>
      <c r="G110" s="1" t="s">
        <v>4</v>
      </c>
      <c r="H110" s="1" t="s">
        <v>764</v>
      </c>
      <c r="I110" s="33" t="s">
        <v>766</v>
      </c>
      <c r="K110"/>
    </row>
    <row r="111" spans="3:11" x14ac:dyDescent="0.6">
      <c r="C111">
        <f t="shared" si="3"/>
        <v>0</v>
      </c>
      <c r="D111">
        <f t="shared" si="4"/>
        <v>0</v>
      </c>
      <c r="F111" s="1" t="s">
        <v>4</v>
      </c>
      <c r="G111" s="1" t="s">
        <v>4</v>
      </c>
      <c r="H111" s="1" t="s">
        <v>772</v>
      </c>
      <c r="I111" s="33" t="s">
        <v>773</v>
      </c>
      <c r="K111"/>
    </row>
    <row r="112" spans="3:11" x14ac:dyDescent="0.6">
      <c r="C112">
        <f t="shared" si="3"/>
        <v>0</v>
      </c>
      <c r="D112">
        <f t="shared" si="4"/>
        <v>0</v>
      </c>
      <c r="F112" s="1" t="s">
        <v>4</v>
      </c>
      <c r="G112" s="1" t="s">
        <v>4</v>
      </c>
      <c r="H112" s="1" t="s">
        <v>780</v>
      </c>
      <c r="I112" s="33" t="s">
        <v>782</v>
      </c>
      <c r="K112"/>
    </row>
    <row r="113" spans="3:11" x14ac:dyDescent="0.6">
      <c r="C113">
        <f t="shared" si="3"/>
        <v>0</v>
      </c>
      <c r="D113">
        <f t="shared" si="4"/>
        <v>0</v>
      </c>
      <c r="F113" s="1" t="s">
        <v>4</v>
      </c>
      <c r="G113" s="1" t="s">
        <v>4</v>
      </c>
      <c r="H113" s="1" t="s">
        <v>160</v>
      </c>
      <c r="I113" s="33" t="s">
        <v>79</v>
      </c>
      <c r="K113"/>
    </row>
    <row r="114" spans="3:11" x14ac:dyDescent="0.6">
      <c r="C114">
        <f t="shared" si="3"/>
        <v>0</v>
      </c>
      <c r="D114">
        <f t="shared" si="4"/>
        <v>0</v>
      </c>
      <c r="F114" s="1" t="s">
        <v>4536</v>
      </c>
      <c r="G114" s="1" t="s">
        <v>529</v>
      </c>
      <c r="H114" s="1" t="s">
        <v>797</v>
      </c>
      <c r="I114" s="33" t="s">
        <v>795</v>
      </c>
      <c r="K114"/>
    </row>
    <row r="115" spans="3:11" x14ac:dyDescent="0.6">
      <c r="C115">
        <f t="shared" si="3"/>
        <v>0</v>
      </c>
      <c r="D115">
        <f t="shared" si="4"/>
        <v>0</v>
      </c>
      <c r="F115" s="1" t="s">
        <v>4</v>
      </c>
      <c r="G115" s="1" t="s">
        <v>4</v>
      </c>
      <c r="H115" s="1" t="s">
        <v>160</v>
      </c>
      <c r="I115" s="33" t="s">
        <v>79</v>
      </c>
      <c r="K115"/>
    </row>
    <row r="116" spans="3:11" x14ac:dyDescent="0.6">
      <c r="C116">
        <f t="shared" si="3"/>
        <v>0</v>
      </c>
      <c r="D116">
        <f t="shared" si="4"/>
        <v>0</v>
      </c>
      <c r="F116" s="1" t="s">
        <v>4</v>
      </c>
      <c r="G116" s="1" t="s">
        <v>4</v>
      </c>
      <c r="H116" s="1" t="s">
        <v>803</v>
      </c>
      <c r="I116" s="32" t="s">
        <v>2010</v>
      </c>
      <c r="K116"/>
    </row>
    <row r="117" spans="3:11" x14ac:dyDescent="0.6">
      <c r="C117">
        <f t="shared" si="3"/>
        <v>0</v>
      </c>
      <c r="D117">
        <f t="shared" si="4"/>
        <v>0</v>
      </c>
      <c r="F117" s="51" t="s">
        <v>2503</v>
      </c>
      <c r="G117" s="1" t="s">
        <v>86</v>
      </c>
      <c r="H117" s="1" t="s">
        <v>86</v>
      </c>
      <c r="I117" s="33" t="s">
        <v>808</v>
      </c>
      <c r="K117"/>
    </row>
    <row r="118" spans="3:11" x14ac:dyDescent="0.6">
      <c r="C118">
        <f t="shared" si="3"/>
        <v>0</v>
      </c>
      <c r="D118">
        <f t="shared" si="4"/>
        <v>0</v>
      </c>
      <c r="F118" s="1" t="s">
        <v>4</v>
      </c>
      <c r="G118" s="1" t="s">
        <v>4</v>
      </c>
      <c r="H118" s="1" t="s">
        <v>811</v>
      </c>
      <c r="I118" s="33" t="s">
        <v>810</v>
      </c>
      <c r="K118"/>
    </row>
    <row r="119" spans="3:11" x14ac:dyDescent="0.6">
      <c r="C119">
        <f t="shared" si="3"/>
        <v>0</v>
      </c>
      <c r="D119">
        <f t="shared" si="4"/>
        <v>0</v>
      </c>
      <c r="F119" s="1" t="s">
        <v>4</v>
      </c>
      <c r="G119" s="1" t="s">
        <v>4</v>
      </c>
      <c r="H119" s="1" t="s">
        <v>819</v>
      </c>
      <c r="I119" s="33" t="s">
        <v>818</v>
      </c>
      <c r="K119"/>
    </row>
    <row r="120" spans="3:11" x14ac:dyDescent="0.6">
      <c r="C120">
        <f t="shared" si="3"/>
        <v>0</v>
      </c>
      <c r="D120">
        <f t="shared" si="4"/>
        <v>0</v>
      </c>
      <c r="F120" s="34" t="s">
        <v>825</v>
      </c>
      <c r="G120" s="1" t="s">
        <v>825</v>
      </c>
      <c r="H120" s="1" t="s">
        <v>826</v>
      </c>
      <c r="I120" s="33" t="s">
        <v>827</v>
      </c>
      <c r="K120"/>
    </row>
    <row r="121" spans="3:11" x14ac:dyDescent="0.6">
      <c r="C121">
        <f t="shared" si="3"/>
        <v>0</v>
      </c>
      <c r="D121">
        <f t="shared" si="4"/>
        <v>0</v>
      </c>
      <c r="F121" s="34" t="s">
        <v>825</v>
      </c>
      <c r="G121" s="1" t="s">
        <v>825</v>
      </c>
      <c r="H121" s="1" t="s">
        <v>829</v>
      </c>
      <c r="I121" s="33" t="s">
        <v>828</v>
      </c>
      <c r="K121"/>
    </row>
    <row r="122" spans="3:11" x14ac:dyDescent="0.6">
      <c r="C122">
        <f t="shared" si="3"/>
        <v>0</v>
      </c>
      <c r="D122">
        <f t="shared" si="4"/>
        <v>0</v>
      </c>
      <c r="F122" s="51" t="s">
        <v>4536</v>
      </c>
      <c r="G122" s="1" t="s">
        <v>529</v>
      </c>
      <c r="H122" s="1" t="s">
        <v>840</v>
      </c>
      <c r="I122" s="33" t="s">
        <v>842</v>
      </c>
      <c r="K122"/>
    </row>
    <row r="123" spans="3:11" x14ac:dyDescent="0.6">
      <c r="C123">
        <f t="shared" si="3"/>
        <v>0</v>
      </c>
      <c r="D123">
        <f t="shared" si="4"/>
        <v>0</v>
      </c>
      <c r="F123" s="51" t="s">
        <v>4536</v>
      </c>
      <c r="G123" s="1" t="s">
        <v>529</v>
      </c>
      <c r="H123" s="1" t="s">
        <v>850</v>
      </c>
      <c r="I123" s="33" t="s">
        <v>843</v>
      </c>
      <c r="K123"/>
    </row>
    <row r="124" spans="3:11" x14ac:dyDescent="0.6">
      <c r="C124">
        <f t="shared" si="3"/>
        <v>0</v>
      </c>
      <c r="D124">
        <f t="shared" si="4"/>
        <v>0</v>
      </c>
      <c r="F124" s="1" t="s">
        <v>4</v>
      </c>
      <c r="G124" s="1" t="s">
        <v>4</v>
      </c>
      <c r="H124" s="1" t="s">
        <v>853</v>
      </c>
      <c r="I124" s="33" t="s">
        <v>852</v>
      </c>
      <c r="K124"/>
    </row>
    <row r="125" spans="3:11" x14ac:dyDescent="0.6">
      <c r="C125">
        <f t="shared" si="3"/>
        <v>0</v>
      </c>
      <c r="D125">
        <f t="shared" si="4"/>
        <v>0</v>
      </c>
      <c r="F125" s="51" t="s">
        <v>4536</v>
      </c>
      <c r="G125" s="1" t="s">
        <v>529</v>
      </c>
      <c r="H125" s="1" t="s">
        <v>858</v>
      </c>
      <c r="I125" s="33" t="s">
        <v>857</v>
      </c>
      <c r="K125"/>
    </row>
    <row r="126" spans="3:11" x14ac:dyDescent="0.6">
      <c r="C126">
        <f t="shared" si="3"/>
        <v>0</v>
      </c>
      <c r="D126">
        <f t="shared" si="4"/>
        <v>0</v>
      </c>
      <c r="F126" s="51" t="s">
        <v>4537</v>
      </c>
      <c r="G126" s="1" t="s">
        <v>874</v>
      </c>
      <c r="H126" s="1" t="s">
        <v>880</v>
      </c>
      <c r="I126" s="33" t="s">
        <v>879</v>
      </c>
      <c r="K126"/>
    </row>
    <row r="127" spans="3:11" x14ac:dyDescent="0.6">
      <c r="C127">
        <f t="shared" si="3"/>
        <v>0</v>
      </c>
      <c r="D127">
        <f t="shared" si="4"/>
        <v>0</v>
      </c>
      <c r="F127" s="51" t="s">
        <v>4537</v>
      </c>
      <c r="G127" s="1" t="s">
        <v>874</v>
      </c>
      <c r="H127" s="1" t="s">
        <v>883</v>
      </c>
      <c r="I127" s="33" t="s">
        <v>884</v>
      </c>
      <c r="K127"/>
    </row>
    <row r="128" spans="3:11" x14ac:dyDescent="0.6">
      <c r="C128">
        <f t="shared" si="3"/>
        <v>0</v>
      </c>
      <c r="D128">
        <f t="shared" si="4"/>
        <v>0</v>
      </c>
      <c r="F128" s="51" t="s">
        <v>4537</v>
      </c>
      <c r="G128" s="1" t="s">
        <v>874</v>
      </c>
      <c r="H128" s="1" t="s">
        <v>888</v>
      </c>
      <c r="I128" s="33" t="s">
        <v>887</v>
      </c>
      <c r="K128"/>
    </row>
    <row r="129" spans="3:11" x14ac:dyDescent="0.6">
      <c r="C129">
        <f t="shared" si="3"/>
        <v>0</v>
      </c>
      <c r="D129">
        <f t="shared" si="4"/>
        <v>0</v>
      </c>
      <c r="F129" s="51" t="s">
        <v>4537</v>
      </c>
      <c r="G129" s="1" t="s">
        <v>874</v>
      </c>
      <c r="H129" s="1" t="s">
        <v>892</v>
      </c>
      <c r="I129" s="33" t="s">
        <v>891</v>
      </c>
      <c r="K129"/>
    </row>
    <row r="130" spans="3:11" x14ac:dyDescent="0.6">
      <c r="C130">
        <f t="shared" si="3"/>
        <v>0</v>
      </c>
      <c r="D130">
        <f t="shared" si="4"/>
        <v>0</v>
      </c>
      <c r="F130" s="51" t="s">
        <v>4536</v>
      </c>
      <c r="G130" s="1" t="s">
        <v>88</v>
      </c>
      <c r="H130" s="1" t="s">
        <v>896</v>
      </c>
      <c r="I130" s="33" t="s">
        <v>897</v>
      </c>
      <c r="K130"/>
    </row>
    <row r="131" spans="3:11" x14ac:dyDescent="0.6">
      <c r="C131">
        <f t="shared" ref="C131:C194" si="5">IF(G131=D$1,IF(F131&lt;&gt;D$1,1,0),0)</f>
        <v>0</v>
      </c>
      <c r="D131">
        <f t="shared" ref="D131:D194" si="6">IF(F131=D$1,IF(G131&lt;&gt;D$1,1,0),0)</f>
        <v>0</v>
      </c>
      <c r="F131" s="51" t="s">
        <v>4536</v>
      </c>
      <c r="G131" s="1" t="s">
        <v>88</v>
      </c>
      <c r="H131" s="1" t="s">
        <v>902</v>
      </c>
      <c r="I131" s="33" t="s">
        <v>901</v>
      </c>
      <c r="K131"/>
    </row>
    <row r="132" spans="3:11" x14ac:dyDescent="0.6">
      <c r="C132">
        <f t="shared" si="5"/>
        <v>0</v>
      </c>
      <c r="D132">
        <f t="shared" si="6"/>
        <v>0</v>
      </c>
      <c r="F132" s="51" t="s">
        <v>4536</v>
      </c>
      <c r="G132" s="1" t="s">
        <v>88</v>
      </c>
      <c r="H132" s="1" t="s">
        <v>925</v>
      </c>
      <c r="I132" s="33" t="s">
        <v>919</v>
      </c>
      <c r="K132"/>
    </row>
    <row r="133" spans="3:11" x14ac:dyDescent="0.6">
      <c r="C133">
        <f t="shared" si="5"/>
        <v>0</v>
      </c>
      <c r="D133">
        <f t="shared" si="6"/>
        <v>0</v>
      </c>
      <c r="F133" s="51" t="s">
        <v>4537</v>
      </c>
      <c r="G133" s="1" t="s">
        <v>2789</v>
      </c>
      <c r="H133" s="1" t="s">
        <v>932</v>
      </c>
      <c r="I133" s="33" t="s">
        <v>930</v>
      </c>
      <c r="K133"/>
    </row>
    <row r="134" spans="3:11" x14ac:dyDescent="0.6">
      <c r="C134">
        <f t="shared" si="5"/>
        <v>0</v>
      </c>
      <c r="D134">
        <f t="shared" si="6"/>
        <v>0</v>
      </c>
      <c r="F134" s="51" t="s">
        <v>4537</v>
      </c>
      <c r="G134" s="1" t="s">
        <v>874</v>
      </c>
      <c r="H134" s="1" t="s">
        <v>941</v>
      </c>
      <c r="I134" s="33" t="s">
        <v>938</v>
      </c>
      <c r="K134"/>
    </row>
    <row r="135" spans="3:11" x14ac:dyDescent="0.6">
      <c r="C135">
        <f t="shared" si="5"/>
        <v>0</v>
      </c>
      <c r="D135">
        <f t="shared" si="6"/>
        <v>0</v>
      </c>
      <c r="F135" s="51" t="s">
        <v>4537</v>
      </c>
      <c r="G135" s="1" t="s">
        <v>874</v>
      </c>
      <c r="H135" s="1" t="s">
        <v>942</v>
      </c>
      <c r="I135" s="33" t="s">
        <v>940</v>
      </c>
      <c r="K135"/>
    </row>
    <row r="136" spans="3:11" x14ac:dyDescent="0.6">
      <c r="C136">
        <f t="shared" si="5"/>
        <v>0</v>
      </c>
      <c r="D136">
        <f t="shared" si="6"/>
        <v>0</v>
      </c>
      <c r="F136" s="51" t="s">
        <v>4537</v>
      </c>
      <c r="G136" s="1" t="s">
        <v>874</v>
      </c>
      <c r="H136" s="1" t="s">
        <v>945</v>
      </c>
      <c r="I136" s="33" t="s">
        <v>944</v>
      </c>
      <c r="K136"/>
    </row>
    <row r="137" spans="3:11" x14ac:dyDescent="0.6">
      <c r="C137">
        <f t="shared" si="5"/>
        <v>0</v>
      </c>
      <c r="D137">
        <f t="shared" si="6"/>
        <v>0</v>
      </c>
      <c r="F137" s="51" t="s">
        <v>4536</v>
      </c>
      <c r="G137" s="1" t="s">
        <v>88</v>
      </c>
      <c r="H137" s="1" t="s">
        <v>948</v>
      </c>
      <c r="I137" s="33" t="s">
        <v>947</v>
      </c>
      <c r="K137"/>
    </row>
    <row r="138" spans="3:11" x14ac:dyDescent="0.6">
      <c r="C138">
        <f t="shared" si="5"/>
        <v>0</v>
      </c>
      <c r="D138">
        <f t="shared" si="6"/>
        <v>0</v>
      </c>
      <c r="F138" s="51" t="s">
        <v>4537</v>
      </c>
      <c r="G138" s="1" t="s">
        <v>874</v>
      </c>
      <c r="H138" s="1" t="s">
        <v>874</v>
      </c>
      <c r="I138" s="33" t="s">
        <v>874</v>
      </c>
      <c r="K138"/>
    </row>
    <row r="139" spans="3:11" x14ac:dyDescent="0.6">
      <c r="C139">
        <f t="shared" si="5"/>
        <v>0</v>
      </c>
      <c r="D139">
        <f t="shared" si="6"/>
        <v>0</v>
      </c>
      <c r="F139" s="51" t="s">
        <v>4537</v>
      </c>
      <c r="G139" s="1" t="s">
        <v>874</v>
      </c>
      <c r="H139" s="1" t="s">
        <v>954</v>
      </c>
      <c r="I139" s="33" t="s">
        <v>953</v>
      </c>
      <c r="K139"/>
    </row>
    <row r="140" spans="3:11" x14ac:dyDescent="0.6">
      <c r="C140">
        <f t="shared" si="5"/>
        <v>0</v>
      </c>
      <c r="D140">
        <f t="shared" si="6"/>
        <v>0</v>
      </c>
      <c r="F140" s="51" t="s">
        <v>4537</v>
      </c>
      <c r="G140" s="1" t="s">
        <v>874</v>
      </c>
      <c r="H140" s="1" t="s">
        <v>957</v>
      </c>
      <c r="I140" s="33" t="s">
        <v>956</v>
      </c>
      <c r="K140"/>
    </row>
    <row r="141" spans="3:11" x14ac:dyDescent="0.6">
      <c r="C141">
        <f t="shared" si="5"/>
        <v>0</v>
      </c>
      <c r="D141">
        <f t="shared" si="6"/>
        <v>0</v>
      </c>
      <c r="F141" s="51" t="s">
        <v>4536</v>
      </c>
      <c r="G141" s="1" t="s">
        <v>88</v>
      </c>
      <c r="H141" s="1" t="s">
        <v>88</v>
      </c>
      <c r="I141" s="33" t="s">
        <v>88</v>
      </c>
      <c r="K141"/>
    </row>
    <row r="142" spans="3:11" x14ac:dyDescent="0.6">
      <c r="C142">
        <f t="shared" si="5"/>
        <v>0</v>
      </c>
      <c r="D142">
        <f t="shared" si="6"/>
        <v>0</v>
      </c>
      <c r="F142" s="51" t="s">
        <v>4536</v>
      </c>
      <c r="G142" s="1" t="s">
        <v>88</v>
      </c>
      <c r="H142" s="1" t="s">
        <v>896</v>
      </c>
      <c r="I142" s="33" t="s">
        <v>967</v>
      </c>
      <c r="K142"/>
    </row>
    <row r="143" spans="3:11" x14ac:dyDescent="0.6">
      <c r="C143">
        <f t="shared" si="5"/>
        <v>0</v>
      </c>
      <c r="D143">
        <f t="shared" si="6"/>
        <v>0</v>
      </c>
      <c r="F143" s="47" t="s">
        <v>28</v>
      </c>
      <c r="G143" s="62" t="s">
        <v>28</v>
      </c>
      <c r="H143" s="1" t="s">
        <v>1149</v>
      </c>
      <c r="I143" s="33" t="s">
        <v>992</v>
      </c>
      <c r="K143"/>
    </row>
    <row r="144" spans="3:11" x14ac:dyDescent="0.6">
      <c r="C144">
        <f t="shared" si="5"/>
        <v>0</v>
      </c>
      <c r="D144">
        <f t="shared" si="6"/>
        <v>0</v>
      </c>
      <c r="F144" s="1" t="s">
        <v>4</v>
      </c>
      <c r="G144" s="1" t="s">
        <v>4</v>
      </c>
      <c r="H144" s="1" t="s">
        <v>997</v>
      </c>
      <c r="I144" s="33" t="s">
        <v>996</v>
      </c>
      <c r="K144"/>
    </row>
    <row r="145" spans="3:11" x14ac:dyDescent="0.6">
      <c r="C145">
        <f t="shared" si="5"/>
        <v>0</v>
      </c>
      <c r="D145">
        <f t="shared" si="6"/>
        <v>0</v>
      </c>
      <c r="F145" s="1" t="s">
        <v>4</v>
      </c>
      <c r="G145" s="1" t="s">
        <v>4</v>
      </c>
      <c r="H145" s="1" t="s">
        <v>994</v>
      </c>
      <c r="I145" s="33" t="s">
        <v>1003</v>
      </c>
      <c r="K145"/>
    </row>
    <row r="146" spans="3:11" x14ac:dyDescent="0.6">
      <c r="C146">
        <f t="shared" si="5"/>
        <v>0</v>
      </c>
      <c r="D146">
        <f t="shared" si="6"/>
        <v>0</v>
      </c>
      <c r="F146" s="47" t="s">
        <v>28</v>
      </c>
      <c r="G146" s="60" t="s">
        <v>28</v>
      </c>
      <c r="H146" s="1" t="s">
        <v>999</v>
      </c>
      <c r="I146" s="33" t="s">
        <v>998</v>
      </c>
      <c r="K146"/>
    </row>
    <row r="147" spans="3:11" x14ac:dyDescent="0.6">
      <c r="C147">
        <f t="shared" si="5"/>
        <v>0</v>
      </c>
      <c r="D147">
        <f t="shared" si="6"/>
        <v>0</v>
      </c>
      <c r="F147" s="47" t="s">
        <v>28</v>
      </c>
      <c r="G147" s="1" t="s">
        <v>28</v>
      </c>
      <c r="H147" s="1" t="s">
        <v>1009</v>
      </c>
      <c r="I147" s="33" t="s">
        <v>1008</v>
      </c>
      <c r="K147"/>
    </row>
    <row r="148" spans="3:11" x14ac:dyDescent="0.6">
      <c r="C148">
        <f t="shared" si="5"/>
        <v>0</v>
      </c>
      <c r="D148">
        <f t="shared" si="6"/>
        <v>0</v>
      </c>
      <c r="F148" s="47" t="s">
        <v>28</v>
      </c>
      <c r="G148" s="58" t="s">
        <v>28</v>
      </c>
      <c r="H148" s="1" t="s">
        <v>1017</v>
      </c>
      <c r="I148" s="33" t="s">
        <v>1016</v>
      </c>
      <c r="K148"/>
    </row>
    <row r="149" spans="3:11" x14ac:dyDescent="0.6">
      <c r="C149">
        <f t="shared" si="5"/>
        <v>0</v>
      </c>
      <c r="D149">
        <f t="shared" si="6"/>
        <v>0</v>
      </c>
      <c r="F149" s="47" t="s">
        <v>28</v>
      </c>
      <c r="G149" s="1" t="s">
        <v>28</v>
      </c>
      <c r="H149" s="1" t="s">
        <v>1025</v>
      </c>
      <c r="I149" s="33" t="s">
        <v>1024</v>
      </c>
      <c r="K149"/>
    </row>
    <row r="150" spans="3:11" x14ac:dyDescent="0.6">
      <c r="C150">
        <f t="shared" si="5"/>
        <v>0</v>
      </c>
      <c r="D150">
        <f t="shared" si="6"/>
        <v>0</v>
      </c>
      <c r="F150" s="47" t="s">
        <v>28</v>
      </c>
      <c r="G150" s="58" t="s">
        <v>28</v>
      </c>
      <c r="H150" s="1" t="s">
        <v>1017</v>
      </c>
      <c r="I150" s="40" t="s">
        <v>1036</v>
      </c>
      <c r="K150"/>
    </row>
    <row r="151" spans="3:11" x14ac:dyDescent="0.6">
      <c r="C151">
        <f t="shared" si="5"/>
        <v>0</v>
      </c>
      <c r="D151">
        <f t="shared" si="6"/>
        <v>0</v>
      </c>
      <c r="F151" s="47" t="s">
        <v>28</v>
      </c>
      <c r="G151" s="58" t="s">
        <v>28</v>
      </c>
      <c r="H151" s="1" t="s">
        <v>1045</v>
      </c>
      <c r="I151" s="33" t="s">
        <v>1044</v>
      </c>
      <c r="K151"/>
    </row>
    <row r="152" spans="3:11" x14ac:dyDescent="0.6">
      <c r="C152">
        <f t="shared" si="5"/>
        <v>0</v>
      </c>
      <c r="D152">
        <f t="shared" si="6"/>
        <v>0</v>
      </c>
      <c r="F152" s="47" t="s">
        <v>28</v>
      </c>
      <c r="G152" s="1" t="s">
        <v>28</v>
      </c>
      <c r="H152" s="1" t="s">
        <v>473</v>
      </c>
      <c r="I152" s="33" t="s">
        <v>1049</v>
      </c>
      <c r="K152"/>
    </row>
    <row r="153" spans="3:11" x14ac:dyDescent="0.6">
      <c r="C153">
        <f t="shared" si="5"/>
        <v>0</v>
      </c>
      <c r="D153">
        <f t="shared" si="6"/>
        <v>0</v>
      </c>
      <c r="F153" s="47" t="s">
        <v>28</v>
      </c>
      <c r="G153" s="1" t="s">
        <v>28</v>
      </c>
      <c r="H153" s="1" t="s">
        <v>1150</v>
      </c>
      <c r="I153" s="33" t="s">
        <v>1052</v>
      </c>
      <c r="K153"/>
    </row>
    <row r="154" spans="3:11" x14ac:dyDescent="0.6">
      <c r="C154">
        <f t="shared" si="5"/>
        <v>0</v>
      </c>
      <c r="D154">
        <f t="shared" si="6"/>
        <v>0</v>
      </c>
      <c r="F154" s="51" t="s">
        <v>4539</v>
      </c>
      <c r="G154" s="1" t="s">
        <v>2026</v>
      </c>
      <c r="H154" s="1" t="s">
        <v>1071</v>
      </c>
      <c r="I154" s="33" t="s">
        <v>1070</v>
      </c>
      <c r="K154"/>
    </row>
    <row r="155" spans="3:11" x14ac:dyDescent="0.6">
      <c r="C155">
        <f t="shared" si="5"/>
        <v>0</v>
      </c>
      <c r="D155">
        <f t="shared" si="6"/>
        <v>0</v>
      </c>
      <c r="F155" s="51" t="s">
        <v>4539</v>
      </c>
      <c r="G155" s="1" t="s">
        <v>2026</v>
      </c>
      <c r="H155" s="1" t="s">
        <v>1083</v>
      </c>
      <c r="I155" s="33" t="s">
        <v>1084</v>
      </c>
      <c r="K155"/>
    </row>
    <row r="156" spans="3:11" x14ac:dyDescent="0.6">
      <c r="C156">
        <f t="shared" si="5"/>
        <v>0</v>
      </c>
      <c r="D156">
        <f t="shared" si="6"/>
        <v>0</v>
      </c>
      <c r="F156" s="1" t="s">
        <v>4</v>
      </c>
      <c r="G156" s="60" t="s">
        <v>4</v>
      </c>
      <c r="H156" s="1" t="s">
        <v>150</v>
      </c>
      <c r="I156" s="33" t="s">
        <v>37</v>
      </c>
      <c r="K156"/>
    </row>
    <row r="157" spans="3:11" x14ac:dyDescent="0.6">
      <c r="C157">
        <f t="shared" si="5"/>
        <v>0</v>
      </c>
      <c r="D157">
        <f t="shared" si="6"/>
        <v>0</v>
      </c>
      <c r="F157" s="51" t="s">
        <v>4540</v>
      </c>
      <c r="G157" s="39" t="s">
        <v>2023</v>
      </c>
      <c r="H157" s="1" t="s">
        <v>1091</v>
      </c>
      <c r="I157" s="33" t="s">
        <v>1090</v>
      </c>
      <c r="K157"/>
    </row>
    <row r="158" spans="3:11" x14ac:dyDescent="0.6">
      <c r="C158">
        <f t="shared" si="5"/>
        <v>0</v>
      </c>
      <c r="D158">
        <f t="shared" si="6"/>
        <v>0</v>
      </c>
      <c r="F158" s="51" t="s">
        <v>4539</v>
      </c>
      <c r="G158" s="1" t="s">
        <v>2026</v>
      </c>
      <c r="H158" s="1" t="s">
        <v>1151</v>
      </c>
      <c r="I158" s="33" t="s">
        <v>1162</v>
      </c>
      <c r="K158"/>
    </row>
    <row r="159" spans="3:11" x14ac:dyDescent="0.6">
      <c r="C159">
        <f t="shared" si="5"/>
        <v>0</v>
      </c>
      <c r="D159">
        <f t="shared" si="6"/>
        <v>0</v>
      </c>
      <c r="F159" s="51" t="s">
        <v>4540</v>
      </c>
      <c r="G159" s="39" t="s">
        <v>2023</v>
      </c>
      <c r="H159" s="1" t="s">
        <v>1106</v>
      </c>
      <c r="I159" s="33" t="s">
        <v>1105</v>
      </c>
      <c r="K159"/>
    </row>
    <row r="160" spans="3:11" x14ac:dyDescent="0.6">
      <c r="C160">
        <f t="shared" si="5"/>
        <v>0</v>
      </c>
      <c r="D160">
        <f t="shared" si="6"/>
        <v>0</v>
      </c>
      <c r="F160" s="51" t="s">
        <v>4539</v>
      </c>
      <c r="G160" s="1" t="s">
        <v>2026</v>
      </c>
      <c r="H160" s="1" t="s">
        <v>1113</v>
      </c>
      <c r="I160" s="1" t="s">
        <v>1114</v>
      </c>
      <c r="K160"/>
    </row>
    <row r="161" spans="3:11" x14ac:dyDescent="0.6">
      <c r="C161">
        <f t="shared" si="5"/>
        <v>0</v>
      </c>
      <c r="D161">
        <f t="shared" si="6"/>
        <v>0</v>
      </c>
      <c r="F161" s="51" t="s">
        <v>4537</v>
      </c>
      <c r="G161" s="1" t="s">
        <v>2026</v>
      </c>
      <c r="H161" s="1" t="s">
        <v>1112</v>
      </c>
      <c r="I161" s="33" t="s">
        <v>1115</v>
      </c>
      <c r="K161"/>
    </row>
    <row r="162" spans="3:11" x14ac:dyDescent="0.6">
      <c r="C162">
        <f t="shared" si="5"/>
        <v>0</v>
      </c>
      <c r="D162">
        <f t="shared" si="6"/>
        <v>0</v>
      </c>
      <c r="F162" s="51" t="s">
        <v>4539</v>
      </c>
      <c r="G162" s="1" t="s">
        <v>2026</v>
      </c>
      <c r="H162" s="1" t="s">
        <v>1119</v>
      </c>
      <c r="I162" s="33" t="s">
        <v>1118</v>
      </c>
      <c r="K162"/>
    </row>
    <row r="163" spans="3:11" x14ac:dyDescent="0.6">
      <c r="C163">
        <f t="shared" si="5"/>
        <v>0</v>
      </c>
      <c r="D163">
        <f t="shared" si="6"/>
        <v>0</v>
      </c>
      <c r="F163" s="51" t="s">
        <v>4538</v>
      </c>
      <c r="G163" s="42" t="s">
        <v>2023</v>
      </c>
      <c r="H163" s="1" t="s">
        <v>1122</v>
      </c>
      <c r="I163" s="33" t="s">
        <v>1123</v>
      </c>
      <c r="K163"/>
    </row>
    <row r="164" spans="3:11" x14ac:dyDescent="0.6">
      <c r="C164">
        <f t="shared" si="5"/>
        <v>0</v>
      </c>
      <c r="D164">
        <f t="shared" si="6"/>
        <v>0</v>
      </c>
      <c r="F164" s="51" t="s">
        <v>4539</v>
      </c>
      <c r="G164" s="1" t="s">
        <v>2026</v>
      </c>
      <c r="H164" s="1" t="s">
        <v>1127</v>
      </c>
      <c r="I164" s="33" t="s">
        <v>1128</v>
      </c>
      <c r="K164"/>
    </row>
    <row r="165" spans="3:11" x14ac:dyDescent="0.6">
      <c r="C165">
        <f t="shared" si="5"/>
        <v>0</v>
      </c>
      <c r="D165">
        <f t="shared" si="6"/>
        <v>0</v>
      </c>
      <c r="F165" s="51" t="s">
        <v>4539</v>
      </c>
      <c r="G165" s="1" t="s">
        <v>2026</v>
      </c>
      <c r="H165" s="1" t="s">
        <v>1134</v>
      </c>
      <c r="I165" s="33" t="s">
        <v>1135</v>
      </c>
      <c r="K165"/>
    </row>
    <row r="166" spans="3:11" x14ac:dyDescent="0.6">
      <c r="C166">
        <f t="shared" si="5"/>
        <v>0</v>
      </c>
      <c r="D166">
        <f t="shared" si="6"/>
        <v>0</v>
      </c>
      <c r="F166" s="51" t="s">
        <v>4540</v>
      </c>
      <c r="G166" s="42" t="s">
        <v>2023</v>
      </c>
      <c r="H166" s="1" t="s">
        <v>1148</v>
      </c>
      <c r="I166" s="33" t="s">
        <v>1138</v>
      </c>
      <c r="K166"/>
    </row>
    <row r="167" spans="3:11" x14ac:dyDescent="0.6">
      <c r="C167">
        <f t="shared" si="5"/>
        <v>0</v>
      </c>
      <c r="D167">
        <f t="shared" si="6"/>
        <v>0</v>
      </c>
      <c r="F167" s="51" t="s">
        <v>4539</v>
      </c>
      <c r="G167" s="1" t="s">
        <v>2026</v>
      </c>
      <c r="H167" s="1" t="s">
        <v>1151</v>
      </c>
      <c r="I167" s="33" t="s">
        <v>1145</v>
      </c>
      <c r="K167"/>
    </row>
    <row r="168" spans="3:11" x14ac:dyDescent="0.6">
      <c r="C168">
        <f t="shared" si="5"/>
        <v>0</v>
      </c>
      <c r="D168">
        <f t="shared" si="6"/>
        <v>0</v>
      </c>
      <c r="F168" s="51" t="s">
        <v>4539</v>
      </c>
      <c r="G168" s="1" t="s">
        <v>2026</v>
      </c>
      <c r="H168" s="1" t="s">
        <v>1156</v>
      </c>
      <c r="I168" s="33" t="s">
        <v>1155</v>
      </c>
      <c r="K168"/>
    </row>
    <row r="169" spans="3:11" x14ac:dyDescent="0.6">
      <c r="C169">
        <f t="shared" si="5"/>
        <v>0</v>
      </c>
      <c r="D169">
        <f t="shared" si="6"/>
        <v>0</v>
      </c>
      <c r="F169" s="51" t="s">
        <v>4539</v>
      </c>
      <c r="G169" s="1" t="s">
        <v>2026</v>
      </c>
      <c r="H169" s="1" t="s">
        <v>1151</v>
      </c>
      <c r="I169" s="33" t="s">
        <v>1159</v>
      </c>
      <c r="K169"/>
    </row>
    <row r="170" spans="3:11" x14ac:dyDescent="0.6">
      <c r="C170">
        <f t="shared" si="5"/>
        <v>0</v>
      </c>
      <c r="D170">
        <f t="shared" si="6"/>
        <v>0</v>
      </c>
      <c r="F170" s="34" t="s">
        <v>2028</v>
      </c>
      <c r="G170" s="1" t="s">
        <v>57</v>
      </c>
      <c r="H170" s="1" t="s">
        <v>1179</v>
      </c>
      <c r="I170" s="33" t="s">
        <v>1180</v>
      </c>
      <c r="K170"/>
    </row>
    <row r="171" spans="3:11" x14ac:dyDescent="0.6">
      <c r="C171">
        <f t="shared" si="5"/>
        <v>0</v>
      </c>
      <c r="D171">
        <f t="shared" si="6"/>
        <v>0</v>
      </c>
      <c r="F171" s="34" t="s">
        <v>2028</v>
      </c>
      <c r="G171" s="1" t="s">
        <v>57</v>
      </c>
      <c r="H171" s="1" t="s">
        <v>1186</v>
      </c>
      <c r="I171" s="33" t="s">
        <v>1187</v>
      </c>
      <c r="K171"/>
    </row>
    <row r="172" spans="3:11" x14ac:dyDescent="0.6">
      <c r="C172">
        <f t="shared" si="5"/>
        <v>0</v>
      </c>
      <c r="D172">
        <f t="shared" si="6"/>
        <v>0</v>
      </c>
      <c r="F172" s="34" t="s">
        <v>2028</v>
      </c>
      <c r="G172" s="1" t="s">
        <v>57</v>
      </c>
      <c r="H172" s="1" t="s">
        <v>1194</v>
      </c>
      <c r="I172" s="33" t="s">
        <v>57</v>
      </c>
      <c r="K172"/>
    </row>
    <row r="173" spans="3:11" x14ac:dyDescent="0.6">
      <c r="C173">
        <f t="shared" si="5"/>
        <v>0</v>
      </c>
      <c r="D173">
        <f t="shared" si="6"/>
        <v>0</v>
      </c>
      <c r="F173" s="34" t="s">
        <v>2028</v>
      </c>
      <c r="G173" s="1" t="s">
        <v>57</v>
      </c>
      <c r="H173" s="1" t="s">
        <v>1199</v>
      </c>
      <c r="I173" s="33" t="s">
        <v>1198</v>
      </c>
      <c r="K173"/>
    </row>
    <row r="174" spans="3:11" x14ac:dyDescent="0.6">
      <c r="C174">
        <f t="shared" si="5"/>
        <v>0</v>
      </c>
      <c r="D174">
        <f t="shared" si="6"/>
        <v>0</v>
      </c>
      <c r="F174" s="34" t="s">
        <v>2028</v>
      </c>
      <c r="G174" s="58" t="s">
        <v>1208</v>
      </c>
      <c r="H174" s="1" t="s">
        <v>1209</v>
      </c>
      <c r="I174" s="33" t="s">
        <v>1205</v>
      </c>
      <c r="K174"/>
    </row>
    <row r="175" spans="3:11" x14ac:dyDescent="0.6">
      <c r="C175">
        <f t="shared" si="5"/>
        <v>0</v>
      </c>
      <c r="D175">
        <f t="shared" si="6"/>
        <v>0</v>
      </c>
      <c r="F175" s="34" t="s">
        <v>2028</v>
      </c>
      <c r="G175" s="1" t="s">
        <v>57</v>
      </c>
      <c r="H175" s="1" t="s">
        <v>1217</v>
      </c>
      <c r="I175" s="41" t="s">
        <v>2022</v>
      </c>
      <c r="K175"/>
    </row>
    <row r="176" spans="3:11" x14ac:dyDescent="0.6">
      <c r="C176">
        <f t="shared" si="5"/>
        <v>0</v>
      </c>
      <c r="D176">
        <f t="shared" si="6"/>
        <v>0</v>
      </c>
      <c r="F176" s="34" t="s">
        <v>2028</v>
      </c>
      <c r="G176" s="1" t="s">
        <v>57</v>
      </c>
      <c r="H176" s="1" t="s">
        <v>1222</v>
      </c>
      <c r="I176" s="33" t="s">
        <v>1221</v>
      </c>
      <c r="K176"/>
    </row>
    <row r="177" spans="3:11" x14ac:dyDescent="0.6">
      <c r="C177">
        <f t="shared" si="5"/>
        <v>0</v>
      </c>
      <c r="D177">
        <f t="shared" si="6"/>
        <v>0</v>
      </c>
      <c r="F177" s="34" t="s">
        <v>2028</v>
      </c>
      <c r="G177" s="1" t="s">
        <v>57</v>
      </c>
      <c r="H177" s="1" t="s">
        <v>1232</v>
      </c>
      <c r="I177" s="33" t="s">
        <v>1231</v>
      </c>
      <c r="K177"/>
    </row>
    <row r="178" spans="3:11" x14ac:dyDescent="0.6">
      <c r="C178">
        <f t="shared" si="5"/>
        <v>0</v>
      </c>
      <c r="D178">
        <f t="shared" si="6"/>
        <v>0</v>
      </c>
      <c r="F178" s="34" t="s">
        <v>2028</v>
      </c>
      <c r="G178" s="1" t="s">
        <v>57</v>
      </c>
      <c r="H178" s="1" t="s">
        <v>1179</v>
      </c>
      <c r="I178" s="33" t="s">
        <v>1243</v>
      </c>
      <c r="K178"/>
    </row>
    <row r="179" spans="3:11" x14ac:dyDescent="0.6">
      <c r="C179">
        <f t="shared" si="5"/>
        <v>0</v>
      </c>
      <c r="D179">
        <f t="shared" si="6"/>
        <v>0</v>
      </c>
      <c r="F179" s="34" t="s">
        <v>2028</v>
      </c>
      <c r="G179" s="1" t="s">
        <v>57</v>
      </c>
      <c r="H179" s="1" t="s">
        <v>1257</v>
      </c>
      <c r="I179" s="33" t="s">
        <v>1256</v>
      </c>
      <c r="K179"/>
    </row>
    <row r="180" spans="3:11" x14ac:dyDescent="0.6">
      <c r="C180">
        <f t="shared" si="5"/>
        <v>0</v>
      </c>
      <c r="D180">
        <f t="shared" si="6"/>
        <v>0</v>
      </c>
      <c r="F180" s="34" t="s">
        <v>2028</v>
      </c>
      <c r="G180" s="1" t="s">
        <v>57</v>
      </c>
      <c r="H180" s="1" t="s">
        <v>1263</v>
      </c>
      <c r="I180" s="33" t="s">
        <v>1264</v>
      </c>
      <c r="K180"/>
    </row>
    <row r="181" spans="3:11" x14ac:dyDescent="0.6">
      <c r="C181">
        <f t="shared" si="5"/>
        <v>0</v>
      </c>
      <c r="D181">
        <f t="shared" si="6"/>
        <v>0</v>
      </c>
      <c r="F181" s="34" t="s">
        <v>2028</v>
      </c>
      <c r="G181" s="1" t="s">
        <v>1254</v>
      </c>
      <c r="H181" s="1" t="s">
        <v>1268</v>
      </c>
      <c r="I181" s="33" t="s">
        <v>57</v>
      </c>
      <c r="K181"/>
    </row>
    <row r="182" spans="3:11" x14ac:dyDescent="0.6">
      <c r="C182">
        <f t="shared" si="5"/>
        <v>0</v>
      </c>
      <c r="D182">
        <f t="shared" si="6"/>
        <v>0</v>
      </c>
      <c r="F182" s="34" t="s">
        <v>2028</v>
      </c>
      <c r="G182" s="1" t="s">
        <v>1254</v>
      </c>
      <c r="H182" s="1" t="s">
        <v>1291</v>
      </c>
      <c r="I182" s="33" t="s">
        <v>1297</v>
      </c>
      <c r="K182"/>
    </row>
    <row r="183" spans="3:11" x14ac:dyDescent="0.6">
      <c r="C183">
        <f t="shared" si="5"/>
        <v>0</v>
      </c>
      <c r="D183">
        <f t="shared" si="6"/>
        <v>0</v>
      </c>
      <c r="F183" s="34" t="s">
        <v>2028</v>
      </c>
      <c r="G183" s="1" t="s">
        <v>57</v>
      </c>
      <c r="H183" s="1" t="s">
        <v>1179</v>
      </c>
      <c r="I183" s="40" t="s">
        <v>1301</v>
      </c>
      <c r="K183"/>
    </row>
    <row r="184" spans="3:11" x14ac:dyDescent="0.6">
      <c r="C184">
        <f t="shared" si="5"/>
        <v>0</v>
      </c>
      <c r="D184">
        <f t="shared" si="6"/>
        <v>0</v>
      </c>
      <c r="F184" s="34" t="s">
        <v>2028</v>
      </c>
      <c r="G184" s="1" t="s">
        <v>57</v>
      </c>
      <c r="H184" s="1" t="s">
        <v>1271</v>
      </c>
      <c r="I184" s="33" t="s">
        <v>1270</v>
      </c>
      <c r="K184"/>
    </row>
    <row r="185" spans="3:11" x14ac:dyDescent="0.6">
      <c r="C185">
        <f t="shared" si="5"/>
        <v>0</v>
      </c>
      <c r="D185">
        <f t="shared" si="6"/>
        <v>0</v>
      </c>
      <c r="F185" s="34" t="s">
        <v>2028</v>
      </c>
      <c r="G185" s="1" t="s">
        <v>57</v>
      </c>
      <c r="H185" s="1" t="s">
        <v>57</v>
      </c>
      <c r="I185" s="33" t="s">
        <v>1280</v>
      </c>
      <c r="K185"/>
    </row>
    <row r="186" spans="3:11" x14ac:dyDescent="0.6">
      <c r="C186">
        <f t="shared" si="5"/>
        <v>0</v>
      </c>
      <c r="D186">
        <f t="shared" si="6"/>
        <v>0</v>
      </c>
      <c r="F186" s="34" t="s">
        <v>2028</v>
      </c>
      <c r="G186" s="1" t="s">
        <v>1254</v>
      </c>
      <c r="H186" s="1" t="s">
        <v>1431</v>
      </c>
      <c r="I186" s="33" t="s">
        <v>1432</v>
      </c>
      <c r="K186"/>
    </row>
    <row r="187" spans="3:11" x14ac:dyDescent="0.6">
      <c r="C187">
        <f t="shared" si="5"/>
        <v>0</v>
      </c>
      <c r="D187">
        <f t="shared" si="6"/>
        <v>0</v>
      </c>
      <c r="F187" s="34" t="s">
        <v>2028</v>
      </c>
      <c r="G187" s="1" t="s">
        <v>1254</v>
      </c>
      <c r="H187" s="1" t="s">
        <v>1439</v>
      </c>
      <c r="I187" s="33" t="s">
        <v>1440</v>
      </c>
      <c r="K187"/>
    </row>
    <row r="188" spans="3:11" x14ac:dyDescent="0.6">
      <c r="C188">
        <f t="shared" si="5"/>
        <v>0</v>
      </c>
      <c r="D188">
        <f t="shared" si="6"/>
        <v>0</v>
      </c>
      <c r="F188" s="34" t="s">
        <v>2028</v>
      </c>
      <c r="G188" s="1" t="s">
        <v>1254</v>
      </c>
      <c r="H188" s="1" t="s">
        <v>1444</v>
      </c>
      <c r="I188" s="33" t="s">
        <v>1445</v>
      </c>
      <c r="K188"/>
    </row>
    <row r="189" spans="3:11" x14ac:dyDescent="0.6">
      <c r="C189">
        <f t="shared" si="5"/>
        <v>0</v>
      </c>
      <c r="D189">
        <f t="shared" si="6"/>
        <v>0</v>
      </c>
      <c r="F189" s="34" t="s">
        <v>2028</v>
      </c>
      <c r="G189" s="58" t="s">
        <v>57</v>
      </c>
      <c r="H189" s="1" t="s">
        <v>1449</v>
      </c>
      <c r="I189" s="33" t="s">
        <v>1450</v>
      </c>
      <c r="K189"/>
    </row>
    <row r="190" spans="3:11" x14ac:dyDescent="0.6">
      <c r="C190">
        <f t="shared" si="5"/>
        <v>0</v>
      </c>
      <c r="D190">
        <f t="shared" si="6"/>
        <v>0</v>
      </c>
      <c r="F190" s="34" t="s">
        <v>2028</v>
      </c>
      <c r="G190" s="58" t="s">
        <v>57</v>
      </c>
      <c r="H190" s="1" t="s">
        <v>1454</v>
      </c>
      <c r="I190" s="33" t="s">
        <v>1455</v>
      </c>
      <c r="K190"/>
    </row>
    <row r="191" spans="3:11" x14ac:dyDescent="0.6">
      <c r="C191">
        <f t="shared" si="5"/>
        <v>0</v>
      </c>
      <c r="D191">
        <f t="shared" si="6"/>
        <v>0</v>
      </c>
      <c r="F191" s="34" t="s">
        <v>2028</v>
      </c>
      <c r="G191" s="58" t="s">
        <v>57</v>
      </c>
      <c r="H191" s="1" t="s">
        <v>1459</v>
      </c>
      <c r="I191" s="33" t="s">
        <v>1460</v>
      </c>
      <c r="K191"/>
    </row>
    <row r="192" spans="3:11" x14ac:dyDescent="0.6">
      <c r="C192">
        <f t="shared" si="5"/>
        <v>0</v>
      </c>
      <c r="D192">
        <f t="shared" si="6"/>
        <v>0</v>
      </c>
      <c r="F192" s="51" t="s">
        <v>41</v>
      </c>
      <c r="G192" s="1" t="s">
        <v>1465</v>
      </c>
      <c r="H192" s="1" t="s">
        <v>1466</v>
      </c>
      <c r="I192" s="33" t="s">
        <v>1467</v>
      </c>
      <c r="K192"/>
    </row>
    <row r="193" spans="3:11" x14ac:dyDescent="0.6">
      <c r="C193">
        <f t="shared" si="5"/>
        <v>0</v>
      </c>
      <c r="D193">
        <f t="shared" si="6"/>
        <v>0</v>
      </c>
      <c r="F193" s="34" t="s">
        <v>2028</v>
      </c>
      <c r="G193" s="1" t="s">
        <v>1254</v>
      </c>
      <c r="H193" s="1" t="s">
        <v>1263</v>
      </c>
      <c r="I193" s="33" t="s">
        <v>1295</v>
      </c>
      <c r="K193"/>
    </row>
    <row r="194" spans="3:11" x14ac:dyDescent="0.6">
      <c r="C194">
        <f t="shared" si="5"/>
        <v>0</v>
      </c>
      <c r="D194">
        <f t="shared" si="6"/>
        <v>0</v>
      </c>
      <c r="F194" s="34" t="s">
        <v>2028</v>
      </c>
      <c r="G194" s="1" t="s">
        <v>1254</v>
      </c>
      <c r="H194" s="1" t="s">
        <v>1263</v>
      </c>
      <c r="I194" s="33" t="s">
        <v>1296</v>
      </c>
      <c r="K194"/>
    </row>
    <row r="195" spans="3:11" x14ac:dyDescent="0.6">
      <c r="C195">
        <f t="shared" ref="C195:C258" si="7">IF(G195=D$1,IF(F195&lt;&gt;D$1,1,0),0)</f>
        <v>0</v>
      </c>
      <c r="D195">
        <f t="shared" ref="D195:D258" si="8">IF(F195=D$1,IF(G195&lt;&gt;D$1,1,0),0)</f>
        <v>0</v>
      </c>
      <c r="F195" s="34" t="s">
        <v>825</v>
      </c>
      <c r="G195" s="1" t="s">
        <v>825</v>
      </c>
      <c r="H195" s="1" t="s">
        <v>825</v>
      </c>
      <c r="I195" s="33" t="s">
        <v>1305</v>
      </c>
      <c r="K195"/>
    </row>
    <row r="196" spans="3:11" x14ac:dyDescent="0.6">
      <c r="C196">
        <f t="shared" si="7"/>
        <v>0</v>
      </c>
      <c r="D196">
        <f t="shared" si="8"/>
        <v>0</v>
      </c>
      <c r="F196" s="34" t="s">
        <v>825</v>
      </c>
      <c r="G196" s="58" t="s">
        <v>825</v>
      </c>
      <c r="H196" s="1" t="s">
        <v>97</v>
      </c>
      <c r="I196" s="1" t="s">
        <v>97</v>
      </c>
      <c r="K196"/>
    </row>
    <row r="197" spans="3:11" x14ac:dyDescent="0.6">
      <c r="C197">
        <f t="shared" si="7"/>
        <v>0</v>
      </c>
      <c r="D197">
        <f t="shared" si="8"/>
        <v>0</v>
      </c>
      <c r="F197" s="34" t="s">
        <v>825</v>
      </c>
      <c r="G197" s="1" t="s">
        <v>825</v>
      </c>
      <c r="H197" s="1" t="s">
        <v>829</v>
      </c>
      <c r="I197" s="33" t="s">
        <v>1316</v>
      </c>
      <c r="K197"/>
    </row>
    <row r="198" spans="3:11" x14ac:dyDescent="0.6">
      <c r="C198">
        <f t="shared" si="7"/>
        <v>0</v>
      </c>
      <c r="D198">
        <f t="shared" si="8"/>
        <v>0</v>
      </c>
      <c r="F198" s="51" t="s">
        <v>4536</v>
      </c>
      <c r="G198" s="1" t="s">
        <v>73</v>
      </c>
      <c r="H198" s="1" t="s">
        <v>1342</v>
      </c>
      <c r="I198" s="33" t="s">
        <v>1341</v>
      </c>
      <c r="K198"/>
    </row>
    <row r="199" spans="3:11" x14ac:dyDescent="0.6">
      <c r="C199">
        <f t="shared" si="7"/>
        <v>0</v>
      </c>
      <c r="D199">
        <f t="shared" si="8"/>
        <v>0</v>
      </c>
      <c r="F199" s="51" t="s">
        <v>2007</v>
      </c>
      <c r="G199" s="1" t="s">
        <v>1348</v>
      </c>
      <c r="H199" s="1" t="s">
        <v>1349</v>
      </c>
      <c r="I199" s="33" t="s">
        <v>1348</v>
      </c>
      <c r="K199"/>
    </row>
    <row r="200" spans="3:11" x14ac:dyDescent="0.6">
      <c r="C200">
        <f t="shared" si="7"/>
        <v>0</v>
      </c>
      <c r="D200">
        <f t="shared" si="8"/>
        <v>0</v>
      </c>
      <c r="F200" s="51" t="s">
        <v>4536</v>
      </c>
      <c r="G200" s="1" t="s">
        <v>1353</v>
      </c>
      <c r="H200" s="1" t="s">
        <v>1359</v>
      </c>
      <c r="I200" s="33" t="s">
        <v>1358</v>
      </c>
      <c r="K200"/>
    </row>
    <row r="201" spans="3:11" x14ac:dyDescent="0.6">
      <c r="C201">
        <f t="shared" si="7"/>
        <v>0</v>
      </c>
      <c r="D201">
        <f t="shared" si="8"/>
        <v>0</v>
      </c>
      <c r="F201" s="51" t="s">
        <v>2033</v>
      </c>
      <c r="G201" s="60" t="s">
        <v>2033</v>
      </c>
      <c r="H201" s="1" t="s">
        <v>1367</v>
      </c>
      <c r="I201" s="33" t="s">
        <v>1366</v>
      </c>
      <c r="K201"/>
    </row>
    <row r="202" spans="3:11" x14ac:dyDescent="0.6">
      <c r="C202">
        <f t="shared" si="7"/>
        <v>0</v>
      </c>
      <c r="D202">
        <f t="shared" si="8"/>
        <v>0</v>
      </c>
      <c r="F202" s="51" t="s">
        <v>2033</v>
      </c>
      <c r="G202" s="60" t="s">
        <v>2033</v>
      </c>
      <c r="H202" s="1" t="s">
        <v>1372</v>
      </c>
      <c r="I202" s="1" t="s">
        <v>1371</v>
      </c>
      <c r="K202"/>
    </row>
    <row r="203" spans="3:11" x14ac:dyDescent="0.6">
      <c r="C203">
        <f t="shared" si="7"/>
        <v>0</v>
      </c>
      <c r="D203">
        <f t="shared" si="8"/>
        <v>0</v>
      </c>
      <c r="F203" s="51" t="s">
        <v>4536</v>
      </c>
      <c r="G203" s="1" t="s">
        <v>1382</v>
      </c>
      <c r="H203" s="1" t="s">
        <v>157</v>
      </c>
      <c r="I203" s="33" t="s">
        <v>1386</v>
      </c>
      <c r="K203"/>
    </row>
    <row r="204" spans="3:11" x14ac:dyDescent="0.6">
      <c r="C204">
        <f t="shared" si="7"/>
        <v>0</v>
      </c>
      <c r="D204">
        <f t="shared" si="8"/>
        <v>0</v>
      </c>
      <c r="F204" s="51" t="s">
        <v>2033</v>
      </c>
      <c r="G204" s="60" t="s">
        <v>2033</v>
      </c>
      <c r="H204" s="33" t="s">
        <v>1392</v>
      </c>
      <c r="I204" s="33" t="s">
        <v>1388</v>
      </c>
      <c r="K204"/>
    </row>
    <row r="205" spans="3:11" x14ac:dyDescent="0.6">
      <c r="C205">
        <f t="shared" si="7"/>
        <v>0</v>
      </c>
      <c r="D205">
        <f t="shared" si="8"/>
        <v>0</v>
      </c>
      <c r="F205" s="51" t="s">
        <v>2002</v>
      </c>
      <c r="G205" s="58" t="s">
        <v>2002</v>
      </c>
      <c r="H205" s="1" t="s">
        <v>1401</v>
      </c>
      <c r="I205" s="1" t="s">
        <v>1400</v>
      </c>
      <c r="K205"/>
    </row>
    <row r="206" spans="3:11" x14ac:dyDescent="0.6">
      <c r="C206">
        <f t="shared" si="7"/>
        <v>0</v>
      </c>
      <c r="D206">
        <f t="shared" si="8"/>
        <v>0</v>
      </c>
      <c r="F206" s="63" t="s">
        <v>2001</v>
      </c>
      <c r="G206" s="63" t="s">
        <v>2001</v>
      </c>
      <c r="H206" s="1" t="s">
        <v>1410</v>
      </c>
      <c r="I206" s="33" t="s">
        <v>1409</v>
      </c>
      <c r="K206"/>
    </row>
    <row r="207" spans="3:11" x14ac:dyDescent="0.6">
      <c r="C207">
        <f t="shared" si="7"/>
        <v>0</v>
      </c>
      <c r="D207">
        <f t="shared" si="8"/>
        <v>0</v>
      </c>
      <c r="F207" s="51" t="s">
        <v>2033</v>
      </c>
      <c r="G207" s="60" t="s">
        <v>2033</v>
      </c>
      <c r="H207" s="33" t="s">
        <v>1391</v>
      </c>
      <c r="I207" s="33" t="s">
        <v>1390</v>
      </c>
      <c r="K207"/>
    </row>
    <row r="208" spans="3:11" x14ac:dyDescent="0.6">
      <c r="C208">
        <f t="shared" si="7"/>
        <v>0</v>
      </c>
      <c r="D208">
        <f t="shared" si="8"/>
        <v>0</v>
      </c>
      <c r="F208" s="51" t="s">
        <v>2002</v>
      </c>
      <c r="G208" s="58" t="s">
        <v>2002</v>
      </c>
      <c r="H208" s="1" t="s">
        <v>1422</v>
      </c>
      <c r="I208" s="33" t="s">
        <v>1423</v>
      </c>
      <c r="K208"/>
    </row>
    <row r="209" spans="3:11" x14ac:dyDescent="0.6">
      <c r="C209">
        <f t="shared" si="7"/>
        <v>0</v>
      </c>
      <c r="D209">
        <f t="shared" si="8"/>
        <v>0</v>
      </c>
      <c r="F209" s="51" t="s">
        <v>2002</v>
      </c>
      <c r="G209" s="58" t="s">
        <v>2002</v>
      </c>
      <c r="H209" s="1" t="s">
        <v>1422</v>
      </c>
      <c r="I209" s="33" t="s">
        <v>1598</v>
      </c>
      <c r="K209"/>
    </row>
    <row r="210" spans="3:11" x14ac:dyDescent="0.6">
      <c r="C210">
        <f t="shared" si="7"/>
        <v>0</v>
      </c>
      <c r="D210">
        <f t="shared" si="8"/>
        <v>0</v>
      </c>
      <c r="F210" s="51" t="s">
        <v>2002</v>
      </c>
      <c r="G210" s="58" t="s">
        <v>2002</v>
      </c>
      <c r="H210" s="1" t="s">
        <v>1601</v>
      </c>
      <c r="I210" s="33" t="s">
        <v>1602</v>
      </c>
      <c r="K210"/>
    </row>
    <row r="211" spans="3:11" x14ac:dyDescent="0.6">
      <c r="C211">
        <f t="shared" si="7"/>
        <v>0</v>
      </c>
      <c r="D211">
        <f t="shared" si="8"/>
        <v>0</v>
      </c>
      <c r="F211" s="51" t="s">
        <v>2002</v>
      </c>
      <c r="G211" s="58" t="s">
        <v>2002</v>
      </c>
      <c r="H211" s="1" t="s">
        <v>1610</v>
      </c>
      <c r="I211" s="33" t="s">
        <v>1609</v>
      </c>
      <c r="K211"/>
    </row>
    <row r="212" spans="3:11" x14ac:dyDescent="0.6">
      <c r="C212">
        <f t="shared" si="7"/>
        <v>0</v>
      </c>
      <c r="D212">
        <f t="shared" si="8"/>
        <v>0</v>
      </c>
      <c r="F212" s="51" t="s">
        <v>2002</v>
      </c>
      <c r="G212" s="58" t="s">
        <v>2002</v>
      </c>
      <c r="H212" s="1" t="s">
        <v>1401</v>
      </c>
      <c r="I212" s="33" t="s">
        <v>1616</v>
      </c>
      <c r="K212"/>
    </row>
    <row r="213" spans="3:11" x14ac:dyDescent="0.6">
      <c r="C213">
        <f t="shared" si="7"/>
        <v>0</v>
      </c>
      <c r="D213">
        <f t="shared" si="8"/>
        <v>0</v>
      </c>
      <c r="F213" s="51" t="s">
        <v>2002</v>
      </c>
      <c r="G213" s="58" t="s">
        <v>2002</v>
      </c>
      <c r="H213" s="1" t="s">
        <v>1620</v>
      </c>
      <c r="I213" s="33" t="s">
        <v>1619</v>
      </c>
      <c r="K213"/>
    </row>
    <row r="214" spans="3:11" x14ac:dyDescent="0.6">
      <c r="C214">
        <f t="shared" si="7"/>
        <v>0</v>
      </c>
      <c r="D214">
        <f t="shared" si="8"/>
        <v>0</v>
      </c>
      <c r="F214" s="51" t="s">
        <v>2002</v>
      </c>
      <c r="G214" s="58" t="s">
        <v>2002</v>
      </c>
      <c r="H214" s="1" t="s">
        <v>1625</v>
      </c>
      <c r="I214" s="33" t="s">
        <v>1624</v>
      </c>
      <c r="K214"/>
    </row>
    <row r="215" spans="3:11" x14ac:dyDescent="0.6">
      <c r="C215">
        <f t="shared" si="7"/>
        <v>0</v>
      </c>
      <c r="D215">
        <f t="shared" si="8"/>
        <v>0</v>
      </c>
      <c r="F215" s="51" t="s">
        <v>2002</v>
      </c>
      <c r="G215" s="58" t="s">
        <v>2002</v>
      </c>
      <c r="H215" s="1" t="s">
        <v>1401</v>
      </c>
      <c r="I215" s="1" t="s">
        <v>1398</v>
      </c>
      <c r="K215"/>
    </row>
    <row r="216" spans="3:11" x14ac:dyDescent="0.6">
      <c r="C216">
        <f t="shared" si="7"/>
        <v>0</v>
      </c>
      <c r="D216">
        <f t="shared" si="8"/>
        <v>0</v>
      </c>
      <c r="F216" s="51" t="s">
        <v>2002</v>
      </c>
      <c r="G216" s="58" t="s">
        <v>2002</v>
      </c>
      <c r="H216" s="1" t="s">
        <v>1635</v>
      </c>
      <c r="I216" s="33" t="s">
        <v>1636</v>
      </c>
      <c r="K216"/>
    </row>
    <row r="217" spans="3:11" x14ac:dyDescent="0.6">
      <c r="C217">
        <f t="shared" si="7"/>
        <v>0</v>
      </c>
      <c r="D217">
        <f t="shared" si="8"/>
        <v>0</v>
      </c>
      <c r="F217" s="51" t="s">
        <v>2002</v>
      </c>
      <c r="G217" s="58" t="s">
        <v>2002</v>
      </c>
      <c r="H217" s="1" t="s">
        <v>1642</v>
      </c>
      <c r="I217" s="33" t="s">
        <v>1641</v>
      </c>
      <c r="K217"/>
    </row>
    <row r="218" spans="3:11" x14ac:dyDescent="0.6">
      <c r="C218">
        <f t="shared" si="7"/>
        <v>0</v>
      </c>
      <c r="D218">
        <f t="shared" si="8"/>
        <v>0</v>
      </c>
      <c r="F218" s="51" t="s">
        <v>2002</v>
      </c>
      <c r="G218" s="58" t="s">
        <v>2002</v>
      </c>
      <c r="H218" s="1" t="s">
        <v>1620</v>
      </c>
      <c r="I218" s="33" t="s">
        <v>1646</v>
      </c>
      <c r="K218"/>
    </row>
    <row r="219" spans="3:11" x14ac:dyDescent="0.6">
      <c r="C219">
        <f t="shared" si="7"/>
        <v>0</v>
      </c>
      <c r="D219">
        <f t="shared" si="8"/>
        <v>0</v>
      </c>
      <c r="F219" s="51" t="s">
        <v>2002</v>
      </c>
      <c r="G219" s="58" t="s">
        <v>2002</v>
      </c>
      <c r="H219" s="33" t="s">
        <v>1620</v>
      </c>
      <c r="I219" s="33" t="s">
        <v>1649</v>
      </c>
      <c r="K219"/>
    </row>
    <row r="220" spans="3:11" x14ac:dyDescent="0.6">
      <c r="C220">
        <f t="shared" si="7"/>
        <v>0</v>
      </c>
      <c r="D220">
        <f t="shared" si="8"/>
        <v>0</v>
      </c>
      <c r="F220" s="51" t="s">
        <v>2002</v>
      </c>
      <c r="G220" s="58" t="s">
        <v>2002</v>
      </c>
      <c r="H220" s="1" t="s">
        <v>1620</v>
      </c>
      <c r="I220" s="33" t="s">
        <v>1652</v>
      </c>
      <c r="K220"/>
    </row>
    <row r="221" spans="3:11" x14ac:dyDescent="0.6">
      <c r="C221">
        <f t="shared" si="7"/>
        <v>0</v>
      </c>
      <c r="D221">
        <f t="shared" si="8"/>
        <v>0</v>
      </c>
      <c r="F221" s="51" t="s">
        <v>2002</v>
      </c>
      <c r="G221" s="58" t="s">
        <v>2002</v>
      </c>
      <c r="H221" s="1" t="s">
        <v>1658</v>
      </c>
      <c r="I221" s="33" t="s">
        <v>1657</v>
      </c>
      <c r="K221"/>
    </row>
    <row r="222" spans="3:11" x14ac:dyDescent="0.6">
      <c r="C222">
        <f t="shared" si="7"/>
        <v>0</v>
      </c>
      <c r="D222">
        <f t="shared" si="8"/>
        <v>0</v>
      </c>
      <c r="F222" s="51" t="s">
        <v>2002</v>
      </c>
      <c r="G222" s="58" t="s">
        <v>2002</v>
      </c>
      <c r="H222" s="1" t="s">
        <v>1737</v>
      </c>
      <c r="I222" s="33" t="s">
        <v>1736</v>
      </c>
      <c r="K222"/>
    </row>
    <row r="223" spans="3:11" x14ac:dyDescent="0.6">
      <c r="C223">
        <f t="shared" si="7"/>
        <v>0</v>
      </c>
      <c r="D223">
        <f t="shared" si="8"/>
        <v>0</v>
      </c>
      <c r="F223" s="51" t="s">
        <v>2002</v>
      </c>
      <c r="G223" s="58" t="s">
        <v>2002</v>
      </c>
      <c r="H223" s="1" t="s">
        <v>1729</v>
      </c>
      <c r="I223" s="33" t="s">
        <v>1728</v>
      </c>
      <c r="K223"/>
    </row>
    <row r="224" spans="3:11" x14ac:dyDescent="0.6">
      <c r="C224">
        <f t="shared" si="7"/>
        <v>0</v>
      </c>
      <c r="D224">
        <f t="shared" si="8"/>
        <v>0</v>
      </c>
      <c r="F224" s="51" t="s">
        <v>2002</v>
      </c>
      <c r="G224" s="58" t="s">
        <v>2002</v>
      </c>
      <c r="H224" s="1" t="s">
        <v>1727</v>
      </c>
      <c r="I224" s="33" t="s">
        <v>1726</v>
      </c>
      <c r="K224"/>
    </row>
    <row r="225" spans="3:11" x14ac:dyDescent="0.6">
      <c r="C225">
        <f t="shared" si="7"/>
        <v>0</v>
      </c>
      <c r="D225">
        <f t="shared" si="8"/>
        <v>0</v>
      </c>
      <c r="F225" s="51" t="s">
        <v>2002</v>
      </c>
      <c r="G225" s="58" t="s">
        <v>2002</v>
      </c>
      <c r="H225" s="1" t="s">
        <v>1715</v>
      </c>
      <c r="I225" s="33" t="s">
        <v>1716</v>
      </c>
      <c r="K225"/>
    </row>
    <row r="226" spans="3:11" x14ac:dyDescent="0.6">
      <c r="C226">
        <f t="shared" si="7"/>
        <v>0</v>
      </c>
      <c r="D226">
        <f t="shared" si="8"/>
        <v>0</v>
      </c>
      <c r="F226" s="51" t="s">
        <v>2002</v>
      </c>
      <c r="G226" s="58" t="s">
        <v>2002</v>
      </c>
      <c r="H226" s="1" t="s">
        <v>1748</v>
      </c>
      <c r="I226" s="33" t="s">
        <v>1744</v>
      </c>
      <c r="K226"/>
    </row>
    <row r="227" spans="3:11" x14ac:dyDescent="0.6">
      <c r="C227">
        <f t="shared" si="7"/>
        <v>0</v>
      </c>
      <c r="D227">
        <f t="shared" si="8"/>
        <v>0</v>
      </c>
      <c r="F227" s="51" t="s">
        <v>2002</v>
      </c>
      <c r="G227" s="58" t="s">
        <v>2002</v>
      </c>
      <c r="H227" s="1" t="s">
        <v>1754</v>
      </c>
      <c r="I227" s="33" t="s">
        <v>1731</v>
      </c>
      <c r="K227"/>
    </row>
    <row r="228" spans="3:11" x14ac:dyDescent="0.6">
      <c r="C228">
        <f t="shared" si="7"/>
        <v>0</v>
      </c>
      <c r="D228">
        <f t="shared" si="8"/>
        <v>0</v>
      </c>
      <c r="F228" s="51" t="s">
        <v>2002</v>
      </c>
      <c r="G228" s="58" t="s">
        <v>2002</v>
      </c>
      <c r="H228" s="1" t="s">
        <v>1758</v>
      </c>
      <c r="I228" s="33" t="s">
        <v>1757</v>
      </c>
      <c r="K228"/>
    </row>
    <row r="229" spans="3:11" x14ac:dyDescent="0.6">
      <c r="C229">
        <f t="shared" si="7"/>
        <v>0</v>
      </c>
      <c r="D229">
        <f t="shared" si="8"/>
        <v>0</v>
      </c>
      <c r="F229" s="51" t="s">
        <v>2002</v>
      </c>
      <c r="G229" s="58" t="s">
        <v>2002</v>
      </c>
      <c r="H229" s="1" t="s">
        <v>1786</v>
      </c>
      <c r="I229" s="33" t="s">
        <v>1787</v>
      </c>
      <c r="K229"/>
    </row>
    <row r="230" spans="3:11" x14ac:dyDescent="0.6">
      <c r="C230">
        <f t="shared" si="7"/>
        <v>0</v>
      </c>
      <c r="D230">
        <f t="shared" si="8"/>
        <v>0</v>
      </c>
      <c r="F230" s="51" t="s">
        <v>2002</v>
      </c>
      <c r="G230" s="58" t="s">
        <v>2002</v>
      </c>
      <c r="H230" s="1" t="s">
        <v>1601</v>
      </c>
      <c r="I230" s="33" t="s">
        <v>1791</v>
      </c>
      <c r="K230"/>
    </row>
    <row r="231" spans="3:11" x14ac:dyDescent="0.6">
      <c r="C231">
        <f t="shared" si="7"/>
        <v>0</v>
      </c>
      <c r="D231">
        <f t="shared" si="8"/>
        <v>0</v>
      </c>
      <c r="F231" s="51" t="s">
        <v>2002</v>
      </c>
      <c r="G231" s="58" t="s">
        <v>2002</v>
      </c>
      <c r="H231" s="1" t="s">
        <v>1794</v>
      </c>
      <c r="I231" s="33" t="s">
        <v>1795</v>
      </c>
      <c r="K231"/>
    </row>
    <row r="232" spans="3:11" x14ac:dyDescent="0.6">
      <c r="C232">
        <f t="shared" si="7"/>
        <v>0</v>
      </c>
      <c r="D232">
        <f t="shared" si="8"/>
        <v>0</v>
      </c>
      <c r="F232" s="51" t="s">
        <v>2002</v>
      </c>
      <c r="G232" s="58" t="s">
        <v>2002</v>
      </c>
      <c r="H232" s="1" t="s">
        <v>1797</v>
      </c>
      <c r="I232" s="33" t="s">
        <v>1798</v>
      </c>
      <c r="K232"/>
    </row>
    <row r="233" spans="3:11" x14ac:dyDescent="0.6">
      <c r="C233">
        <f t="shared" si="7"/>
        <v>0</v>
      </c>
      <c r="D233">
        <f t="shared" si="8"/>
        <v>0</v>
      </c>
      <c r="F233" s="51" t="s">
        <v>2002</v>
      </c>
      <c r="G233" s="58" t="s">
        <v>2002</v>
      </c>
      <c r="H233" s="1" t="s">
        <v>1802</v>
      </c>
      <c r="I233" s="33" t="s">
        <v>1803</v>
      </c>
      <c r="K233"/>
    </row>
    <row r="234" spans="3:11" x14ac:dyDescent="0.6">
      <c r="C234">
        <f t="shared" si="7"/>
        <v>0</v>
      </c>
      <c r="D234">
        <f t="shared" si="8"/>
        <v>0</v>
      </c>
      <c r="F234" s="51" t="s">
        <v>2002</v>
      </c>
      <c r="G234" s="58" t="s">
        <v>2002</v>
      </c>
      <c r="H234" s="1" t="s">
        <v>1807</v>
      </c>
      <c r="I234" s="33" t="s">
        <v>1808</v>
      </c>
      <c r="K234"/>
    </row>
    <row r="235" spans="3:11" x14ac:dyDescent="0.6">
      <c r="C235">
        <f t="shared" si="7"/>
        <v>0</v>
      </c>
      <c r="D235">
        <f t="shared" si="8"/>
        <v>0</v>
      </c>
      <c r="F235" s="51" t="s">
        <v>2002</v>
      </c>
      <c r="G235" s="58" t="s">
        <v>2002</v>
      </c>
      <c r="H235" s="1" t="s">
        <v>1812</v>
      </c>
      <c r="I235" s="33" t="s">
        <v>1813</v>
      </c>
      <c r="K235"/>
    </row>
    <row r="236" spans="3:11" x14ac:dyDescent="0.6">
      <c r="C236">
        <f t="shared" si="7"/>
        <v>0</v>
      </c>
      <c r="D236">
        <f t="shared" si="8"/>
        <v>0</v>
      </c>
      <c r="F236" s="51" t="s">
        <v>2002</v>
      </c>
      <c r="G236" s="58" t="s">
        <v>2002</v>
      </c>
      <c r="H236" s="1" t="s">
        <v>1625</v>
      </c>
      <c r="I236" s="33" t="s">
        <v>1817</v>
      </c>
      <c r="K236"/>
    </row>
    <row r="237" spans="3:11" x14ac:dyDescent="0.6">
      <c r="C237">
        <f t="shared" si="7"/>
        <v>0</v>
      </c>
      <c r="D237">
        <f t="shared" si="8"/>
        <v>0</v>
      </c>
      <c r="F237" s="51" t="s">
        <v>2002</v>
      </c>
      <c r="G237" s="58" t="s">
        <v>2002</v>
      </c>
      <c r="H237" s="1" t="s">
        <v>1821</v>
      </c>
      <c r="I237" s="33" t="s">
        <v>1822</v>
      </c>
      <c r="K237"/>
    </row>
    <row r="238" spans="3:11" x14ac:dyDescent="0.6">
      <c r="C238">
        <f t="shared" si="7"/>
        <v>0</v>
      </c>
      <c r="D238">
        <f t="shared" si="8"/>
        <v>0</v>
      </c>
      <c r="F238" s="51" t="s">
        <v>2002</v>
      </c>
      <c r="G238" s="58" t="s">
        <v>2002</v>
      </c>
      <c r="H238" s="1" t="s">
        <v>1824</v>
      </c>
      <c r="I238" s="33" t="s">
        <v>1825</v>
      </c>
      <c r="K238"/>
    </row>
    <row r="239" spans="3:11" x14ac:dyDescent="0.6">
      <c r="C239">
        <f t="shared" si="7"/>
        <v>0</v>
      </c>
      <c r="D239">
        <f t="shared" si="8"/>
        <v>0</v>
      </c>
      <c r="F239" s="51" t="s">
        <v>2002</v>
      </c>
      <c r="G239" s="58" t="s">
        <v>2002</v>
      </c>
      <c r="H239" s="1" t="s">
        <v>1829</v>
      </c>
      <c r="I239" s="33" t="s">
        <v>1830</v>
      </c>
      <c r="K239"/>
    </row>
    <row r="240" spans="3:11" x14ac:dyDescent="0.6">
      <c r="C240">
        <f t="shared" si="7"/>
        <v>0</v>
      </c>
      <c r="D240">
        <f t="shared" si="8"/>
        <v>0</v>
      </c>
      <c r="F240" s="51" t="s">
        <v>2002</v>
      </c>
      <c r="G240" s="58" t="s">
        <v>2002</v>
      </c>
      <c r="H240" s="1" t="s">
        <v>1834</v>
      </c>
      <c r="I240" s="33" t="s">
        <v>1835</v>
      </c>
      <c r="K240"/>
    </row>
    <row r="241" spans="3:11" x14ac:dyDescent="0.6">
      <c r="C241">
        <f t="shared" si="7"/>
        <v>0</v>
      </c>
      <c r="D241">
        <f t="shared" si="8"/>
        <v>0</v>
      </c>
      <c r="F241" s="51" t="s">
        <v>2002</v>
      </c>
      <c r="G241" s="58" t="s">
        <v>2002</v>
      </c>
      <c r="H241" s="1" t="s">
        <v>1839</v>
      </c>
      <c r="I241" s="33" t="s">
        <v>1840</v>
      </c>
      <c r="K241"/>
    </row>
    <row r="242" spans="3:11" x14ac:dyDescent="0.6">
      <c r="C242">
        <f t="shared" si="7"/>
        <v>0</v>
      </c>
      <c r="D242">
        <f t="shared" si="8"/>
        <v>0</v>
      </c>
      <c r="F242" s="51" t="s">
        <v>2002</v>
      </c>
      <c r="G242" s="58" t="s">
        <v>2002</v>
      </c>
      <c r="H242" s="1" t="s">
        <v>1844</v>
      </c>
      <c r="I242" s="33" t="s">
        <v>1845</v>
      </c>
      <c r="K242"/>
    </row>
    <row r="243" spans="3:11" x14ac:dyDescent="0.6">
      <c r="C243">
        <f t="shared" si="7"/>
        <v>0</v>
      </c>
      <c r="D243">
        <f t="shared" si="8"/>
        <v>0</v>
      </c>
      <c r="F243" s="51" t="s">
        <v>2002</v>
      </c>
      <c r="G243" s="58" t="s">
        <v>2002</v>
      </c>
      <c r="H243" s="1" t="s">
        <v>1848</v>
      </c>
      <c r="I243" s="33" t="s">
        <v>1849</v>
      </c>
      <c r="K243"/>
    </row>
    <row r="244" spans="3:11" x14ac:dyDescent="0.6">
      <c r="C244">
        <f t="shared" si="7"/>
        <v>0</v>
      </c>
      <c r="D244">
        <f t="shared" si="8"/>
        <v>0</v>
      </c>
      <c r="F244" s="51" t="s">
        <v>41</v>
      </c>
      <c r="G244" s="58" t="s">
        <v>41</v>
      </c>
      <c r="H244" s="1" t="s">
        <v>135</v>
      </c>
      <c r="I244" s="33" t="s">
        <v>1926</v>
      </c>
      <c r="K244"/>
    </row>
    <row r="245" spans="3:11" x14ac:dyDescent="0.6">
      <c r="C245">
        <f t="shared" si="7"/>
        <v>0</v>
      </c>
      <c r="D245">
        <f t="shared" si="8"/>
        <v>0</v>
      </c>
      <c r="F245" s="1" t="s">
        <v>4</v>
      </c>
      <c r="G245" s="1" t="s">
        <v>4</v>
      </c>
      <c r="H245" s="1" t="s">
        <v>1943</v>
      </c>
      <c r="I245" s="33" t="s">
        <v>1944</v>
      </c>
      <c r="K245"/>
    </row>
    <row r="246" spans="3:11" x14ac:dyDescent="0.6">
      <c r="C246">
        <f t="shared" si="7"/>
        <v>0</v>
      </c>
      <c r="D246">
        <f t="shared" si="8"/>
        <v>0</v>
      </c>
      <c r="F246" s="51" t="s">
        <v>4536</v>
      </c>
      <c r="G246" s="1" t="s">
        <v>529</v>
      </c>
      <c r="H246" s="1" t="s">
        <v>1952</v>
      </c>
      <c r="I246" s="33" t="s">
        <v>1951</v>
      </c>
      <c r="K246"/>
    </row>
    <row r="247" spans="3:11" x14ac:dyDescent="0.6">
      <c r="C247">
        <f t="shared" si="7"/>
        <v>0</v>
      </c>
      <c r="D247">
        <f t="shared" si="8"/>
        <v>0</v>
      </c>
      <c r="F247" s="1" t="s">
        <v>4</v>
      </c>
      <c r="G247" s="1" t="s">
        <v>4</v>
      </c>
      <c r="H247" s="33" t="s">
        <v>1960</v>
      </c>
      <c r="I247" s="33" t="s">
        <v>1959</v>
      </c>
      <c r="K247"/>
    </row>
    <row r="248" spans="3:11" x14ac:dyDescent="0.6">
      <c r="C248">
        <f t="shared" si="7"/>
        <v>0</v>
      </c>
      <c r="D248">
        <f t="shared" si="8"/>
        <v>0</v>
      </c>
      <c r="F248" s="51" t="s">
        <v>41</v>
      </c>
      <c r="G248" s="58" t="s">
        <v>41</v>
      </c>
      <c r="H248" s="1" t="s">
        <v>1967</v>
      </c>
      <c r="I248" s="33" t="s">
        <v>1971</v>
      </c>
      <c r="K248"/>
    </row>
    <row r="249" spans="3:11" x14ac:dyDescent="0.6">
      <c r="C249">
        <f t="shared" si="7"/>
        <v>0</v>
      </c>
      <c r="D249">
        <f t="shared" si="8"/>
        <v>0</v>
      </c>
      <c r="F249" s="51" t="s">
        <v>41</v>
      </c>
      <c r="G249" s="58" t="s">
        <v>41</v>
      </c>
      <c r="H249" s="1" t="s">
        <v>1974</v>
      </c>
      <c r="I249" s="33" t="s">
        <v>1975</v>
      </c>
      <c r="K249"/>
    </row>
    <row r="250" spans="3:11" x14ac:dyDescent="0.6">
      <c r="C250">
        <f t="shared" si="7"/>
        <v>0</v>
      </c>
      <c r="D250">
        <f t="shared" si="8"/>
        <v>0</v>
      </c>
      <c r="F250" s="51" t="s">
        <v>41</v>
      </c>
      <c r="G250" s="58" t="s">
        <v>41</v>
      </c>
      <c r="H250" s="1" t="s">
        <v>1982</v>
      </c>
      <c r="I250" s="33" t="s">
        <v>1983</v>
      </c>
      <c r="K250"/>
    </row>
    <row r="251" spans="3:11" x14ac:dyDescent="0.6">
      <c r="C251">
        <f t="shared" si="7"/>
        <v>0</v>
      </c>
      <c r="D251">
        <f t="shared" si="8"/>
        <v>0</v>
      </c>
      <c r="F251" s="51" t="s">
        <v>41</v>
      </c>
      <c r="G251" s="58" t="s">
        <v>41</v>
      </c>
      <c r="H251" s="1" t="s">
        <v>1986</v>
      </c>
      <c r="I251" s="33" t="s">
        <v>1987</v>
      </c>
      <c r="K251"/>
    </row>
    <row r="252" spans="3:11" x14ac:dyDescent="0.6">
      <c r="C252">
        <f t="shared" si="7"/>
        <v>0</v>
      </c>
      <c r="D252">
        <f t="shared" si="8"/>
        <v>0</v>
      </c>
      <c r="F252" s="34" t="s">
        <v>2028</v>
      </c>
      <c r="G252" s="1" t="s">
        <v>57</v>
      </c>
      <c r="H252" s="1" t="s">
        <v>1919</v>
      </c>
      <c r="I252" s="33" t="s">
        <v>1920</v>
      </c>
      <c r="K252"/>
    </row>
    <row r="253" spans="3:11" x14ac:dyDescent="0.6">
      <c r="C253">
        <f t="shared" si="7"/>
        <v>0</v>
      </c>
      <c r="D253">
        <f t="shared" si="8"/>
        <v>0</v>
      </c>
      <c r="F253" s="51" t="s">
        <v>4537</v>
      </c>
      <c r="G253" s="1" t="s">
        <v>874</v>
      </c>
      <c r="H253" s="1" t="s">
        <v>1913</v>
      </c>
      <c r="I253" s="33" t="s">
        <v>1914</v>
      </c>
      <c r="K253"/>
    </row>
    <row r="254" spans="3:11" x14ac:dyDescent="0.6">
      <c r="C254">
        <f t="shared" si="7"/>
        <v>0</v>
      </c>
      <c r="D254">
        <f t="shared" si="8"/>
        <v>0</v>
      </c>
      <c r="F254" s="1" t="s">
        <v>4</v>
      </c>
      <c r="G254" s="1" t="s">
        <v>4</v>
      </c>
      <c r="H254" s="1" t="s">
        <v>156</v>
      </c>
      <c r="I254" s="33" t="s">
        <v>1911</v>
      </c>
      <c r="K254"/>
    </row>
    <row r="255" spans="3:11" x14ac:dyDescent="0.6">
      <c r="C255">
        <f t="shared" si="7"/>
        <v>0</v>
      </c>
      <c r="D255">
        <f t="shared" si="8"/>
        <v>0</v>
      </c>
      <c r="F255" s="51" t="s">
        <v>2006</v>
      </c>
      <c r="G255" s="1" t="s">
        <v>1904</v>
      </c>
      <c r="H255" s="1" t="s">
        <v>1905</v>
      </c>
      <c r="I255" s="33" t="s">
        <v>1906</v>
      </c>
      <c r="K255"/>
    </row>
    <row r="256" spans="3:11" x14ac:dyDescent="0.6">
      <c r="C256">
        <f t="shared" si="7"/>
        <v>0</v>
      </c>
      <c r="D256">
        <f t="shared" si="8"/>
        <v>0</v>
      </c>
      <c r="F256" s="51" t="s">
        <v>41</v>
      </c>
      <c r="G256" s="1" t="s">
        <v>41</v>
      </c>
      <c r="H256" s="1" t="s">
        <v>1899</v>
      </c>
      <c r="I256" s="33" t="s">
        <v>1900</v>
      </c>
      <c r="K256"/>
    </row>
    <row r="257" spans="3:11" x14ac:dyDescent="0.6">
      <c r="C257">
        <f t="shared" si="7"/>
        <v>0</v>
      </c>
      <c r="D257">
        <f t="shared" si="8"/>
        <v>0</v>
      </c>
      <c r="F257" s="51" t="s">
        <v>41</v>
      </c>
      <c r="G257" s="1" t="s">
        <v>41</v>
      </c>
      <c r="H257" s="1" t="s">
        <v>1886</v>
      </c>
      <c r="I257" s="33" t="s">
        <v>1887</v>
      </c>
      <c r="K257"/>
    </row>
    <row r="258" spans="3:11" x14ac:dyDescent="0.6">
      <c r="C258">
        <f t="shared" si="7"/>
        <v>0</v>
      </c>
      <c r="D258">
        <f t="shared" si="8"/>
        <v>0</v>
      </c>
      <c r="F258" s="51" t="s">
        <v>41</v>
      </c>
      <c r="G258" s="58" t="s">
        <v>41</v>
      </c>
      <c r="H258" s="1" t="s">
        <v>1881</v>
      </c>
      <c r="I258" s="33" t="s">
        <v>1884</v>
      </c>
      <c r="K258"/>
    </row>
    <row r="259" spans="3:11" x14ac:dyDescent="0.6">
      <c r="C259">
        <f t="shared" ref="C259:C322" si="9">IF(G259=D$1,IF(F259&lt;&gt;D$1,1,0),0)</f>
        <v>0</v>
      </c>
      <c r="D259">
        <f t="shared" ref="D259:D322" si="10">IF(F259=D$1,IF(G259&lt;&gt;D$1,1,0),0)</f>
        <v>0</v>
      </c>
      <c r="F259" s="51" t="s">
        <v>41</v>
      </c>
      <c r="G259" s="1" t="s">
        <v>41</v>
      </c>
      <c r="H259" s="1" t="s">
        <v>99</v>
      </c>
      <c r="I259" s="33" t="s">
        <v>220</v>
      </c>
      <c r="K259"/>
    </row>
    <row r="260" spans="3:11" x14ac:dyDescent="0.6">
      <c r="C260">
        <f t="shared" si="9"/>
        <v>0</v>
      </c>
      <c r="D260">
        <f t="shared" si="10"/>
        <v>0</v>
      </c>
      <c r="F260" s="51" t="s">
        <v>4536</v>
      </c>
      <c r="G260" s="1" t="s">
        <v>1868</v>
      </c>
      <c r="H260" s="1" t="s">
        <v>1868</v>
      </c>
      <c r="I260" s="1" t="s">
        <v>1869</v>
      </c>
      <c r="K260"/>
    </row>
    <row r="261" spans="3:11" x14ac:dyDescent="0.6">
      <c r="C261">
        <f t="shared" si="9"/>
        <v>0</v>
      </c>
      <c r="D261">
        <f t="shared" si="10"/>
        <v>0</v>
      </c>
      <c r="F261" s="51" t="s">
        <v>41</v>
      </c>
      <c r="G261" s="1" t="s">
        <v>41</v>
      </c>
      <c r="H261" s="1" t="s">
        <v>1865</v>
      </c>
      <c r="I261" s="33" t="s">
        <v>1864</v>
      </c>
      <c r="K261"/>
    </row>
    <row r="262" spans="3:11" x14ac:dyDescent="0.6">
      <c r="C262">
        <f t="shared" si="9"/>
        <v>0</v>
      </c>
      <c r="D262">
        <f t="shared" si="10"/>
        <v>0</v>
      </c>
      <c r="F262" s="51" t="s">
        <v>41</v>
      </c>
      <c r="G262" s="1" t="s">
        <v>41</v>
      </c>
      <c r="H262" s="1" t="s">
        <v>419</v>
      </c>
      <c r="I262" s="33" t="s">
        <v>1862</v>
      </c>
      <c r="K262"/>
    </row>
    <row r="263" spans="3:11" x14ac:dyDescent="0.6">
      <c r="C263">
        <f t="shared" si="9"/>
        <v>0</v>
      </c>
      <c r="D263">
        <f t="shared" si="10"/>
        <v>0</v>
      </c>
      <c r="F263" s="1" t="s">
        <v>4</v>
      </c>
      <c r="G263" s="1" t="s">
        <v>4</v>
      </c>
      <c r="H263" s="1" t="s">
        <v>574</v>
      </c>
      <c r="I263" s="33" t="s">
        <v>1778</v>
      </c>
      <c r="K263"/>
    </row>
    <row r="264" spans="3:11" x14ac:dyDescent="0.6">
      <c r="C264">
        <f t="shared" si="9"/>
        <v>0</v>
      </c>
      <c r="D264">
        <f t="shared" si="10"/>
        <v>0</v>
      </c>
      <c r="F264" s="34" t="s">
        <v>2028</v>
      </c>
      <c r="G264" s="1" t="s">
        <v>57</v>
      </c>
      <c r="H264" s="1" t="s">
        <v>1179</v>
      </c>
      <c r="I264" s="33" t="s">
        <v>1771</v>
      </c>
      <c r="K264"/>
    </row>
    <row r="265" spans="3:11" x14ac:dyDescent="0.6">
      <c r="C265">
        <f t="shared" si="9"/>
        <v>0</v>
      </c>
      <c r="D265">
        <f t="shared" si="10"/>
        <v>0</v>
      </c>
      <c r="F265" s="51" t="s">
        <v>41</v>
      </c>
      <c r="G265" s="1" t="s">
        <v>41</v>
      </c>
      <c r="H265" s="1" t="s">
        <v>1763</v>
      </c>
      <c r="I265" s="33" t="s">
        <v>1764</v>
      </c>
      <c r="K265"/>
    </row>
    <row r="266" spans="3:11" x14ac:dyDescent="0.6">
      <c r="C266">
        <f t="shared" si="9"/>
        <v>0</v>
      </c>
      <c r="D266">
        <f t="shared" si="10"/>
        <v>0</v>
      </c>
      <c r="F266" s="47" t="s">
        <v>28</v>
      </c>
      <c r="G266" s="1" t="s">
        <v>28</v>
      </c>
      <c r="H266" s="1" t="s">
        <v>1659</v>
      </c>
      <c r="I266" s="33" t="s">
        <v>1660</v>
      </c>
      <c r="K266"/>
    </row>
    <row r="267" spans="3:11" x14ac:dyDescent="0.6">
      <c r="C267">
        <f t="shared" si="9"/>
        <v>0</v>
      </c>
      <c r="D267">
        <f t="shared" si="10"/>
        <v>0</v>
      </c>
      <c r="F267" s="47" t="s">
        <v>28</v>
      </c>
      <c r="G267" s="1" t="s">
        <v>28</v>
      </c>
      <c r="H267" s="1" t="s">
        <v>1659</v>
      </c>
      <c r="I267" s="33" t="s">
        <v>1663</v>
      </c>
      <c r="K267"/>
    </row>
    <row r="268" spans="3:11" x14ac:dyDescent="0.6">
      <c r="C268">
        <f t="shared" si="9"/>
        <v>0</v>
      </c>
      <c r="D268">
        <f t="shared" si="10"/>
        <v>0</v>
      </c>
      <c r="F268" s="51" t="s">
        <v>4537</v>
      </c>
      <c r="G268" s="39" t="s">
        <v>1665</v>
      </c>
      <c r="H268" s="1" t="s">
        <v>1666</v>
      </c>
      <c r="I268" s="1" t="s">
        <v>1665</v>
      </c>
      <c r="K268"/>
    </row>
    <row r="269" spans="3:11" x14ac:dyDescent="0.6">
      <c r="C269">
        <f t="shared" si="9"/>
        <v>0</v>
      </c>
      <c r="D269">
        <f t="shared" si="10"/>
        <v>0</v>
      </c>
      <c r="F269" s="47" t="s">
        <v>28</v>
      </c>
      <c r="G269" s="1" t="s">
        <v>28</v>
      </c>
      <c r="H269" s="1" t="s">
        <v>1669</v>
      </c>
      <c r="I269" s="33" t="s">
        <v>1670</v>
      </c>
      <c r="K269"/>
    </row>
    <row r="270" spans="3:11" x14ac:dyDescent="0.6">
      <c r="C270">
        <f t="shared" si="9"/>
        <v>0</v>
      </c>
      <c r="D270">
        <f t="shared" si="10"/>
        <v>0</v>
      </c>
      <c r="F270" s="47" t="s">
        <v>28</v>
      </c>
      <c r="G270" s="1" t="s">
        <v>28</v>
      </c>
      <c r="H270" s="1" t="s">
        <v>1669</v>
      </c>
      <c r="I270" s="33" t="s">
        <v>1673</v>
      </c>
      <c r="K270"/>
    </row>
    <row r="271" spans="3:11" x14ac:dyDescent="0.6">
      <c r="C271">
        <f t="shared" si="9"/>
        <v>0</v>
      </c>
      <c r="D271">
        <f t="shared" si="10"/>
        <v>0</v>
      </c>
      <c r="F271" s="47" t="s">
        <v>28</v>
      </c>
      <c r="G271" s="1" t="s">
        <v>28</v>
      </c>
      <c r="H271" s="1" t="s">
        <v>1669</v>
      </c>
      <c r="I271" s="33" t="s">
        <v>1676</v>
      </c>
      <c r="K271"/>
    </row>
    <row r="272" spans="3:11" x14ac:dyDescent="0.6">
      <c r="C272">
        <f t="shared" si="9"/>
        <v>0</v>
      </c>
      <c r="D272">
        <f t="shared" si="10"/>
        <v>0</v>
      </c>
      <c r="F272" s="1" t="s">
        <v>4</v>
      </c>
      <c r="G272" s="57" t="s">
        <v>4</v>
      </c>
      <c r="H272" s="1" t="s">
        <v>150</v>
      </c>
      <c r="I272" s="33" t="s">
        <v>1680</v>
      </c>
      <c r="K272"/>
    </row>
    <row r="273" spans="3:11" x14ac:dyDescent="0.6">
      <c r="C273">
        <f t="shared" si="9"/>
        <v>0</v>
      </c>
      <c r="D273">
        <f t="shared" si="10"/>
        <v>0</v>
      </c>
      <c r="F273" s="47" t="s">
        <v>28</v>
      </c>
      <c r="G273" s="1" t="s">
        <v>28</v>
      </c>
      <c r="H273" s="1" t="s">
        <v>1669</v>
      </c>
      <c r="I273" s="33" t="s">
        <v>1683</v>
      </c>
      <c r="K273"/>
    </row>
    <row r="274" spans="3:11" x14ac:dyDescent="0.6">
      <c r="C274">
        <f t="shared" si="9"/>
        <v>0</v>
      </c>
      <c r="D274">
        <f t="shared" si="10"/>
        <v>0</v>
      </c>
      <c r="F274" s="47" t="s">
        <v>28</v>
      </c>
      <c r="G274" s="1" t="s">
        <v>28</v>
      </c>
      <c r="H274" s="1" t="s">
        <v>1083</v>
      </c>
      <c r="I274" s="33" t="s">
        <v>1686</v>
      </c>
      <c r="K274"/>
    </row>
    <row r="275" spans="3:11" x14ac:dyDescent="0.6">
      <c r="C275">
        <f t="shared" si="9"/>
        <v>0</v>
      </c>
      <c r="D275">
        <f t="shared" si="10"/>
        <v>0</v>
      </c>
      <c r="F275" s="1" t="s">
        <v>4</v>
      </c>
      <c r="G275" s="57" t="s">
        <v>4</v>
      </c>
      <c r="H275" s="1" t="s">
        <v>1691</v>
      </c>
      <c r="I275" s="33" t="s">
        <v>1692</v>
      </c>
      <c r="K275"/>
    </row>
    <row r="276" spans="3:11" x14ac:dyDescent="0.6">
      <c r="C276">
        <f t="shared" si="9"/>
        <v>0</v>
      </c>
      <c r="D276">
        <f t="shared" si="10"/>
        <v>0</v>
      </c>
      <c r="F276" s="47" t="s">
        <v>28</v>
      </c>
      <c r="G276" s="58" t="s">
        <v>28</v>
      </c>
      <c r="H276" s="1" t="s">
        <v>1695</v>
      </c>
      <c r="I276" s="33" t="s">
        <v>1696</v>
      </c>
      <c r="K276"/>
    </row>
    <row r="277" spans="3:11" x14ac:dyDescent="0.6">
      <c r="C277">
        <f t="shared" si="9"/>
        <v>0</v>
      </c>
      <c r="D277">
        <f t="shared" si="10"/>
        <v>0</v>
      </c>
      <c r="F277" s="51" t="s">
        <v>4537</v>
      </c>
      <c r="G277" s="1" t="s">
        <v>2026</v>
      </c>
      <c r="H277" s="1" t="s">
        <v>1700</v>
      </c>
      <c r="I277" s="33" t="s">
        <v>1699</v>
      </c>
      <c r="K277"/>
    </row>
    <row r="278" spans="3:11" x14ac:dyDescent="0.6">
      <c r="C278">
        <f t="shared" si="9"/>
        <v>0</v>
      </c>
      <c r="D278">
        <f t="shared" si="10"/>
        <v>0</v>
      </c>
      <c r="F278" s="1" t="s">
        <v>4</v>
      </c>
      <c r="G278" s="58" t="s">
        <v>4</v>
      </c>
      <c r="H278" s="1" t="s">
        <v>997</v>
      </c>
      <c r="I278" s="33" t="s">
        <v>1703</v>
      </c>
      <c r="K278"/>
    </row>
    <row r="279" spans="3:11" x14ac:dyDescent="0.6">
      <c r="C279">
        <f t="shared" si="9"/>
        <v>0</v>
      </c>
      <c r="D279">
        <f t="shared" si="10"/>
        <v>0</v>
      </c>
      <c r="F279" s="54" t="s">
        <v>2007</v>
      </c>
      <c r="G279" s="47" t="s">
        <v>1705</v>
      </c>
      <c r="H279" s="55" t="s">
        <v>1706</v>
      </c>
      <c r="I279" s="47" t="s">
        <v>1707</v>
      </c>
      <c r="K279"/>
    </row>
    <row r="280" spans="3:11" x14ac:dyDescent="0.6">
      <c r="C280">
        <f t="shared" si="9"/>
        <v>0</v>
      </c>
      <c r="D280">
        <f t="shared" si="10"/>
        <v>0</v>
      </c>
      <c r="F280" s="51" t="s">
        <v>41</v>
      </c>
      <c r="G280" s="1" t="s">
        <v>1465</v>
      </c>
      <c r="H280" s="1" t="s">
        <v>1473</v>
      </c>
      <c r="I280" s="33" t="s">
        <v>1474</v>
      </c>
      <c r="K280"/>
    </row>
    <row r="281" spans="3:11" x14ac:dyDescent="0.6">
      <c r="C281">
        <f t="shared" si="9"/>
        <v>0</v>
      </c>
      <c r="D281">
        <f t="shared" si="10"/>
        <v>0</v>
      </c>
      <c r="F281" s="51" t="s">
        <v>2002</v>
      </c>
      <c r="G281" s="58" t="s">
        <v>2002</v>
      </c>
      <c r="H281" s="1" t="s">
        <v>1478</v>
      </c>
      <c r="I281" s="33" t="s">
        <v>1479</v>
      </c>
      <c r="K281"/>
    </row>
    <row r="282" spans="3:11" x14ac:dyDescent="0.6">
      <c r="C282">
        <f t="shared" si="9"/>
        <v>0</v>
      </c>
      <c r="D282">
        <f t="shared" si="10"/>
        <v>0</v>
      </c>
      <c r="F282" s="51" t="s">
        <v>2033</v>
      </c>
      <c r="G282" s="42" t="s">
        <v>2021</v>
      </c>
      <c r="H282" s="1" t="s">
        <v>1483</v>
      </c>
      <c r="I282" s="33" t="s">
        <v>1484</v>
      </c>
      <c r="K282"/>
    </row>
    <row r="283" spans="3:11" x14ac:dyDescent="0.6">
      <c r="C283">
        <f t="shared" si="9"/>
        <v>0</v>
      </c>
      <c r="D283">
        <f t="shared" si="10"/>
        <v>0</v>
      </c>
      <c r="F283" s="51" t="s">
        <v>2002</v>
      </c>
      <c r="G283" s="58" t="s">
        <v>2002</v>
      </c>
      <c r="H283" s="1" t="s">
        <v>1488</v>
      </c>
      <c r="I283" s="33" t="s">
        <v>1489</v>
      </c>
      <c r="K283"/>
    </row>
    <row r="284" spans="3:11" x14ac:dyDescent="0.6">
      <c r="C284">
        <f t="shared" si="9"/>
        <v>0</v>
      </c>
      <c r="D284">
        <f t="shared" si="10"/>
        <v>0</v>
      </c>
      <c r="F284" s="51" t="s">
        <v>825</v>
      </c>
      <c r="G284" s="1" t="s">
        <v>1493</v>
      </c>
      <c r="H284" s="1" t="s">
        <v>1493</v>
      </c>
      <c r="I284" s="33" t="s">
        <v>1494</v>
      </c>
      <c r="K284"/>
    </row>
    <row r="285" spans="3:11" x14ac:dyDescent="0.6">
      <c r="C285">
        <f t="shared" si="9"/>
        <v>0</v>
      </c>
      <c r="D285">
        <f t="shared" si="10"/>
        <v>0</v>
      </c>
      <c r="F285" s="51" t="s">
        <v>2002</v>
      </c>
      <c r="G285" s="58" t="s">
        <v>2002</v>
      </c>
      <c r="H285" s="1" t="s">
        <v>1497</v>
      </c>
      <c r="I285" s="40" t="s">
        <v>2949</v>
      </c>
      <c r="K285"/>
    </row>
    <row r="286" spans="3:11" x14ac:dyDescent="0.6">
      <c r="C286">
        <f t="shared" si="9"/>
        <v>0</v>
      </c>
      <c r="D286">
        <f t="shared" si="10"/>
        <v>0</v>
      </c>
      <c r="F286" s="51" t="s">
        <v>4537</v>
      </c>
      <c r="G286" s="47" t="s">
        <v>1502</v>
      </c>
      <c r="H286" s="55" t="s">
        <v>1503</v>
      </c>
      <c r="I286" s="47" t="s">
        <v>1504</v>
      </c>
      <c r="K286"/>
    </row>
    <row r="287" spans="3:11" x14ac:dyDescent="0.6">
      <c r="C287">
        <f t="shared" si="9"/>
        <v>0</v>
      </c>
      <c r="D287">
        <f t="shared" si="10"/>
        <v>0</v>
      </c>
      <c r="F287" s="63" t="s">
        <v>2001</v>
      </c>
      <c r="G287" s="63" t="s">
        <v>2001</v>
      </c>
      <c r="H287" s="1" t="s">
        <v>1507</v>
      </c>
      <c r="I287" s="47" t="s">
        <v>1508</v>
      </c>
      <c r="K287"/>
    </row>
    <row r="288" spans="3:11" x14ac:dyDescent="0.6">
      <c r="C288">
        <f t="shared" si="9"/>
        <v>0</v>
      </c>
      <c r="D288">
        <f t="shared" si="10"/>
        <v>0</v>
      </c>
      <c r="F288" s="34" t="s">
        <v>2002</v>
      </c>
      <c r="G288" s="58" t="s">
        <v>2002</v>
      </c>
      <c r="H288" s="1" t="s">
        <v>1512</v>
      </c>
      <c r="I288" s="33" t="s">
        <v>1513</v>
      </c>
      <c r="K288"/>
    </row>
    <row r="289" spans="3:11" x14ac:dyDescent="0.6">
      <c r="C289">
        <f t="shared" si="9"/>
        <v>0</v>
      </c>
      <c r="D289">
        <f t="shared" si="10"/>
        <v>0</v>
      </c>
      <c r="F289" s="34" t="s">
        <v>2002</v>
      </c>
      <c r="G289" s="58" t="s">
        <v>2002</v>
      </c>
      <c r="H289" s="1" t="s">
        <v>1516</v>
      </c>
      <c r="I289" s="33" t="s">
        <v>1517</v>
      </c>
      <c r="K289"/>
    </row>
    <row r="290" spans="3:11" x14ac:dyDescent="0.6">
      <c r="C290">
        <f t="shared" si="9"/>
        <v>0</v>
      </c>
      <c r="D290">
        <f t="shared" si="10"/>
        <v>0</v>
      </c>
      <c r="F290" s="34" t="s">
        <v>2002</v>
      </c>
      <c r="G290" s="58" t="s">
        <v>2002</v>
      </c>
      <c r="H290" s="1" t="s">
        <v>1521</v>
      </c>
      <c r="I290" s="33" t="s">
        <v>1522</v>
      </c>
      <c r="K290"/>
    </row>
    <row r="291" spans="3:11" x14ac:dyDescent="0.6">
      <c r="C291">
        <f t="shared" si="9"/>
        <v>0</v>
      </c>
      <c r="D291">
        <f t="shared" si="10"/>
        <v>0</v>
      </c>
      <c r="F291" s="1" t="s">
        <v>4</v>
      </c>
      <c r="G291" s="1" t="s">
        <v>1527</v>
      </c>
      <c r="H291" s="1" t="s">
        <v>1528</v>
      </c>
      <c r="I291" s="33" t="s">
        <v>1529</v>
      </c>
      <c r="K291"/>
    </row>
    <row r="292" spans="3:11" x14ac:dyDescent="0.6">
      <c r="C292">
        <f t="shared" si="9"/>
        <v>0</v>
      </c>
      <c r="D292">
        <f t="shared" si="10"/>
        <v>0</v>
      </c>
      <c r="F292" s="51" t="s">
        <v>2033</v>
      </c>
      <c r="G292" s="1" t="s">
        <v>1531</v>
      </c>
      <c r="H292" s="33" t="s">
        <v>1532</v>
      </c>
      <c r="I292" s="33" t="s">
        <v>1533</v>
      </c>
      <c r="K292"/>
    </row>
    <row r="293" spans="3:11" x14ac:dyDescent="0.6">
      <c r="C293">
        <f t="shared" si="9"/>
        <v>0</v>
      </c>
      <c r="D293">
        <f t="shared" si="10"/>
        <v>0</v>
      </c>
      <c r="F293" s="51" t="s">
        <v>4538</v>
      </c>
      <c r="G293" s="1" t="s">
        <v>2023</v>
      </c>
      <c r="H293" s="1" t="s">
        <v>1538</v>
      </c>
      <c r="I293" s="33" t="s">
        <v>1539</v>
      </c>
      <c r="K293"/>
    </row>
    <row r="294" spans="3:11" x14ac:dyDescent="0.6">
      <c r="C294">
        <f t="shared" si="9"/>
        <v>0</v>
      </c>
      <c r="D294">
        <f t="shared" si="10"/>
        <v>0</v>
      </c>
      <c r="F294" s="51" t="s">
        <v>4538</v>
      </c>
      <c r="G294" s="1" t="s">
        <v>2023</v>
      </c>
      <c r="H294" s="1" t="s">
        <v>1544</v>
      </c>
      <c r="I294" s="33" t="s">
        <v>1545</v>
      </c>
      <c r="K294"/>
    </row>
    <row r="295" spans="3:11" x14ac:dyDescent="0.6">
      <c r="C295">
        <f t="shared" si="9"/>
        <v>0</v>
      </c>
      <c r="D295">
        <f t="shared" si="10"/>
        <v>0</v>
      </c>
      <c r="F295" s="51" t="s">
        <v>4538</v>
      </c>
      <c r="G295" s="1" t="s">
        <v>2023</v>
      </c>
      <c r="H295" s="1" t="s">
        <v>1549</v>
      </c>
      <c r="I295" s="33" t="s">
        <v>1550</v>
      </c>
      <c r="K295"/>
    </row>
    <row r="296" spans="3:11" x14ac:dyDescent="0.6">
      <c r="C296">
        <f t="shared" si="9"/>
        <v>0</v>
      </c>
      <c r="D296">
        <f t="shared" si="10"/>
        <v>0</v>
      </c>
      <c r="F296" s="51" t="s">
        <v>4538</v>
      </c>
      <c r="G296" s="1" t="s">
        <v>2023</v>
      </c>
      <c r="H296" s="1" t="s">
        <v>1544</v>
      </c>
      <c r="I296" s="33" t="s">
        <v>1537</v>
      </c>
      <c r="K296"/>
    </row>
    <row r="297" spans="3:11" x14ac:dyDescent="0.6">
      <c r="C297">
        <f t="shared" si="9"/>
        <v>0</v>
      </c>
      <c r="D297">
        <f t="shared" si="10"/>
        <v>0</v>
      </c>
      <c r="F297" s="51" t="s">
        <v>4538</v>
      </c>
      <c r="G297" s="1" t="s">
        <v>2023</v>
      </c>
      <c r="H297" s="1" t="s">
        <v>1557</v>
      </c>
      <c r="I297" s="1" t="s">
        <v>1556</v>
      </c>
      <c r="K297"/>
    </row>
    <row r="298" spans="3:11" x14ac:dyDescent="0.6">
      <c r="C298">
        <f t="shared" si="9"/>
        <v>0</v>
      </c>
      <c r="D298">
        <f t="shared" si="10"/>
        <v>0</v>
      </c>
      <c r="F298" s="51" t="s">
        <v>4538</v>
      </c>
      <c r="G298" s="1" t="s">
        <v>2023</v>
      </c>
      <c r="H298" s="1" t="s">
        <v>1544</v>
      </c>
      <c r="I298" s="1" t="s">
        <v>1560</v>
      </c>
      <c r="K298"/>
    </row>
    <row r="299" spans="3:11" x14ac:dyDescent="0.6">
      <c r="C299">
        <f t="shared" si="9"/>
        <v>0</v>
      </c>
      <c r="D299">
        <f t="shared" si="10"/>
        <v>0</v>
      </c>
      <c r="F299" s="51" t="s">
        <v>4538</v>
      </c>
      <c r="G299" s="1" t="s">
        <v>2023</v>
      </c>
      <c r="H299" s="1" t="s">
        <v>1564</v>
      </c>
      <c r="I299" s="33" t="s">
        <v>1565</v>
      </c>
      <c r="K299"/>
    </row>
    <row r="300" spans="3:11" x14ac:dyDescent="0.6">
      <c r="C300">
        <f t="shared" si="9"/>
        <v>0</v>
      </c>
      <c r="D300">
        <f t="shared" si="10"/>
        <v>0</v>
      </c>
      <c r="F300" s="51" t="s">
        <v>4538</v>
      </c>
      <c r="G300" s="1" t="s">
        <v>2023</v>
      </c>
      <c r="H300" s="1" t="s">
        <v>1544</v>
      </c>
      <c r="I300" s="33" t="s">
        <v>1537</v>
      </c>
      <c r="K300"/>
    </row>
    <row r="301" spans="3:11" x14ac:dyDescent="0.6">
      <c r="C301">
        <f t="shared" si="9"/>
        <v>0</v>
      </c>
      <c r="D301">
        <f t="shared" si="10"/>
        <v>0</v>
      </c>
      <c r="F301" s="51" t="s">
        <v>4538</v>
      </c>
      <c r="G301" s="1" t="s">
        <v>2023</v>
      </c>
      <c r="H301" s="1" t="s">
        <v>1572</v>
      </c>
      <c r="I301" s="33" t="s">
        <v>1574</v>
      </c>
      <c r="K301"/>
    </row>
    <row r="302" spans="3:11" x14ac:dyDescent="0.6">
      <c r="C302">
        <f t="shared" si="9"/>
        <v>0</v>
      </c>
      <c r="D302">
        <f t="shared" si="10"/>
        <v>0</v>
      </c>
      <c r="F302" s="51" t="s">
        <v>4537</v>
      </c>
      <c r="G302" s="41" t="s">
        <v>874</v>
      </c>
      <c r="H302" s="1" t="s">
        <v>1992</v>
      </c>
      <c r="I302" s="41" t="s">
        <v>2865</v>
      </c>
      <c r="K302"/>
    </row>
    <row r="303" spans="3:11" x14ac:dyDescent="0.6">
      <c r="C303">
        <f t="shared" si="9"/>
        <v>0</v>
      </c>
      <c r="D303">
        <f t="shared" si="10"/>
        <v>0</v>
      </c>
      <c r="F303" s="51" t="s">
        <v>4538</v>
      </c>
      <c r="G303" s="1" t="s">
        <v>2023</v>
      </c>
      <c r="H303" s="1" t="s">
        <v>1998</v>
      </c>
      <c r="I303" s="1" t="s">
        <v>1997</v>
      </c>
      <c r="K303"/>
    </row>
    <row r="304" spans="3:11" x14ac:dyDescent="0.6">
      <c r="C304">
        <f t="shared" si="9"/>
        <v>0</v>
      </c>
      <c r="D304">
        <f t="shared" si="10"/>
        <v>0</v>
      </c>
      <c r="F304" s="82" t="s">
        <v>2503</v>
      </c>
      <c r="G304" s="80" t="s">
        <v>2099</v>
      </c>
      <c r="H304" s="80" t="s">
        <v>2099</v>
      </c>
      <c r="I304" s="83" t="s">
        <v>2101</v>
      </c>
      <c r="K304"/>
    </row>
    <row r="305" spans="3:11" x14ac:dyDescent="0.6">
      <c r="C305">
        <f t="shared" si="9"/>
        <v>0</v>
      </c>
      <c r="D305">
        <f t="shared" si="10"/>
        <v>0</v>
      </c>
      <c r="F305" s="51" t="s">
        <v>2108</v>
      </c>
      <c r="G305" s="1" t="s">
        <v>2108</v>
      </c>
      <c r="H305" s="1" t="s">
        <v>2108</v>
      </c>
      <c r="I305" s="1" t="s">
        <v>2109</v>
      </c>
      <c r="K305"/>
    </row>
    <row r="306" spans="3:11" x14ac:dyDescent="0.6">
      <c r="C306">
        <f t="shared" si="9"/>
        <v>0</v>
      </c>
      <c r="D306">
        <f t="shared" si="10"/>
        <v>0</v>
      </c>
      <c r="K306"/>
    </row>
    <row r="307" spans="3:11" x14ac:dyDescent="0.6">
      <c r="C307">
        <f t="shared" si="9"/>
        <v>0</v>
      </c>
      <c r="D307">
        <f t="shared" si="10"/>
        <v>0</v>
      </c>
      <c r="F307" s="51" t="s">
        <v>41</v>
      </c>
      <c r="G307" s="1" t="s">
        <v>41</v>
      </c>
      <c r="H307" s="1" t="s">
        <v>2172</v>
      </c>
      <c r="K307"/>
    </row>
    <row r="308" spans="3:11" x14ac:dyDescent="0.6">
      <c r="C308">
        <f t="shared" si="9"/>
        <v>0</v>
      </c>
      <c r="D308">
        <f t="shared" si="10"/>
        <v>0</v>
      </c>
      <c r="F308" s="51" t="s">
        <v>2002</v>
      </c>
      <c r="G308" s="1" t="s">
        <v>2002</v>
      </c>
      <c r="H308" s="1" t="s">
        <v>1729</v>
      </c>
      <c r="I308" s="33" t="s">
        <v>2185</v>
      </c>
      <c r="K308"/>
    </row>
    <row r="309" spans="3:11" x14ac:dyDescent="0.6">
      <c r="C309">
        <f t="shared" si="9"/>
        <v>0</v>
      </c>
      <c r="D309">
        <f t="shared" si="10"/>
        <v>0</v>
      </c>
      <c r="F309" s="47" t="s">
        <v>28</v>
      </c>
      <c r="G309" s="1" t="s">
        <v>28</v>
      </c>
      <c r="H309" s="1" t="s">
        <v>2199</v>
      </c>
      <c r="I309" s="33" t="s">
        <v>2200</v>
      </c>
      <c r="K309"/>
    </row>
    <row r="310" spans="3:11" x14ac:dyDescent="0.6">
      <c r="C310">
        <f t="shared" si="9"/>
        <v>0</v>
      </c>
      <c r="D310">
        <f t="shared" si="10"/>
        <v>0</v>
      </c>
      <c r="F310" s="51" t="s">
        <v>41</v>
      </c>
      <c r="G310" s="1" t="s">
        <v>41</v>
      </c>
      <c r="H310" s="1" t="s">
        <v>2213</v>
      </c>
      <c r="K310"/>
    </row>
    <row r="311" spans="3:11" x14ac:dyDescent="0.6">
      <c r="C311">
        <f t="shared" si="9"/>
        <v>0</v>
      </c>
      <c r="D311">
        <f t="shared" si="10"/>
        <v>0</v>
      </c>
      <c r="F311" s="47" t="s">
        <v>28</v>
      </c>
      <c r="G311" s="1" t="s">
        <v>28</v>
      </c>
      <c r="H311" s="1" t="s">
        <v>2216</v>
      </c>
      <c r="I311" s="33" t="s">
        <v>2217</v>
      </c>
      <c r="K311"/>
    </row>
    <row r="312" spans="3:11" x14ac:dyDescent="0.6">
      <c r="C312">
        <f t="shared" si="9"/>
        <v>0</v>
      </c>
      <c r="D312">
        <f t="shared" si="10"/>
        <v>0</v>
      </c>
      <c r="F312" s="1" t="s">
        <v>4</v>
      </c>
      <c r="G312" s="1" t="s">
        <v>4</v>
      </c>
      <c r="K312"/>
    </row>
    <row r="313" spans="3:11" x14ac:dyDescent="0.6">
      <c r="C313">
        <f t="shared" si="9"/>
        <v>0</v>
      </c>
      <c r="D313">
        <f t="shared" si="10"/>
        <v>0</v>
      </c>
      <c r="K313"/>
    </row>
    <row r="314" spans="3:11" x14ac:dyDescent="0.6">
      <c r="C314">
        <f t="shared" si="9"/>
        <v>0</v>
      </c>
      <c r="D314">
        <f t="shared" si="10"/>
        <v>0</v>
      </c>
      <c r="K314"/>
    </row>
    <row r="315" spans="3:11" x14ac:dyDescent="0.6">
      <c r="C315">
        <f t="shared" si="9"/>
        <v>0</v>
      </c>
      <c r="D315">
        <f t="shared" si="10"/>
        <v>0</v>
      </c>
      <c r="K315"/>
    </row>
    <row r="316" spans="3:11" x14ac:dyDescent="0.6">
      <c r="C316">
        <f t="shared" si="9"/>
        <v>0</v>
      </c>
      <c r="D316">
        <f t="shared" si="10"/>
        <v>0</v>
      </c>
      <c r="K316"/>
    </row>
    <row r="317" spans="3:11" x14ac:dyDescent="0.6">
      <c r="C317">
        <f t="shared" si="9"/>
        <v>0</v>
      </c>
      <c r="D317">
        <f t="shared" si="10"/>
        <v>0</v>
      </c>
      <c r="K317"/>
    </row>
    <row r="318" spans="3:11" x14ac:dyDescent="0.6">
      <c r="C318">
        <f t="shared" si="9"/>
        <v>0</v>
      </c>
      <c r="D318">
        <f t="shared" si="10"/>
        <v>0</v>
      </c>
      <c r="K318"/>
    </row>
    <row r="319" spans="3:11" x14ac:dyDescent="0.6">
      <c r="C319">
        <f t="shared" si="9"/>
        <v>0</v>
      </c>
      <c r="D319">
        <f t="shared" si="10"/>
        <v>0</v>
      </c>
      <c r="K319"/>
    </row>
    <row r="320" spans="3:11" x14ac:dyDescent="0.6">
      <c r="C320">
        <f t="shared" si="9"/>
        <v>0</v>
      </c>
      <c r="D320">
        <f t="shared" si="10"/>
        <v>0</v>
      </c>
      <c r="K320"/>
    </row>
    <row r="321" spans="3:11" x14ac:dyDescent="0.6">
      <c r="C321">
        <f t="shared" si="9"/>
        <v>0</v>
      </c>
      <c r="D321">
        <f t="shared" si="10"/>
        <v>0</v>
      </c>
      <c r="K321"/>
    </row>
    <row r="322" spans="3:11" x14ac:dyDescent="0.6">
      <c r="C322">
        <f t="shared" si="9"/>
        <v>0</v>
      </c>
      <c r="D322">
        <f t="shared" si="10"/>
        <v>0</v>
      </c>
      <c r="K322"/>
    </row>
    <row r="323" spans="3:11" x14ac:dyDescent="0.6">
      <c r="C323">
        <f t="shared" ref="C323:C386" si="11">IF(G323=D$1,IF(F323&lt;&gt;D$1,1,0),0)</f>
        <v>0</v>
      </c>
      <c r="D323">
        <f t="shared" ref="D323:D386" si="12">IF(F323=D$1,IF(G323&lt;&gt;D$1,1,0),0)</f>
        <v>0</v>
      </c>
      <c r="K323"/>
    </row>
    <row r="324" spans="3:11" x14ac:dyDescent="0.6">
      <c r="C324">
        <f t="shared" si="11"/>
        <v>0</v>
      </c>
      <c r="D324">
        <f t="shared" si="12"/>
        <v>0</v>
      </c>
      <c r="K324"/>
    </row>
    <row r="325" spans="3:11" x14ac:dyDescent="0.6">
      <c r="C325">
        <f t="shared" si="11"/>
        <v>0</v>
      </c>
      <c r="D325">
        <f t="shared" si="12"/>
        <v>0</v>
      </c>
      <c r="K325"/>
    </row>
    <row r="326" spans="3:11" x14ac:dyDescent="0.6">
      <c r="C326">
        <f t="shared" si="11"/>
        <v>0</v>
      </c>
      <c r="D326">
        <f t="shared" si="12"/>
        <v>0</v>
      </c>
      <c r="K326"/>
    </row>
    <row r="327" spans="3:11" x14ac:dyDescent="0.6">
      <c r="C327">
        <f t="shared" si="11"/>
        <v>0</v>
      </c>
      <c r="D327">
        <f t="shared" si="12"/>
        <v>0</v>
      </c>
      <c r="K327"/>
    </row>
    <row r="328" spans="3:11" x14ac:dyDescent="0.6">
      <c r="C328">
        <f t="shared" si="11"/>
        <v>0</v>
      </c>
      <c r="D328">
        <f t="shared" si="12"/>
        <v>0</v>
      </c>
      <c r="K328"/>
    </row>
    <row r="329" spans="3:11" x14ac:dyDescent="0.6">
      <c r="C329">
        <f t="shared" si="11"/>
        <v>0</v>
      </c>
      <c r="D329">
        <f t="shared" si="12"/>
        <v>0</v>
      </c>
      <c r="K329"/>
    </row>
    <row r="330" spans="3:11" x14ac:dyDescent="0.6">
      <c r="C330">
        <f t="shared" si="11"/>
        <v>0</v>
      </c>
      <c r="D330">
        <f t="shared" si="12"/>
        <v>0</v>
      </c>
      <c r="K330"/>
    </row>
    <row r="331" spans="3:11" x14ac:dyDescent="0.6">
      <c r="C331">
        <f t="shared" si="11"/>
        <v>0</v>
      </c>
      <c r="D331">
        <f t="shared" si="12"/>
        <v>0</v>
      </c>
      <c r="F331" s="114" t="s">
        <v>4536</v>
      </c>
      <c r="G331" s="63" t="s">
        <v>88</v>
      </c>
      <c r="H331" s="58" t="s">
        <v>925</v>
      </c>
      <c r="I331" s="57" t="s">
        <v>2539</v>
      </c>
      <c r="K331"/>
    </row>
    <row r="332" spans="3:11" x14ac:dyDescent="0.6">
      <c r="C332">
        <f t="shared" si="11"/>
        <v>0</v>
      </c>
      <c r="D332">
        <f t="shared" si="12"/>
        <v>0</v>
      </c>
      <c r="F332" s="51" t="s">
        <v>4536</v>
      </c>
      <c r="G332" s="1" t="s">
        <v>88</v>
      </c>
      <c r="H332" s="1" t="s">
        <v>2549</v>
      </c>
      <c r="I332" s="33" t="s">
        <v>2550</v>
      </c>
      <c r="K332"/>
    </row>
    <row r="333" spans="3:11" x14ac:dyDescent="0.6">
      <c r="C333">
        <f t="shared" si="11"/>
        <v>0</v>
      </c>
      <c r="D333">
        <f t="shared" si="12"/>
        <v>0</v>
      </c>
      <c r="F333" s="51" t="s">
        <v>4536</v>
      </c>
      <c r="G333" s="1" t="s">
        <v>88</v>
      </c>
      <c r="H333" s="1" t="s">
        <v>2556</v>
      </c>
      <c r="I333" s="33" t="s">
        <v>2557</v>
      </c>
      <c r="K333"/>
    </row>
    <row r="334" spans="3:11" x14ac:dyDescent="0.6">
      <c r="C334">
        <f t="shared" si="11"/>
        <v>0</v>
      </c>
      <c r="D334">
        <f t="shared" si="12"/>
        <v>0</v>
      </c>
      <c r="F334" s="1" t="s">
        <v>4</v>
      </c>
      <c r="G334" s="318" t="s">
        <v>4</v>
      </c>
      <c r="H334" s="318" t="s">
        <v>1943</v>
      </c>
      <c r="I334" s="362" t="s">
        <v>1944</v>
      </c>
      <c r="K334"/>
    </row>
    <row r="335" spans="3:11" x14ac:dyDescent="0.6">
      <c r="C335">
        <f t="shared" si="11"/>
        <v>0</v>
      </c>
      <c r="D335">
        <f t="shared" si="12"/>
        <v>0</v>
      </c>
      <c r="K335"/>
    </row>
    <row r="336" spans="3:11" x14ac:dyDescent="0.6">
      <c r="C336">
        <f t="shared" si="11"/>
        <v>0</v>
      </c>
      <c r="D336">
        <f t="shared" si="12"/>
        <v>0</v>
      </c>
      <c r="K336"/>
    </row>
    <row r="337" spans="3:11" x14ac:dyDescent="0.6">
      <c r="C337">
        <f t="shared" si="11"/>
        <v>0</v>
      </c>
      <c r="D337">
        <f t="shared" si="12"/>
        <v>0</v>
      </c>
      <c r="K337"/>
    </row>
    <row r="338" spans="3:11" x14ac:dyDescent="0.6">
      <c r="C338">
        <f t="shared" si="11"/>
        <v>0</v>
      </c>
      <c r="D338">
        <f t="shared" si="12"/>
        <v>0</v>
      </c>
      <c r="K338"/>
    </row>
    <row r="339" spans="3:11" x14ac:dyDescent="0.6">
      <c r="C339">
        <f t="shared" si="11"/>
        <v>0</v>
      </c>
      <c r="D339">
        <f t="shared" si="12"/>
        <v>0</v>
      </c>
      <c r="K339"/>
    </row>
    <row r="340" spans="3:11" x14ac:dyDescent="0.6">
      <c r="C340">
        <f t="shared" si="11"/>
        <v>0</v>
      </c>
      <c r="D340">
        <f t="shared" si="12"/>
        <v>0</v>
      </c>
      <c r="K340"/>
    </row>
    <row r="341" spans="3:11" x14ac:dyDescent="0.6">
      <c r="C341">
        <f t="shared" si="11"/>
        <v>0</v>
      </c>
      <c r="D341">
        <f t="shared" si="12"/>
        <v>0</v>
      </c>
      <c r="K341"/>
    </row>
    <row r="342" spans="3:11" x14ac:dyDescent="0.6">
      <c r="C342">
        <f t="shared" si="11"/>
        <v>0</v>
      </c>
      <c r="D342">
        <f t="shared" si="12"/>
        <v>0</v>
      </c>
      <c r="K342"/>
    </row>
    <row r="343" spans="3:11" x14ac:dyDescent="0.6">
      <c r="C343">
        <f t="shared" si="11"/>
        <v>0</v>
      </c>
      <c r="D343">
        <f t="shared" si="12"/>
        <v>0</v>
      </c>
      <c r="K343"/>
    </row>
    <row r="344" spans="3:11" x14ac:dyDescent="0.6">
      <c r="C344">
        <f t="shared" si="11"/>
        <v>0</v>
      </c>
      <c r="D344">
        <f t="shared" si="12"/>
        <v>0</v>
      </c>
      <c r="K344"/>
    </row>
    <row r="345" spans="3:11" x14ac:dyDescent="0.6">
      <c r="C345">
        <f t="shared" si="11"/>
        <v>0</v>
      </c>
      <c r="D345">
        <f t="shared" si="12"/>
        <v>0</v>
      </c>
      <c r="K345"/>
    </row>
    <row r="346" spans="3:11" x14ac:dyDescent="0.6">
      <c r="C346">
        <f t="shared" si="11"/>
        <v>0</v>
      </c>
      <c r="D346">
        <f t="shared" si="12"/>
        <v>0</v>
      </c>
      <c r="K346"/>
    </row>
    <row r="347" spans="3:11" x14ac:dyDescent="0.6">
      <c r="C347">
        <f t="shared" si="11"/>
        <v>0</v>
      </c>
      <c r="D347">
        <f t="shared" si="12"/>
        <v>0</v>
      </c>
      <c r="K347"/>
    </row>
    <row r="348" spans="3:11" x14ac:dyDescent="0.6">
      <c r="C348">
        <f t="shared" si="11"/>
        <v>0</v>
      </c>
      <c r="D348">
        <f t="shared" si="12"/>
        <v>0</v>
      </c>
      <c r="K348"/>
    </row>
    <row r="349" spans="3:11" x14ac:dyDescent="0.6">
      <c r="C349">
        <f t="shared" si="11"/>
        <v>0</v>
      </c>
      <c r="D349">
        <f t="shared" si="12"/>
        <v>0</v>
      </c>
      <c r="K349"/>
    </row>
    <row r="350" spans="3:11" x14ac:dyDescent="0.6">
      <c r="C350">
        <f t="shared" si="11"/>
        <v>0</v>
      </c>
      <c r="D350">
        <f t="shared" si="12"/>
        <v>0</v>
      </c>
      <c r="K350"/>
    </row>
    <row r="351" spans="3:11" x14ac:dyDescent="0.6">
      <c r="C351">
        <f t="shared" si="11"/>
        <v>0</v>
      </c>
      <c r="D351">
        <f t="shared" si="12"/>
        <v>0</v>
      </c>
      <c r="K351"/>
    </row>
    <row r="352" spans="3:11" x14ac:dyDescent="0.6">
      <c r="C352">
        <f t="shared" si="11"/>
        <v>0</v>
      </c>
      <c r="D352">
        <f t="shared" si="12"/>
        <v>0</v>
      </c>
      <c r="F352" s="54" t="s">
        <v>1904</v>
      </c>
      <c r="G352" s="47" t="s">
        <v>2250</v>
      </c>
      <c r="H352" s="47" t="s">
        <v>2248</v>
      </c>
      <c r="I352" s="47" t="s">
        <v>2514</v>
      </c>
      <c r="K352"/>
    </row>
    <row r="353" spans="3:11" x14ac:dyDescent="0.6">
      <c r="C353">
        <f t="shared" si="11"/>
        <v>0</v>
      </c>
      <c r="D353">
        <f t="shared" si="12"/>
        <v>0</v>
      </c>
      <c r="F353" s="54" t="s">
        <v>2240</v>
      </c>
      <c r="G353" s="47" t="s">
        <v>2108</v>
      </c>
      <c r="H353" s="47" t="s">
        <v>2108</v>
      </c>
      <c r="I353" s="47" t="s">
        <v>2249</v>
      </c>
      <c r="K353"/>
    </row>
    <row r="354" spans="3:11" x14ac:dyDescent="0.6">
      <c r="C354">
        <f t="shared" si="11"/>
        <v>0</v>
      </c>
      <c r="D354">
        <f t="shared" si="12"/>
        <v>0</v>
      </c>
      <c r="F354" s="54" t="s">
        <v>2240</v>
      </c>
      <c r="G354" s="47" t="s">
        <v>2253</v>
      </c>
      <c r="H354" s="47" t="s">
        <v>2254</v>
      </c>
      <c r="I354" s="47" t="s">
        <v>2255</v>
      </c>
      <c r="K354"/>
    </row>
    <row r="355" spans="3:11" x14ac:dyDescent="0.6">
      <c r="C355">
        <f t="shared" si="11"/>
        <v>0</v>
      </c>
      <c r="D355">
        <f t="shared" si="12"/>
        <v>0</v>
      </c>
      <c r="F355" s="54" t="s">
        <v>2002</v>
      </c>
      <c r="G355" s="47" t="s">
        <v>1616</v>
      </c>
      <c r="H355" s="47" t="s">
        <v>2260</v>
      </c>
      <c r="I355" s="47" t="s">
        <v>2259</v>
      </c>
      <c r="K355"/>
    </row>
    <row r="356" spans="3:11" x14ac:dyDescent="0.6">
      <c r="C356">
        <f t="shared" si="11"/>
        <v>0</v>
      </c>
      <c r="D356">
        <f t="shared" si="12"/>
        <v>0</v>
      </c>
      <c r="F356" s="47" t="s">
        <v>4</v>
      </c>
      <c r="G356" s="47" t="s">
        <v>4</v>
      </c>
      <c r="H356" s="47" t="s">
        <v>2262</v>
      </c>
      <c r="I356" s="47" t="s">
        <v>2263</v>
      </c>
      <c r="K356"/>
    </row>
    <row r="357" spans="3:11" x14ac:dyDescent="0.6">
      <c r="C357">
        <f t="shared" si="11"/>
        <v>0</v>
      </c>
      <c r="D357">
        <f t="shared" si="12"/>
        <v>0</v>
      </c>
      <c r="F357" s="54" t="s">
        <v>2007</v>
      </c>
      <c r="G357" s="47" t="s">
        <v>2264</v>
      </c>
      <c r="H357" s="47" t="s">
        <v>2265</v>
      </c>
      <c r="I357" s="47" t="s">
        <v>2266</v>
      </c>
      <c r="K357"/>
    </row>
    <row r="358" spans="3:11" x14ac:dyDescent="0.6">
      <c r="C358">
        <f t="shared" si="11"/>
        <v>0</v>
      </c>
      <c r="D358">
        <f t="shared" si="12"/>
        <v>0</v>
      </c>
      <c r="F358" s="54" t="s">
        <v>4537</v>
      </c>
      <c r="G358" s="47"/>
      <c r="H358" s="47" t="s">
        <v>2270</v>
      </c>
      <c r="I358" s="47" t="s">
        <v>2515</v>
      </c>
      <c r="K358"/>
    </row>
    <row r="359" spans="3:11" x14ac:dyDescent="0.6">
      <c r="C359">
        <f t="shared" si="11"/>
        <v>0</v>
      </c>
      <c r="D359">
        <f t="shared" si="12"/>
        <v>0</v>
      </c>
      <c r="F359" s="54" t="s">
        <v>4539</v>
      </c>
      <c r="G359" s="47" t="s">
        <v>1145</v>
      </c>
      <c r="H359" s="47" t="s">
        <v>2275</v>
      </c>
      <c r="I359" s="47" t="s">
        <v>2276</v>
      </c>
      <c r="K359"/>
    </row>
    <row r="360" spans="3:11" x14ac:dyDescent="0.6">
      <c r="C360">
        <f t="shared" si="11"/>
        <v>0</v>
      </c>
      <c r="D360">
        <f t="shared" si="12"/>
        <v>0</v>
      </c>
      <c r="F360" s="102" t="s">
        <v>2503</v>
      </c>
      <c r="G360" s="99" t="s">
        <v>2099</v>
      </c>
      <c r="H360" s="99" t="s">
        <v>2278</v>
      </c>
      <c r="I360" s="99" t="s">
        <v>2101</v>
      </c>
      <c r="K360"/>
    </row>
    <row r="361" spans="3:11" x14ac:dyDescent="0.6">
      <c r="C361">
        <f t="shared" si="11"/>
        <v>0</v>
      </c>
      <c r="D361">
        <f t="shared" si="12"/>
        <v>0</v>
      </c>
      <c r="F361" s="54" t="s">
        <v>4536</v>
      </c>
      <c r="G361" s="47" t="s">
        <v>529</v>
      </c>
      <c r="H361" s="47" t="s">
        <v>2285</v>
      </c>
      <c r="I361" s="47" t="s">
        <v>2516</v>
      </c>
      <c r="K361"/>
    </row>
    <row r="362" spans="3:11" x14ac:dyDescent="0.6">
      <c r="C362">
        <f t="shared" si="11"/>
        <v>0</v>
      </c>
      <c r="D362">
        <f t="shared" si="12"/>
        <v>0</v>
      </c>
      <c r="F362" s="54" t="s">
        <v>4541</v>
      </c>
      <c r="G362" s="47" t="s">
        <v>2286</v>
      </c>
      <c r="H362" s="47" t="s">
        <v>2248</v>
      </c>
      <c r="I362" s="47" t="s">
        <v>2294</v>
      </c>
      <c r="K362"/>
    </row>
    <row r="363" spans="3:11" x14ac:dyDescent="0.6">
      <c r="C363">
        <f t="shared" si="11"/>
        <v>0</v>
      </c>
      <c r="D363">
        <f t="shared" si="12"/>
        <v>1</v>
      </c>
      <c r="F363" s="54" t="s">
        <v>41</v>
      </c>
      <c r="G363" s="47" t="s">
        <v>2298</v>
      </c>
      <c r="H363" s="47" t="s">
        <v>2299</v>
      </c>
      <c r="I363" s="47" t="s">
        <v>2519</v>
      </c>
      <c r="K363"/>
    </row>
    <row r="364" spans="3:11" x14ac:dyDescent="0.6">
      <c r="C364">
        <f t="shared" si="11"/>
        <v>0</v>
      </c>
      <c r="D364">
        <f t="shared" si="12"/>
        <v>0</v>
      </c>
      <c r="F364" s="1" t="s">
        <v>4</v>
      </c>
      <c r="G364" s="47" t="s">
        <v>4</v>
      </c>
      <c r="H364" s="47" t="s">
        <v>2303</v>
      </c>
      <c r="I364" s="47" t="s">
        <v>2517</v>
      </c>
      <c r="K364"/>
    </row>
    <row r="365" spans="3:11" x14ac:dyDescent="0.6">
      <c r="C365">
        <f t="shared" si="11"/>
        <v>0</v>
      </c>
      <c r="D365">
        <f t="shared" si="12"/>
        <v>0</v>
      </c>
      <c r="F365" s="47" t="s">
        <v>28</v>
      </c>
      <c r="G365" s="47" t="s">
        <v>28</v>
      </c>
      <c r="H365" s="47" t="s">
        <v>2306</v>
      </c>
      <c r="I365" s="47" t="s">
        <v>2307</v>
      </c>
      <c r="K365"/>
    </row>
    <row r="366" spans="3:11" x14ac:dyDescent="0.6">
      <c r="C366">
        <f t="shared" si="11"/>
        <v>0</v>
      </c>
      <c r="D366">
        <f t="shared" si="12"/>
        <v>0</v>
      </c>
      <c r="F366" s="54" t="s">
        <v>41</v>
      </c>
      <c r="G366" s="47" t="s">
        <v>41</v>
      </c>
      <c r="H366" s="47" t="s">
        <v>391</v>
      </c>
      <c r="I366" s="47" t="s">
        <v>2310</v>
      </c>
      <c r="K366"/>
    </row>
    <row r="367" spans="3:11" x14ac:dyDescent="0.6">
      <c r="C367">
        <f t="shared" si="11"/>
        <v>0</v>
      </c>
      <c r="D367">
        <f t="shared" si="12"/>
        <v>0</v>
      </c>
      <c r="F367" s="1" t="s">
        <v>4</v>
      </c>
      <c r="G367" s="47" t="s">
        <v>4</v>
      </c>
      <c r="H367" s="47" t="s">
        <v>2311</v>
      </c>
      <c r="I367" s="47" t="s">
        <v>2312</v>
      </c>
      <c r="K367"/>
    </row>
    <row r="368" spans="3:11" x14ac:dyDescent="0.6">
      <c r="C368">
        <f t="shared" si="11"/>
        <v>0</v>
      </c>
      <c r="D368">
        <f t="shared" si="12"/>
        <v>0</v>
      </c>
      <c r="F368" s="54" t="s">
        <v>4536</v>
      </c>
      <c r="G368" s="47" t="s">
        <v>529</v>
      </c>
      <c r="H368" s="47" t="s">
        <v>2316</v>
      </c>
      <c r="I368" s="47" t="s">
        <v>2513</v>
      </c>
      <c r="K368"/>
    </row>
    <row r="369" spans="3:11" x14ac:dyDescent="0.6">
      <c r="C369">
        <f t="shared" si="11"/>
        <v>0</v>
      </c>
      <c r="D369">
        <f t="shared" si="12"/>
        <v>0</v>
      </c>
      <c r="F369" s="54" t="s">
        <v>4536</v>
      </c>
      <c r="G369" s="47" t="s">
        <v>88</v>
      </c>
      <c r="H369" s="47" t="s">
        <v>2318</v>
      </c>
      <c r="I369" s="47" t="s">
        <v>2319</v>
      </c>
      <c r="K369"/>
    </row>
    <row r="370" spans="3:11" x14ac:dyDescent="0.6">
      <c r="C370">
        <f t="shared" si="11"/>
        <v>0</v>
      </c>
      <c r="D370">
        <f t="shared" si="12"/>
        <v>0</v>
      </c>
      <c r="F370" s="54" t="s">
        <v>4536</v>
      </c>
      <c r="G370" s="47" t="s">
        <v>529</v>
      </c>
      <c r="H370" s="47" t="s">
        <v>2321</v>
      </c>
      <c r="I370" s="47" t="s">
        <v>2322</v>
      </c>
      <c r="K370"/>
    </row>
    <row r="371" spans="3:11" x14ac:dyDescent="0.6">
      <c r="C371">
        <f t="shared" si="11"/>
        <v>0</v>
      </c>
      <c r="D371">
        <f t="shared" si="12"/>
        <v>0</v>
      </c>
      <c r="F371" s="54" t="s">
        <v>41</v>
      </c>
      <c r="G371" s="47" t="s">
        <v>41</v>
      </c>
      <c r="H371" s="47" t="s">
        <v>99</v>
      </c>
      <c r="I371" s="47" t="s">
        <v>251</v>
      </c>
      <c r="K371"/>
    </row>
    <row r="372" spans="3:11" x14ac:dyDescent="0.6">
      <c r="C372">
        <f t="shared" si="11"/>
        <v>0</v>
      </c>
      <c r="D372">
        <f t="shared" si="12"/>
        <v>0</v>
      </c>
      <c r="F372" s="106" t="s">
        <v>2002</v>
      </c>
      <c r="G372" s="103" t="s">
        <v>1616</v>
      </c>
      <c r="H372" s="103" t="s">
        <v>2327</v>
      </c>
      <c r="I372" s="103" t="s">
        <v>2326</v>
      </c>
      <c r="K372"/>
    </row>
    <row r="373" spans="3:11" x14ac:dyDescent="0.6">
      <c r="C373">
        <f t="shared" si="11"/>
        <v>0</v>
      </c>
      <c r="D373">
        <f t="shared" si="12"/>
        <v>0</v>
      </c>
      <c r="F373" s="54" t="s">
        <v>41</v>
      </c>
      <c r="G373" s="47" t="s">
        <v>41</v>
      </c>
      <c r="H373" s="47" t="s">
        <v>2520</v>
      </c>
      <c r="I373" s="47" t="s">
        <v>2521</v>
      </c>
      <c r="K373"/>
    </row>
    <row r="374" spans="3:11" x14ac:dyDescent="0.6">
      <c r="C374">
        <f t="shared" si="11"/>
        <v>0</v>
      </c>
      <c r="D374">
        <f t="shared" si="12"/>
        <v>0</v>
      </c>
      <c r="F374" s="54" t="s">
        <v>2006</v>
      </c>
      <c r="G374" s="47" t="s">
        <v>1904</v>
      </c>
      <c r="H374" s="47" t="s">
        <v>2331</v>
      </c>
      <c r="I374" s="47" t="s">
        <v>2333</v>
      </c>
      <c r="K374"/>
    </row>
    <row r="375" spans="3:11" x14ac:dyDescent="0.6">
      <c r="C375">
        <f t="shared" si="11"/>
        <v>0</v>
      </c>
      <c r="D375">
        <f t="shared" si="12"/>
        <v>0</v>
      </c>
      <c r="F375" s="54" t="s">
        <v>4538</v>
      </c>
      <c r="G375" s="47" t="s">
        <v>2334</v>
      </c>
      <c r="H375" s="47" t="s">
        <v>2335</v>
      </c>
      <c r="I375" s="47" t="s">
        <v>2336</v>
      </c>
      <c r="K375"/>
    </row>
    <row r="376" spans="3:11" x14ac:dyDescent="0.6">
      <c r="C376">
        <f t="shared" si="11"/>
        <v>0</v>
      </c>
      <c r="D376">
        <f t="shared" si="12"/>
        <v>0</v>
      </c>
      <c r="F376" s="47" t="s">
        <v>4</v>
      </c>
      <c r="G376" s="47" t="s">
        <v>4</v>
      </c>
      <c r="H376" s="47" t="s">
        <v>2338</v>
      </c>
      <c r="I376" s="47" t="s">
        <v>2339</v>
      </c>
      <c r="K376"/>
    </row>
    <row r="377" spans="3:11" x14ac:dyDescent="0.6">
      <c r="C377">
        <f t="shared" si="11"/>
        <v>0</v>
      </c>
      <c r="D377">
        <f t="shared" si="12"/>
        <v>0</v>
      </c>
      <c r="F377" s="54" t="s">
        <v>4537</v>
      </c>
      <c r="G377" s="47" t="s">
        <v>874</v>
      </c>
      <c r="H377" s="47" t="s">
        <v>2348</v>
      </c>
      <c r="I377" s="47" t="s">
        <v>2349</v>
      </c>
      <c r="K377"/>
    </row>
    <row r="378" spans="3:11" x14ac:dyDescent="0.6">
      <c r="C378">
        <f t="shared" si="11"/>
        <v>0</v>
      </c>
      <c r="D378">
        <f t="shared" si="12"/>
        <v>0</v>
      </c>
      <c r="F378" s="54" t="s">
        <v>41</v>
      </c>
      <c r="G378" s="47" t="s">
        <v>41</v>
      </c>
      <c r="H378" s="47" t="s">
        <v>99</v>
      </c>
      <c r="I378" s="47" t="s">
        <v>251</v>
      </c>
      <c r="K378"/>
    </row>
    <row r="379" spans="3:11" x14ac:dyDescent="0.6">
      <c r="C379">
        <f t="shared" si="11"/>
        <v>0</v>
      </c>
      <c r="D379">
        <f t="shared" si="12"/>
        <v>0</v>
      </c>
      <c r="F379" s="1" t="s">
        <v>4</v>
      </c>
      <c r="G379" s="47" t="s">
        <v>4</v>
      </c>
      <c r="H379" s="47" t="s">
        <v>2366</v>
      </c>
      <c r="I379" s="47" t="s">
        <v>2367</v>
      </c>
      <c r="K379"/>
    </row>
    <row r="380" spans="3:11" x14ac:dyDescent="0.6">
      <c r="C380">
        <f t="shared" si="11"/>
        <v>0</v>
      </c>
      <c r="D380">
        <f t="shared" si="12"/>
        <v>0</v>
      </c>
      <c r="F380" s="54" t="s">
        <v>41</v>
      </c>
      <c r="G380" s="47" t="s">
        <v>41</v>
      </c>
      <c r="H380" s="47" t="s">
        <v>2355</v>
      </c>
      <c r="I380" s="47" t="s">
        <v>2356</v>
      </c>
      <c r="K380"/>
    </row>
    <row r="381" spans="3:11" x14ac:dyDescent="0.6">
      <c r="C381">
        <f t="shared" si="11"/>
        <v>0</v>
      </c>
      <c r="D381">
        <f t="shared" si="12"/>
        <v>0</v>
      </c>
      <c r="F381" s="1" t="s">
        <v>4</v>
      </c>
      <c r="G381" s="47" t="s">
        <v>4</v>
      </c>
      <c r="H381" s="47" t="s">
        <v>2353</v>
      </c>
      <c r="I381" s="47" t="s">
        <v>2354</v>
      </c>
      <c r="K381"/>
    </row>
    <row r="382" spans="3:11" x14ac:dyDescent="0.6">
      <c r="C382">
        <f t="shared" si="11"/>
        <v>0</v>
      </c>
      <c r="D382">
        <f t="shared" si="12"/>
        <v>0</v>
      </c>
      <c r="F382" s="54" t="s">
        <v>4536</v>
      </c>
      <c r="G382" s="47" t="s">
        <v>529</v>
      </c>
      <c r="H382" s="47" t="s">
        <v>2368</v>
      </c>
      <c r="I382" s="47" t="s">
        <v>2370</v>
      </c>
      <c r="K382"/>
    </row>
    <row r="383" spans="3:11" x14ac:dyDescent="0.6">
      <c r="C383">
        <f t="shared" si="11"/>
        <v>0</v>
      </c>
      <c r="D383">
        <f t="shared" si="12"/>
        <v>0</v>
      </c>
      <c r="F383" s="54" t="s">
        <v>4537</v>
      </c>
      <c r="G383" s="47" t="s">
        <v>874</v>
      </c>
      <c r="H383" s="47" t="s">
        <v>2373</v>
      </c>
      <c r="I383" s="47" t="s">
        <v>2372</v>
      </c>
      <c r="K383"/>
    </row>
    <row r="384" spans="3:11" x14ac:dyDescent="0.6">
      <c r="C384">
        <f t="shared" si="11"/>
        <v>0</v>
      </c>
      <c r="D384">
        <f t="shared" si="12"/>
        <v>0</v>
      </c>
      <c r="F384" s="47" t="s">
        <v>28</v>
      </c>
      <c r="G384" s="47" t="s">
        <v>28</v>
      </c>
      <c r="H384" s="47" t="s">
        <v>2378</v>
      </c>
      <c r="I384" s="47" t="s">
        <v>2379</v>
      </c>
      <c r="K384"/>
    </row>
    <row r="385" spans="3:11" x14ac:dyDescent="0.6">
      <c r="C385">
        <f t="shared" si="11"/>
        <v>0</v>
      </c>
      <c r="D385">
        <f t="shared" si="12"/>
        <v>0</v>
      </c>
      <c r="F385" s="54" t="s">
        <v>4536</v>
      </c>
      <c r="G385" s="47" t="s">
        <v>88</v>
      </c>
      <c r="H385" s="47" t="s">
        <v>164</v>
      </c>
      <c r="I385" s="47" t="s">
        <v>2384</v>
      </c>
      <c r="K385"/>
    </row>
    <row r="386" spans="3:11" x14ac:dyDescent="0.6">
      <c r="C386">
        <f t="shared" si="11"/>
        <v>0</v>
      </c>
      <c r="D386">
        <f t="shared" si="12"/>
        <v>0</v>
      </c>
      <c r="F386" s="59" t="s">
        <v>2028</v>
      </c>
      <c r="G386" s="47" t="s">
        <v>2385</v>
      </c>
      <c r="H386" s="47" t="s">
        <v>2386</v>
      </c>
      <c r="I386" s="47" t="s">
        <v>2522</v>
      </c>
      <c r="K386"/>
    </row>
    <row r="387" spans="3:11" x14ac:dyDescent="0.6">
      <c r="C387">
        <f t="shared" ref="C387:C425" si="13">IF(G387=D$1,IF(F387&lt;&gt;D$1,1,0),0)</f>
        <v>0</v>
      </c>
      <c r="D387">
        <f t="shared" ref="D387:D425" si="14">IF(F387=D$1,IF(G387&lt;&gt;D$1,1,0),0)</f>
        <v>0</v>
      </c>
      <c r="F387" s="54" t="s">
        <v>4537</v>
      </c>
      <c r="G387" s="47" t="s">
        <v>874</v>
      </c>
      <c r="H387" s="47" t="s">
        <v>945</v>
      </c>
      <c r="I387" s="47" t="s">
        <v>2394</v>
      </c>
      <c r="K387"/>
    </row>
    <row r="388" spans="3:11" x14ac:dyDescent="0.6">
      <c r="C388">
        <f t="shared" si="13"/>
        <v>0</v>
      </c>
      <c r="D388">
        <f t="shared" si="14"/>
        <v>0</v>
      </c>
      <c r="F388" s="54" t="s">
        <v>4537</v>
      </c>
      <c r="G388" s="47" t="s">
        <v>874</v>
      </c>
      <c r="H388" s="47" t="s">
        <v>2396</v>
      </c>
      <c r="I388" s="47" t="s">
        <v>2397</v>
      </c>
      <c r="K388"/>
    </row>
    <row r="389" spans="3:11" x14ac:dyDescent="0.6">
      <c r="C389">
        <f t="shared" si="13"/>
        <v>0</v>
      </c>
      <c r="D389">
        <f t="shared" si="14"/>
        <v>0</v>
      </c>
      <c r="F389" s="54" t="s">
        <v>4539</v>
      </c>
      <c r="G389" s="47" t="s">
        <v>2401</v>
      </c>
      <c r="H389" s="47" t="s">
        <v>2402</v>
      </c>
      <c r="I389" s="47" t="s">
        <v>2403</v>
      </c>
      <c r="K389"/>
    </row>
    <row r="390" spans="3:11" x14ac:dyDescent="0.6">
      <c r="C390">
        <f t="shared" si="13"/>
        <v>0</v>
      </c>
      <c r="D390">
        <f t="shared" si="14"/>
        <v>0</v>
      </c>
      <c r="F390" s="54" t="s">
        <v>4537</v>
      </c>
      <c r="G390" s="47" t="s">
        <v>2406</v>
      </c>
      <c r="H390" s="47" t="s">
        <v>2407</v>
      </c>
      <c r="I390" s="47" t="s">
        <v>2408</v>
      </c>
      <c r="K390"/>
    </row>
    <row r="391" spans="3:11" x14ac:dyDescent="0.6">
      <c r="C391">
        <f t="shared" si="13"/>
        <v>0</v>
      </c>
      <c r="D391">
        <f t="shared" si="14"/>
        <v>0</v>
      </c>
      <c r="F391" s="54" t="s">
        <v>4541</v>
      </c>
      <c r="G391" s="47" t="s">
        <v>1904</v>
      </c>
      <c r="H391" s="47" t="s">
        <v>2410</v>
      </c>
      <c r="I391" s="47" t="s">
        <v>2409</v>
      </c>
      <c r="K391"/>
    </row>
    <row r="392" spans="3:11" x14ac:dyDescent="0.6">
      <c r="C392">
        <f t="shared" si="13"/>
        <v>0</v>
      </c>
      <c r="D392">
        <f t="shared" si="14"/>
        <v>0</v>
      </c>
      <c r="F392" s="1" t="s">
        <v>4</v>
      </c>
      <c r="G392" s="47" t="s">
        <v>4</v>
      </c>
      <c r="H392" s="47" t="s">
        <v>2414</v>
      </c>
      <c r="I392" s="47" t="s">
        <v>2413</v>
      </c>
      <c r="K392"/>
    </row>
    <row r="393" spans="3:11" x14ac:dyDescent="0.6">
      <c r="C393">
        <f t="shared" si="13"/>
        <v>0</v>
      </c>
      <c r="D393">
        <f t="shared" si="14"/>
        <v>0</v>
      </c>
      <c r="F393" s="54" t="s">
        <v>41</v>
      </c>
      <c r="G393" s="47" t="s">
        <v>41</v>
      </c>
      <c r="H393" s="47" t="s">
        <v>2418</v>
      </c>
      <c r="I393" s="47" t="s">
        <v>2419</v>
      </c>
      <c r="K393"/>
    </row>
    <row r="394" spans="3:11" x14ac:dyDescent="0.6">
      <c r="C394">
        <f t="shared" si="13"/>
        <v>0</v>
      </c>
      <c r="D394">
        <f t="shared" si="14"/>
        <v>0</v>
      </c>
      <c r="F394" s="47" t="s">
        <v>28</v>
      </c>
      <c r="G394" s="47" t="s">
        <v>28</v>
      </c>
      <c r="H394" s="47" t="s">
        <v>2421</v>
      </c>
      <c r="I394" s="47" t="s">
        <v>2420</v>
      </c>
      <c r="K394"/>
    </row>
    <row r="395" spans="3:11" x14ac:dyDescent="0.6">
      <c r="C395">
        <f t="shared" si="13"/>
        <v>0</v>
      </c>
      <c r="D395">
        <f t="shared" si="14"/>
        <v>0</v>
      </c>
      <c r="F395" s="54" t="s">
        <v>4537</v>
      </c>
      <c r="G395" s="47" t="s">
        <v>2425</v>
      </c>
      <c r="H395" s="47" t="s">
        <v>2424</v>
      </c>
      <c r="I395" s="47" t="s">
        <v>2423</v>
      </c>
      <c r="K395"/>
    </row>
    <row r="396" spans="3:11" x14ac:dyDescent="0.6">
      <c r="C396">
        <f t="shared" si="13"/>
        <v>0</v>
      </c>
      <c r="D396">
        <f t="shared" si="14"/>
        <v>0</v>
      </c>
      <c r="F396" s="54" t="s">
        <v>2108</v>
      </c>
      <c r="G396" s="47" t="s">
        <v>2108</v>
      </c>
      <c r="H396" s="47" t="s">
        <v>2428</v>
      </c>
      <c r="I396" s="47" t="s">
        <v>2429</v>
      </c>
      <c r="K396"/>
    </row>
    <row r="397" spans="3:11" x14ac:dyDescent="0.6">
      <c r="C397">
        <f t="shared" si="13"/>
        <v>0</v>
      </c>
      <c r="D397">
        <f t="shared" si="14"/>
        <v>0</v>
      </c>
      <c r="F397" s="54" t="s">
        <v>4536</v>
      </c>
      <c r="G397" s="47" t="s">
        <v>2434</v>
      </c>
      <c r="H397" s="47" t="s">
        <v>2435</v>
      </c>
      <c r="I397" s="40" t="s">
        <v>3167</v>
      </c>
      <c r="K397"/>
    </row>
    <row r="398" spans="3:11" x14ac:dyDescent="0.6">
      <c r="C398">
        <f t="shared" si="13"/>
        <v>0</v>
      </c>
      <c r="D398">
        <f t="shared" si="14"/>
        <v>0</v>
      </c>
      <c r="F398" s="54" t="s">
        <v>2007</v>
      </c>
      <c r="G398" s="47" t="s">
        <v>2437</v>
      </c>
      <c r="H398" s="47" t="s">
        <v>2438</v>
      </c>
      <c r="I398" s="47" t="s">
        <v>2439</v>
      </c>
      <c r="K398"/>
    </row>
    <row r="399" spans="3:11" x14ac:dyDescent="0.6">
      <c r="C399">
        <f t="shared" si="13"/>
        <v>0</v>
      </c>
      <c r="D399">
        <f t="shared" si="14"/>
        <v>0</v>
      </c>
      <c r="F399" s="47" t="s">
        <v>28</v>
      </c>
      <c r="G399" s="47" t="s">
        <v>28</v>
      </c>
      <c r="H399" s="47" t="s">
        <v>2441</v>
      </c>
      <c r="I399" s="47" t="s">
        <v>2518</v>
      </c>
      <c r="K399"/>
    </row>
    <row r="400" spans="3:11" x14ac:dyDescent="0.6">
      <c r="C400">
        <f t="shared" si="13"/>
        <v>0</v>
      </c>
      <c r="D400">
        <f t="shared" si="14"/>
        <v>0</v>
      </c>
      <c r="F400" s="1" t="s">
        <v>4</v>
      </c>
      <c r="G400" s="47" t="s">
        <v>4</v>
      </c>
      <c r="H400" s="47" t="s">
        <v>2444</v>
      </c>
      <c r="I400" s="47" t="s">
        <v>2443</v>
      </c>
      <c r="K400"/>
    </row>
    <row r="401" spans="3:11" x14ac:dyDescent="0.6">
      <c r="C401">
        <f t="shared" si="13"/>
        <v>0</v>
      </c>
      <c r="D401">
        <f t="shared" si="14"/>
        <v>0</v>
      </c>
      <c r="F401" s="54" t="s">
        <v>4536</v>
      </c>
      <c r="G401" s="47" t="s">
        <v>88</v>
      </c>
      <c r="H401" s="47" t="s">
        <v>2447</v>
      </c>
      <c r="I401" s="47" t="s">
        <v>2446</v>
      </c>
      <c r="K401"/>
    </row>
    <row r="402" spans="3:11" x14ac:dyDescent="0.6">
      <c r="C402">
        <f t="shared" si="13"/>
        <v>0</v>
      </c>
      <c r="D402">
        <f t="shared" si="14"/>
        <v>0</v>
      </c>
      <c r="F402" s="1" t="s">
        <v>4</v>
      </c>
      <c r="G402" s="47" t="s">
        <v>4</v>
      </c>
      <c r="H402" s="47" t="s">
        <v>2451</v>
      </c>
      <c r="I402" s="47" t="s">
        <v>2450</v>
      </c>
      <c r="K402"/>
    </row>
    <row r="403" spans="3:11" x14ac:dyDescent="0.6">
      <c r="C403">
        <f t="shared" si="13"/>
        <v>0</v>
      </c>
      <c r="D403">
        <f t="shared" si="14"/>
        <v>0</v>
      </c>
      <c r="F403" s="54" t="s">
        <v>41</v>
      </c>
      <c r="G403" s="47" t="s">
        <v>41</v>
      </c>
      <c r="H403" s="47" t="s">
        <v>2453</v>
      </c>
      <c r="I403" s="47" t="s">
        <v>2452</v>
      </c>
      <c r="K403"/>
    </row>
    <row r="404" spans="3:11" x14ac:dyDescent="0.6">
      <c r="C404">
        <f t="shared" si="13"/>
        <v>0</v>
      </c>
      <c r="D404">
        <f t="shared" si="14"/>
        <v>0</v>
      </c>
      <c r="F404" s="1" t="s">
        <v>4</v>
      </c>
      <c r="G404" s="47" t="s">
        <v>4</v>
      </c>
      <c r="H404" s="47" t="s">
        <v>2454</v>
      </c>
      <c r="I404" s="47" t="s">
        <v>2455</v>
      </c>
      <c r="K404"/>
    </row>
    <row r="405" spans="3:11" x14ac:dyDescent="0.6">
      <c r="C405">
        <f t="shared" si="13"/>
        <v>0</v>
      </c>
      <c r="D405">
        <f t="shared" si="14"/>
        <v>0</v>
      </c>
      <c r="F405" s="54" t="s">
        <v>4538</v>
      </c>
      <c r="G405" s="47" t="s">
        <v>2334</v>
      </c>
      <c r="H405" s="47" t="s">
        <v>2460</v>
      </c>
      <c r="I405" s="47" t="s">
        <v>2459</v>
      </c>
      <c r="K405"/>
    </row>
    <row r="406" spans="3:11" x14ac:dyDescent="0.6">
      <c r="C406">
        <f t="shared" si="13"/>
        <v>0</v>
      </c>
      <c r="D406">
        <f t="shared" si="14"/>
        <v>0</v>
      </c>
      <c r="F406" s="54" t="s">
        <v>4538</v>
      </c>
      <c r="G406" s="47" t="s">
        <v>2457</v>
      </c>
      <c r="H406" s="47" t="s">
        <v>2456</v>
      </c>
      <c r="I406" s="47" t="s">
        <v>2458</v>
      </c>
      <c r="K406"/>
    </row>
    <row r="407" spans="3:11" x14ac:dyDescent="0.6">
      <c r="C407">
        <f t="shared" si="13"/>
        <v>0</v>
      </c>
      <c r="D407">
        <f t="shared" si="14"/>
        <v>0</v>
      </c>
      <c r="F407" s="54" t="s">
        <v>41</v>
      </c>
      <c r="G407" s="47" t="s">
        <v>41</v>
      </c>
      <c r="H407" s="47" t="s">
        <v>391</v>
      </c>
      <c r="I407" s="47" t="s">
        <v>2463</v>
      </c>
      <c r="K407"/>
    </row>
    <row r="408" spans="3:11" x14ac:dyDescent="0.6">
      <c r="C408">
        <f t="shared" si="13"/>
        <v>0</v>
      </c>
      <c r="D408">
        <f t="shared" si="14"/>
        <v>0</v>
      </c>
      <c r="F408" s="1" t="s">
        <v>4</v>
      </c>
      <c r="G408" s="47" t="s">
        <v>4</v>
      </c>
      <c r="H408" s="47" t="s">
        <v>2466</v>
      </c>
      <c r="I408" s="47" t="s">
        <v>2467</v>
      </c>
      <c r="K408"/>
    </row>
    <row r="409" spans="3:11" x14ac:dyDescent="0.6">
      <c r="C409">
        <f t="shared" si="13"/>
        <v>0</v>
      </c>
      <c r="D409">
        <f t="shared" si="14"/>
        <v>0</v>
      </c>
      <c r="F409" s="54" t="s">
        <v>2002</v>
      </c>
      <c r="G409" s="47" t="s">
        <v>1616</v>
      </c>
      <c r="H409" s="47" t="s">
        <v>1729</v>
      </c>
      <c r="I409" s="47" t="s">
        <v>2523</v>
      </c>
      <c r="K409"/>
    </row>
    <row r="410" spans="3:11" x14ac:dyDescent="0.6">
      <c r="C410">
        <f t="shared" si="13"/>
        <v>0</v>
      </c>
      <c r="D410">
        <f t="shared" si="14"/>
        <v>0</v>
      </c>
      <c r="F410" s="47" t="s">
        <v>28</v>
      </c>
      <c r="G410" s="47" t="s">
        <v>28</v>
      </c>
      <c r="H410" s="47" t="s">
        <v>473</v>
      </c>
      <c r="I410" s="47" t="s">
        <v>2470</v>
      </c>
      <c r="K410"/>
    </row>
    <row r="411" spans="3:11" x14ac:dyDescent="0.6">
      <c r="C411">
        <f t="shared" si="13"/>
        <v>0</v>
      </c>
      <c r="D411">
        <f t="shared" si="14"/>
        <v>0</v>
      </c>
      <c r="F411" s="47" t="s">
        <v>28</v>
      </c>
      <c r="G411" s="47" t="s">
        <v>28</v>
      </c>
      <c r="H411" s="47" t="s">
        <v>2472</v>
      </c>
      <c r="I411" s="47" t="s">
        <v>3212</v>
      </c>
      <c r="K411"/>
    </row>
    <row r="412" spans="3:11" x14ac:dyDescent="0.6">
      <c r="C412">
        <f t="shared" si="13"/>
        <v>0</v>
      </c>
      <c r="D412">
        <f t="shared" si="14"/>
        <v>0</v>
      </c>
      <c r="F412" s="54" t="s">
        <v>4541</v>
      </c>
      <c r="G412" s="47" t="s">
        <v>1904</v>
      </c>
      <c r="H412" s="47" t="s">
        <v>2476</v>
      </c>
      <c r="I412" s="47" t="s">
        <v>2477</v>
      </c>
      <c r="K412"/>
    </row>
    <row r="413" spans="3:11" x14ac:dyDescent="0.6">
      <c r="C413">
        <f t="shared" si="13"/>
        <v>0</v>
      </c>
      <c r="D413">
        <f t="shared" si="14"/>
        <v>0</v>
      </c>
      <c r="F413" s="54" t="s">
        <v>2028</v>
      </c>
      <c r="G413" s="47" t="s">
        <v>2480</v>
      </c>
      <c r="H413" s="47" t="s">
        <v>2482</v>
      </c>
      <c r="I413" s="47" t="s">
        <v>2481</v>
      </c>
      <c r="K413"/>
    </row>
    <row r="414" spans="3:11" x14ac:dyDescent="0.6">
      <c r="C414">
        <f t="shared" si="13"/>
        <v>0</v>
      </c>
      <c r="D414">
        <f t="shared" si="14"/>
        <v>0</v>
      </c>
      <c r="F414" s="47" t="s">
        <v>28</v>
      </c>
      <c r="G414" s="47" t="s">
        <v>28</v>
      </c>
      <c r="H414" s="47" t="s">
        <v>2483</v>
      </c>
      <c r="I414" s="47" t="s">
        <v>2484</v>
      </c>
      <c r="K414"/>
    </row>
    <row r="415" spans="3:11" x14ac:dyDescent="0.6">
      <c r="C415">
        <f t="shared" si="13"/>
        <v>0</v>
      </c>
      <c r="D415">
        <f t="shared" si="14"/>
        <v>0</v>
      </c>
      <c r="F415" s="54" t="s">
        <v>4541</v>
      </c>
      <c r="G415" s="47" t="s">
        <v>2486</v>
      </c>
      <c r="H415" s="47" t="s">
        <v>2488</v>
      </c>
      <c r="I415" s="47" t="s">
        <v>2487</v>
      </c>
      <c r="K415"/>
    </row>
    <row r="416" spans="3:11" x14ac:dyDescent="0.6">
      <c r="C416">
        <f t="shared" si="13"/>
        <v>0</v>
      </c>
      <c r="D416">
        <f t="shared" si="14"/>
        <v>0</v>
      </c>
      <c r="F416" s="1" t="s">
        <v>4</v>
      </c>
      <c r="G416" s="47" t="s">
        <v>4</v>
      </c>
      <c r="H416" s="47" t="s">
        <v>2490</v>
      </c>
      <c r="I416" s="47" t="s">
        <v>2489</v>
      </c>
      <c r="K416"/>
    </row>
    <row r="417" spans="3:11" x14ac:dyDescent="0.6">
      <c r="C417">
        <f t="shared" si="13"/>
        <v>0</v>
      </c>
      <c r="D417">
        <f t="shared" si="14"/>
        <v>0</v>
      </c>
      <c r="F417" s="54" t="s">
        <v>2240</v>
      </c>
      <c r="G417" s="47" t="s">
        <v>2495</v>
      </c>
      <c r="H417" s="47" t="s">
        <v>2494</v>
      </c>
      <c r="I417" s="47" t="s">
        <v>2491</v>
      </c>
      <c r="K417"/>
    </row>
    <row r="418" spans="3:11" x14ac:dyDescent="0.6">
      <c r="C418">
        <f t="shared" si="13"/>
        <v>0</v>
      </c>
      <c r="D418">
        <f t="shared" si="14"/>
        <v>0</v>
      </c>
      <c r="F418" s="54" t="s">
        <v>2503</v>
      </c>
      <c r="G418" s="47" t="s">
        <v>2099</v>
      </c>
      <c r="H418" s="47" t="s">
        <v>164</v>
      </c>
      <c r="I418" s="47" t="s">
        <v>2497</v>
      </c>
      <c r="K418"/>
    </row>
    <row r="419" spans="3:11" x14ac:dyDescent="0.6">
      <c r="C419">
        <f t="shared" si="13"/>
        <v>0</v>
      </c>
      <c r="D419">
        <f t="shared" si="14"/>
        <v>0</v>
      </c>
      <c r="F419" s="54" t="s">
        <v>4537</v>
      </c>
      <c r="G419" s="47" t="s">
        <v>874</v>
      </c>
      <c r="H419" s="47" t="s">
        <v>2499</v>
      </c>
      <c r="I419" s="47" t="s">
        <v>2500</v>
      </c>
      <c r="K419"/>
    </row>
    <row r="420" spans="3:11" x14ac:dyDescent="0.6">
      <c r="C420">
        <f t="shared" si="13"/>
        <v>0</v>
      </c>
      <c r="D420">
        <f t="shared" si="14"/>
        <v>0</v>
      </c>
      <c r="F420" s="54" t="s">
        <v>4536</v>
      </c>
      <c r="G420" s="47" t="s">
        <v>88</v>
      </c>
      <c r="H420" s="47" t="s">
        <v>2502</v>
      </c>
      <c r="I420" s="47" t="s">
        <v>2501</v>
      </c>
      <c r="K420"/>
    </row>
    <row r="421" spans="3:11" x14ac:dyDescent="0.6">
      <c r="C421">
        <f t="shared" si="13"/>
        <v>0</v>
      </c>
      <c r="D421">
        <f t="shared" si="14"/>
        <v>0</v>
      </c>
      <c r="F421" s="54" t="s">
        <v>4536</v>
      </c>
      <c r="G421" s="47" t="s">
        <v>88</v>
      </c>
      <c r="H421" s="47" t="s">
        <v>2507</v>
      </c>
      <c r="I421" s="47" t="s">
        <v>2506</v>
      </c>
      <c r="K421"/>
    </row>
    <row r="422" spans="3:11" x14ac:dyDescent="0.6">
      <c r="C422">
        <f t="shared" si="13"/>
        <v>0</v>
      </c>
      <c r="D422">
        <f t="shared" si="14"/>
        <v>0</v>
      </c>
      <c r="F422" s="54" t="s">
        <v>41</v>
      </c>
      <c r="G422" s="47" t="s">
        <v>41</v>
      </c>
      <c r="H422" s="47" t="s">
        <v>2510</v>
      </c>
      <c r="I422" s="47" t="s">
        <v>2509</v>
      </c>
      <c r="K422"/>
    </row>
    <row r="423" spans="3:11" x14ac:dyDescent="0.6">
      <c r="C423">
        <f t="shared" si="13"/>
        <v>0</v>
      </c>
      <c r="D423">
        <f t="shared" si="14"/>
        <v>0</v>
      </c>
      <c r="F423" s="54" t="s">
        <v>2240</v>
      </c>
      <c r="G423" s="47" t="s">
        <v>2239</v>
      </c>
      <c r="H423" s="47" t="s">
        <v>2242</v>
      </c>
      <c r="I423" s="47" t="s">
        <v>2241</v>
      </c>
      <c r="K423"/>
    </row>
    <row r="424" spans="3:11" x14ac:dyDescent="0.6">
      <c r="C424">
        <f t="shared" si="13"/>
        <v>0</v>
      </c>
      <c r="D424">
        <f t="shared" si="14"/>
        <v>0</v>
      </c>
      <c r="F424" s="54" t="s">
        <v>4536</v>
      </c>
      <c r="G424" s="47" t="s">
        <v>88</v>
      </c>
      <c r="H424" s="47" t="s">
        <v>3298</v>
      </c>
      <c r="I424" s="47" t="s">
        <v>3079</v>
      </c>
      <c r="K424"/>
    </row>
    <row r="425" spans="3:11" x14ac:dyDescent="0.6">
      <c r="C425">
        <f t="shared" si="13"/>
        <v>0</v>
      </c>
      <c r="D425">
        <f t="shared" si="14"/>
        <v>0</v>
      </c>
      <c r="F425" s="51" t="s">
        <v>2002</v>
      </c>
      <c r="G425" s="1" t="s">
        <v>1616</v>
      </c>
      <c r="H425" s="1" t="s">
        <v>1844</v>
      </c>
      <c r="I425" s="33" t="s">
        <v>3299</v>
      </c>
      <c r="K425"/>
    </row>
  </sheetData>
  <sortState xmlns:xlrd2="http://schemas.microsoft.com/office/spreadsheetml/2017/richdata2" ref="K2:L21">
    <sortCondition descending="1" ref="L2:L21"/>
  </sortState>
  <phoneticPr fontId="1" type="noConversion"/>
  <conditionalFormatting sqref="C2:D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3436</v>
      </c>
      <c r="K2" s="174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3436</v>
      </c>
      <c r="K3" s="174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74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4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4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4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4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4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4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4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4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4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204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4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86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86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5" t="s">
        <v>3030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5" t="s">
        <v>3030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5" t="s">
        <v>3030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5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5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5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5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5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5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5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5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5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5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5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5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5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5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5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5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205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5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5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3441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2857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2721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3442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83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2767</v>
      </c>
      <c r="K163" s="174" t="s">
        <v>3443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2721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205" t="s">
        <v>3444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205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83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205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205" t="s">
        <v>3445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205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205" t="s">
        <v>3446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8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205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205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205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205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7" t="s">
        <v>3447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205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205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205" t="s">
        <v>3351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205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205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2720</v>
      </c>
      <c r="K188" s="205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205" t="s">
        <v>3448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205" t="s">
        <v>3448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205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205" t="s">
        <v>3448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8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205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287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8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2764</v>
      </c>
      <c r="K197" s="120" t="s">
        <v>3343</v>
      </c>
      <c r="L197" s="285" t="s">
        <v>2766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205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7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205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205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312">
        <v>1.14608</v>
      </c>
      <c r="G202" s="313">
        <v>1.1539318752291687</v>
      </c>
      <c r="H202" s="1">
        <v>510</v>
      </c>
      <c r="I202" s="319" t="s">
        <v>3515</v>
      </c>
      <c r="J202" s="319" t="s">
        <v>3516</v>
      </c>
      <c r="K202" s="319" t="s">
        <v>3517</v>
      </c>
      <c r="L202" s="319" t="s">
        <v>3363</v>
      </c>
      <c r="M202" s="320" t="s">
        <v>3518</v>
      </c>
      <c r="N202" s="321" t="s">
        <v>3519</v>
      </c>
      <c r="O202" s="322" t="s">
        <v>3520</v>
      </c>
      <c r="P202" s="322" t="s">
        <v>3521</v>
      </c>
      <c r="Q202" s="322"/>
      <c r="R202" s="175">
        <v>44663.840277777781</v>
      </c>
      <c r="S202" s="175">
        <v>44663.840277777781</v>
      </c>
      <c r="T202" s="324" t="s">
        <v>3522</v>
      </c>
      <c r="U202" s="335" t="b">
        <v>1</v>
      </c>
      <c r="V202" s="336" t="b">
        <v>1</v>
      </c>
      <c r="W202" s="337"/>
      <c r="X202" s="337" t="s">
        <v>3795</v>
      </c>
      <c r="Y202" s="338"/>
      <c r="AA202" s="234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19" t="s">
        <v>3515</v>
      </c>
      <c r="J203" s="319" t="s">
        <v>3523</v>
      </c>
      <c r="K203" s="319" t="s">
        <v>3524</v>
      </c>
      <c r="L203" s="319" t="s">
        <v>3525</v>
      </c>
      <c r="M203" s="320" t="s">
        <v>3526</v>
      </c>
      <c r="N203" s="321" t="s">
        <v>3527</v>
      </c>
      <c r="O203" s="322" t="s">
        <v>3528</v>
      </c>
      <c r="P203" s="322" t="s">
        <v>3529</v>
      </c>
      <c r="Q203" s="322" t="s">
        <v>3530</v>
      </c>
      <c r="R203" s="175">
        <v>44657.81527777778</v>
      </c>
      <c r="S203" s="175">
        <v>44657.81527777778</v>
      </c>
      <c r="T203" s="346" t="s">
        <v>2575</v>
      </c>
      <c r="U203" s="335" t="b">
        <v>1</v>
      </c>
      <c r="V203" s="336" t="b">
        <v>1</v>
      </c>
      <c r="W203" s="337"/>
      <c r="X203" s="337" t="b">
        <v>1</v>
      </c>
      <c r="Y203" s="338"/>
      <c r="AA203" s="234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312">
        <v>0.66511500000000001</v>
      </c>
      <c r="G204" s="312">
        <v>0.65736733068294662</v>
      </c>
      <c r="H204" s="1">
        <v>876</v>
      </c>
      <c r="I204" s="319" t="s">
        <v>3515</v>
      </c>
      <c r="J204" s="319" t="s">
        <v>3532</v>
      </c>
      <c r="K204" s="319" t="s">
        <v>3533</v>
      </c>
      <c r="L204" s="319" t="s">
        <v>3534</v>
      </c>
      <c r="M204" s="321" t="s">
        <v>3535</v>
      </c>
      <c r="N204" s="322" t="s">
        <v>3536</v>
      </c>
      <c r="O204" s="322" t="s">
        <v>3537</v>
      </c>
      <c r="P204" s="323" t="s">
        <v>3538</v>
      </c>
      <c r="Q204" s="323" t="s">
        <v>3539</v>
      </c>
      <c r="R204" s="175">
        <v>44658.599537037036</v>
      </c>
      <c r="S204" s="175">
        <v>44658.599537037036</v>
      </c>
      <c r="T204" s="346" t="s">
        <v>2575</v>
      </c>
      <c r="U204" s="335" t="b">
        <v>1</v>
      </c>
      <c r="V204" s="336" t="b">
        <v>1</v>
      </c>
      <c r="W204" s="122"/>
      <c r="X204" s="122" t="b">
        <v>1</v>
      </c>
      <c r="Y204" s="237"/>
      <c r="Z204" s="237"/>
      <c r="AA204" s="234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19" t="s">
        <v>3515</v>
      </c>
      <c r="J205" s="319" t="s">
        <v>3540</v>
      </c>
      <c r="K205" s="319" t="s">
        <v>3541</v>
      </c>
      <c r="L205" s="319" t="s">
        <v>3542</v>
      </c>
      <c r="M205" s="320" t="s">
        <v>3543</v>
      </c>
      <c r="N205" s="321" t="s">
        <v>3544</v>
      </c>
      <c r="O205" s="322" t="s">
        <v>3545</v>
      </c>
      <c r="P205" s="322"/>
      <c r="Q205" s="322" t="s">
        <v>3546</v>
      </c>
      <c r="R205" s="175">
        <v>44658.665277777778</v>
      </c>
      <c r="S205" s="175">
        <v>44658.665277777778</v>
      </c>
      <c r="T205" s="346" t="s">
        <v>2575</v>
      </c>
      <c r="U205" s="335" t="b">
        <v>1</v>
      </c>
      <c r="V205" s="336" t="b">
        <v>1</v>
      </c>
      <c r="X205" s="122" t="b">
        <v>1</v>
      </c>
      <c r="Y205" s="237"/>
      <c r="AA205" s="234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19" t="s">
        <v>3515</v>
      </c>
      <c r="J206" s="319" t="s">
        <v>3547</v>
      </c>
      <c r="K206" s="319" t="s">
        <v>3548</v>
      </c>
      <c r="L206" s="319" t="s">
        <v>3549</v>
      </c>
      <c r="M206" s="320" t="s">
        <v>3550</v>
      </c>
      <c r="N206" s="321" t="s">
        <v>3551</v>
      </c>
      <c r="O206" s="322" t="s">
        <v>3552</v>
      </c>
      <c r="P206" s="322"/>
      <c r="Q206" s="322"/>
      <c r="R206" s="323"/>
      <c r="S206" s="175">
        <v>44658.723611111112</v>
      </c>
      <c r="T206" s="324" t="s">
        <v>3522</v>
      </c>
      <c r="U206" s="335" t="b">
        <v>1</v>
      </c>
      <c r="V206" s="336" t="b">
        <v>1</v>
      </c>
      <c r="X206" s="122" t="b">
        <v>1</v>
      </c>
      <c r="Y206" s="237"/>
      <c r="AA206" s="234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19" t="s">
        <v>3515</v>
      </c>
      <c r="J207" s="319" t="s">
        <v>3532</v>
      </c>
      <c r="K207" s="319" t="s">
        <v>3533</v>
      </c>
      <c r="L207" s="319" t="s">
        <v>3534</v>
      </c>
      <c r="M207" s="321" t="s">
        <v>3553</v>
      </c>
      <c r="N207" s="322">
        <v>50</v>
      </c>
      <c r="O207" s="322" t="s">
        <v>3554</v>
      </c>
      <c r="P207" s="323" t="s">
        <v>3555</v>
      </c>
      <c r="Q207" s="323" t="s">
        <v>3539</v>
      </c>
      <c r="R207" s="323">
        <v>44658.692418981482</v>
      </c>
      <c r="S207" s="175">
        <v>44658.692418981482</v>
      </c>
      <c r="T207" s="346" t="s">
        <v>2575</v>
      </c>
      <c r="U207" s="335" t="b">
        <v>1</v>
      </c>
      <c r="V207" s="336" t="b">
        <v>1</v>
      </c>
      <c r="W207" s="122"/>
      <c r="X207" s="122" t="b">
        <v>1</v>
      </c>
      <c r="Y207" s="237"/>
      <c r="Z207" s="237"/>
      <c r="AA207" s="234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2">
        <v>1.34962962962962</v>
      </c>
      <c r="G208" s="312">
        <v>1.3389628868842294</v>
      </c>
      <c r="H208" s="1">
        <v>800</v>
      </c>
      <c r="I208" s="319" t="s">
        <v>3515</v>
      </c>
      <c r="J208" s="319" t="s">
        <v>3556</v>
      </c>
      <c r="K208" s="319" t="s">
        <v>3556</v>
      </c>
      <c r="L208" s="319" t="s">
        <v>3557</v>
      </c>
      <c r="M208" s="320" t="s">
        <v>3558</v>
      </c>
      <c r="N208" s="321" t="s">
        <v>3559</v>
      </c>
      <c r="O208" s="322" t="s">
        <v>3560</v>
      </c>
      <c r="P208" s="322" t="s">
        <v>3561</v>
      </c>
      <c r="Q208" s="322" t="s">
        <v>3562</v>
      </c>
      <c r="R208" s="323">
        <v>44658.751643518517</v>
      </c>
      <c r="S208" s="323">
        <v>44658.751643518517</v>
      </c>
      <c r="T208" s="346" t="s">
        <v>2575</v>
      </c>
      <c r="U208" s="335" t="b">
        <v>1</v>
      </c>
      <c r="V208" s="336" t="b">
        <v>1</v>
      </c>
      <c r="X208" s="122" t="b">
        <v>1</v>
      </c>
      <c r="Y208" s="237"/>
      <c r="AA208" s="234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2">
        <v>1.26095</v>
      </c>
      <c r="G209" s="312">
        <v>1.1585384752650676</v>
      </c>
      <c r="H209" s="1">
        <v>850</v>
      </c>
      <c r="I209" s="319" t="s">
        <v>3515</v>
      </c>
      <c r="J209" s="319" t="s">
        <v>3563</v>
      </c>
      <c r="K209" s="319" t="s">
        <v>3564</v>
      </c>
      <c r="L209" s="319" t="s">
        <v>3565</v>
      </c>
      <c r="M209" s="320" t="s">
        <v>3566</v>
      </c>
      <c r="N209" s="321" t="s">
        <v>1598</v>
      </c>
      <c r="O209" s="322"/>
      <c r="P209" s="322" t="s">
        <v>3567</v>
      </c>
      <c r="Q209" s="322"/>
      <c r="R209" s="323">
        <v>44663.847349537034</v>
      </c>
      <c r="S209" s="323">
        <v>44663.847349537034</v>
      </c>
      <c r="T209" s="346" t="s">
        <v>2575</v>
      </c>
      <c r="U209" s="335" t="b">
        <v>1</v>
      </c>
      <c r="V209" s="336" t="b">
        <v>1</v>
      </c>
      <c r="X209" s="122" t="s">
        <v>3796</v>
      </c>
      <c r="Y209" s="237"/>
      <c r="AA209" s="234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2">
        <v>0.388235</v>
      </c>
      <c r="G210" s="312">
        <v>0.38740708960757236</v>
      </c>
      <c r="H210" s="1">
        <v>750</v>
      </c>
      <c r="I210" s="319" t="s">
        <v>3515</v>
      </c>
      <c r="J210" s="319" t="s">
        <v>3568</v>
      </c>
      <c r="K210" s="319" t="s">
        <v>3569</v>
      </c>
      <c r="L210" s="319" t="s">
        <v>3570</v>
      </c>
      <c r="M210" s="320" t="s">
        <v>3571</v>
      </c>
      <c r="N210" s="321" t="s">
        <v>3572</v>
      </c>
      <c r="O210" s="322" t="s">
        <v>3573</v>
      </c>
      <c r="P210" s="322"/>
      <c r="Q210" s="322"/>
      <c r="R210" s="323"/>
      <c r="S210" s="323">
        <v>44658.771527777775</v>
      </c>
      <c r="T210" s="324" t="s">
        <v>3522</v>
      </c>
      <c r="U210" s="335" t="b">
        <v>1</v>
      </c>
      <c r="V210" s="336" t="b">
        <v>1</v>
      </c>
      <c r="X210" s="122" t="b">
        <v>1</v>
      </c>
      <c r="Y210" s="237"/>
      <c r="AA210" s="234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19" t="s">
        <v>3515</v>
      </c>
      <c r="J211" s="319" t="s">
        <v>3574</v>
      </c>
      <c r="K211" s="319" t="s">
        <v>3574</v>
      </c>
      <c r="L211" s="319" t="s">
        <v>3575</v>
      </c>
      <c r="M211" s="320" t="s">
        <v>3576</v>
      </c>
      <c r="N211" s="321" t="s">
        <v>3551</v>
      </c>
      <c r="O211" s="322" t="s">
        <v>3577</v>
      </c>
      <c r="P211" s="322" t="s">
        <v>3578</v>
      </c>
      <c r="Q211" s="322" t="s">
        <v>3579</v>
      </c>
      <c r="R211" s="323">
        <v>44658.809155092589</v>
      </c>
      <c r="S211" s="323">
        <v>44658.809155092589</v>
      </c>
      <c r="T211" s="346" t="s">
        <v>2575</v>
      </c>
      <c r="U211" s="335" t="b">
        <v>1</v>
      </c>
      <c r="V211" s="336" t="b">
        <v>1</v>
      </c>
      <c r="X211" s="122" t="s">
        <v>3796</v>
      </c>
      <c r="Y211" s="237"/>
      <c r="AA211" s="234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19" t="s">
        <v>3515</v>
      </c>
      <c r="J212" s="319" t="s">
        <v>3580</v>
      </c>
      <c r="K212" s="319" t="s">
        <v>3581</v>
      </c>
      <c r="L212" s="319" t="s">
        <v>3582</v>
      </c>
      <c r="M212" s="320" t="s">
        <v>3583</v>
      </c>
      <c r="N212" s="321" t="s">
        <v>1398</v>
      </c>
      <c r="O212" s="322"/>
      <c r="P212" s="322" t="s">
        <v>3584</v>
      </c>
      <c r="Q212" s="322" t="s">
        <v>3585</v>
      </c>
      <c r="R212" s="323">
        <v>44658.862268518518</v>
      </c>
      <c r="S212" s="323">
        <v>44658.862268518518</v>
      </c>
      <c r="T212" s="346" t="s">
        <v>2575</v>
      </c>
      <c r="U212" s="335" t="b">
        <v>1</v>
      </c>
      <c r="V212" s="336" t="b">
        <v>1</v>
      </c>
      <c r="X212" s="122" t="s">
        <v>3796</v>
      </c>
      <c r="Y212" s="237"/>
      <c r="AA212" s="234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19" t="s">
        <v>3515</v>
      </c>
      <c r="J213" s="319" t="s">
        <v>3586</v>
      </c>
      <c r="K213" s="319" t="s">
        <v>3587</v>
      </c>
      <c r="L213" s="319" t="s">
        <v>3588</v>
      </c>
      <c r="M213" s="320" t="s">
        <v>3583</v>
      </c>
      <c r="N213" s="321" t="s">
        <v>3589</v>
      </c>
      <c r="O213" s="322" t="s">
        <v>1619</v>
      </c>
      <c r="P213" s="322" t="s">
        <v>3590</v>
      </c>
      <c r="Q213" s="322"/>
      <c r="R213" s="323">
        <v>44664.899143518516</v>
      </c>
      <c r="S213" s="323">
        <v>44664.899143518516</v>
      </c>
      <c r="T213" s="346" t="s">
        <v>2575</v>
      </c>
      <c r="U213" s="335" t="b">
        <v>1</v>
      </c>
      <c r="V213" s="336" t="b">
        <v>1</v>
      </c>
      <c r="X213" s="122" t="b">
        <v>1</v>
      </c>
      <c r="Y213" s="237"/>
      <c r="AA213" s="234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19" t="s">
        <v>3515</v>
      </c>
      <c r="J214" s="319" t="s">
        <v>3591</v>
      </c>
      <c r="K214" s="319" t="s">
        <v>3591</v>
      </c>
      <c r="L214" s="319" t="s">
        <v>3592</v>
      </c>
      <c r="M214" s="320" t="s">
        <v>3593</v>
      </c>
      <c r="N214" s="321" t="s">
        <v>3594</v>
      </c>
      <c r="O214" s="322" t="s">
        <v>3595</v>
      </c>
      <c r="P214" s="322"/>
      <c r="Q214" s="322"/>
      <c r="R214" s="323"/>
      <c r="S214" s="323">
        <v>44662.827777777777</v>
      </c>
      <c r="T214" s="324" t="s">
        <v>3522</v>
      </c>
      <c r="U214" s="335" t="b">
        <v>1</v>
      </c>
      <c r="V214" s="336" t="b">
        <v>1</v>
      </c>
      <c r="X214" s="122" t="b">
        <v>1</v>
      </c>
      <c r="Y214" s="237"/>
      <c r="AA214" s="234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19" t="s">
        <v>3515</v>
      </c>
      <c r="J215" s="319" t="s">
        <v>3596</v>
      </c>
      <c r="K215" s="319" t="s">
        <v>3596</v>
      </c>
      <c r="L215" s="319" t="s">
        <v>3597</v>
      </c>
      <c r="M215" s="320" t="s">
        <v>3598</v>
      </c>
      <c r="N215" s="321" t="s">
        <v>3599</v>
      </c>
      <c r="O215" s="322"/>
      <c r="P215" s="322" t="s">
        <v>3600</v>
      </c>
      <c r="Q215" s="322"/>
      <c r="R215" s="323">
        <v>44662.854537037034</v>
      </c>
      <c r="S215" s="323">
        <v>44662.854537037034</v>
      </c>
      <c r="T215" s="346" t="s">
        <v>2575</v>
      </c>
      <c r="U215" s="335" t="b">
        <v>1</v>
      </c>
      <c r="V215" s="336" t="b">
        <v>1</v>
      </c>
      <c r="X215" s="122" t="b">
        <v>1</v>
      </c>
      <c r="Y215" s="237"/>
      <c r="AA215" s="234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19" t="s">
        <v>3515</v>
      </c>
      <c r="J216" s="319" t="s">
        <v>3601</v>
      </c>
      <c r="K216" s="319" t="s">
        <v>3601</v>
      </c>
      <c r="L216" s="319" t="s">
        <v>3602</v>
      </c>
      <c r="M216" s="320" t="s">
        <v>3603</v>
      </c>
      <c r="N216" s="321" t="s">
        <v>3604</v>
      </c>
      <c r="O216" s="322"/>
      <c r="P216" s="322"/>
      <c r="Q216" s="322"/>
      <c r="R216" s="323"/>
      <c r="S216" s="323">
        <v>44662.877025462964</v>
      </c>
      <c r="T216" s="324" t="s">
        <v>3522</v>
      </c>
      <c r="U216" s="335" t="b">
        <v>1</v>
      </c>
      <c r="V216" s="336" t="b">
        <v>1</v>
      </c>
      <c r="X216" s="122" t="b">
        <v>1</v>
      </c>
      <c r="Y216" s="237"/>
      <c r="AA216" s="234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19" t="s">
        <v>3515</v>
      </c>
      <c r="J217" s="319" t="s">
        <v>3605</v>
      </c>
      <c r="K217" s="319" t="s">
        <v>3605</v>
      </c>
      <c r="L217" s="319" t="s">
        <v>3606</v>
      </c>
      <c r="M217" s="320" t="s">
        <v>3553</v>
      </c>
      <c r="N217" s="321" t="s">
        <v>3607</v>
      </c>
      <c r="O217" s="322" t="s">
        <v>1641</v>
      </c>
      <c r="P217" s="322" t="s">
        <v>3608</v>
      </c>
      <c r="Q217" s="322"/>
      <c r="R217" s="323">
        <v>44665.679201388892</v>
      </c>
      <c r="S217" s="323">
        <v>44665.679201388892</v>
      </c>
      <c r="T217" s="346" t="s">
        <v>2575</v>
      </c>
      <c r="U217" s="335" t="b">
        <v>1</v>
      </c>
      <c r="V217" s="336" t="b">
        <v>1</v>
      </c>
      <c r="X217" s="122" t="b">
        <v>1</v>
      </c>
      <c r="Y217" s="237"/>
      <c r="AA217" s="234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19" t="s">
        <v>3515</v>
      </c>
      <c r="J218" s="319" t="s">
        <v>3609</v>
      </c>
      <c r="K218" s="319" t="s">
        <v>3564</v>
      </c>
      <c r="L218" s="319" t="s">
        <v>3565</v>
      </c>
      <c r="M218" s="320" t="s">
        <v>3610</v>
      </c>
      <c r="N218" s="321" t="s">
        <v>3611</v>
      </c>
      <c r="O218" s="322" t="s">
        <v>1646</v>
      </c>
      <c r="P218" s="322" t="s">
        <v>3612</v>
      </c>
      <c r="Q218" s="322"/>
      <c r="R218" s="323">
        <v>44665.73165509259</v>
      </c>
      <c r="S218" s="323">
        <v>44665.73165509259</v>
      </c>
      <c r="T218" s="346" t="s">
        <v>2575</v>
      </c>
      <c r="U218" s="335" t="b">
        <v>1</v>
      </c>
      <c r="V218" s="336" t="b">
        <v>1</v>
      </c>
      <c r="X218" s="122" t="b">
        <v>1</v>
      </c>
      <c r="Y218" s="237"/>
      <c r="AA218" s="234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19" t="s">
        <v>3515</v>
      </c>
      <c r="J219" s="319" t="s">
        <v>3613</v>
      </c>
      <c r="K219" s="319" t="s">
        <v>3614</v>
      </c>
      <c r="L219" s="319" t="s">
        <v>3356</v>
      </c>
      <c r="M219" s="320" t="s">
        <v>3615</v>
      </c>
      <c r="N219" s="321" t="s">
        <v>3616</v>
      </c>
      <c r="O219" s="322" t="s">
        <v>3617</v>
      </c>
      <c r="P219" s="322" t="s">
        <v>3618</v>
      </c>
      <c r="Q219" s="322"/>
      <c r="R219" s="323">
        <v>44665.776469907411</v>
      </c>
      <c r="S219" s="323">
        <v>44665.776469907411</v>
      </c>
      <c r="T219" s="346" t="s">
        <v>2575</v>
      </c>
      <c r="U219" s="335" t="b">
        <v>1</v>
      </c>
      <c r="V219" s="336" t="b">
        <v>1</v>
      </c>
      <c r="X219" s="122" t="b">
        <v>1</v>
      </c>
      <c r="Y219" s="237"/>
      <c r="AA219" s="234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19" t="s">
        <v>3515</v>
      </c>
      <c r="J220" s="319" t="s">
        <v>3540</v>
      </c>
      <c r="K220" s="319" t="s">
        <v>3619</v>
      </c>
      <c r="L220" s="319" t="s">
        <v>3620</v>
      </c>
      <c r="M220" s="320" t="s">
        <v>3621</v>
      </c>
      <c r="N220" s="321" t="s">
        <v>3616</v>
      </c>
      <c r="O220" s="322" t="s">
        <v>3617</v>
      </c>
      <c r="P220" s="322" t="s">
        <v>3622</v>
      </c>
      <c r="Q220" s="322"/>
      <c r="R220" s="323"/>
      <c r="S220" s="323">
        <v>44665.795648148145</v>
      </c>
      <c r="T220" s="324" t="s">
        <v>3522</v>
      </c>
      <c r="U220" s="335" t="b">
        <v>1</v>
      </c>
      <c r="V220" s="336" t="b">
        <v>1</v>
      </c>
      <c r="X220" s="122" t="b">
        <v>1</v>
      </c>
      <c r="Y220" s="237"/>
      <c r="AA220" s="234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19" t="s">
        <v>3515</v>
      </c>
      <c r="J221" s="319" t="s">
        <v>3623</v>
      </c>
      <c r="K221" s="319" t="s">
        <v>3624</v>
      </c>
      <c r="L221" s="319" t="s">
        <v>3625</v>
      </c>
      <c r="M221" s="320" t="s">
        <v>3535</v>
      </c>
      <c r="N221" s="321" t="s">
        <v>3626</v>
      </c>
      <c r="O221" s="322" t="s">
        <v>3627</v>
      </c>
      <c r="P221" s="322" t="s">
        <v>3628</v>
      </c>
      <c r="Q221" s="322" t="s">
        <v>3629</v>
      </c>
      <c r="R221" s="323">
        <v>44665.83048611111</v>
      </c>
      <c r="S221" s="323">
        <v>44665.83048611111</v>
      </c>
      <c r="T221" s="346" t="s">
        <v>2575</v>
      </c>
      <c r="U221" s="335" t="b">
        <v>1</v>
      </c>
      <c r="V221" s="336" t="b">
        <v>1</v>
      </c>
      <c r="X221" s="122" t="s">
        <v>3795</v>
      </c>
      <c r="Y221" s="237"/>
      <c r="AA221" s="234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19" t="s">
        <v>3515</v>
      </c>
      <c r="J222" s="319" t="s">
        <v>3623</v>
      </c>
      <c r="K222" s="319" t="s">
        <v>3623</v>
      </c>
      <c r="L222" s="319" t="s">
        <v>3630</v>
      </c>
      <c r="M222" s="320" t="s">
        <v>3631</v>
      </c>
      <c r="N222" s="321" t="s">
        <v>3632</v>
      </c>
      <c r="O222" s="322" t="s">
        <v>3633</v>
      </c>
      <c r="P222" s="322" t="s">
        <v>3634</v>
      </c>
      <c r="Q222" s="322"/>
      <c r="R222" s="323">
        <v>44666.446458333332</v>
      </c>
      <c r="S222" s="323">
        <v>44666.446458333332</v>
      </c>
      <c r="T222" s="346" t="s">
        <v>2575</v>
      </c>
      <c r="U222" s="335" t="b">
        <v>1</v>
      </c>
      <c r="V222" s="335" t="b">
        <v>1</v>
      </c>
      <c r="X222" s="335" t="b">
        <v>1</v>
      </c>
      <c r="Y222" s="237"/>
      <c r="AA222" s="234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19" t="s">
        <v>3515</v>
      </c>
      <c r="J223" s="319" t="s">
        <v>3635</v>
      </c>
      <c r="K223" s="319" t="s">
        <v>3636</v>
      </c>
      <c r="L223" s="319" t="s">
        <v>3358</v>
      </c>
      <c r="M223" s="320" t="s">
        <v>3637</v>
      </c>
      <c r="N223" s="321" t="s">
        <v>3638</v>
      </c>
      <c r="O223" s="322" t="s">
        <v>3639</v>
      </c>
      <c r="P223" s="322" t="s">
        <v>3640</v>
      </c>
      <c r="Q223" s="322"/>
      <c r="R223" s="323">
        <v>44666.483935185184</v>
      </c>
      <c r="S223" s="323">
        <v>44666.483935185184</v>
      </c>
      <c r="T223" s="346" t="s">
        <v>2575</v>
      </c>
      <c r="U223" s="335" t="b">
        <v>1</v>
      </c>
      <c r="V223" s="335" t="b">
        <v>1</v>
      </c>
      <c r="X223" s="335" t="b">
        <v>1</v>
      </c>
      <c r="Y223" s="237"/>
      <c r="AA223" s="234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19" t="s">
        <v>3515</v>
      </c>
      <c r="J224" s="319" t="s">
        <v>3641</v>
      </c>
      <c r="K224" s="319" t="s">
        <v>3564</v>
      </c>
      <c r="L224" s="319" t="s">
        <v>3565</v>
      </c>
      <c r="M224" s="320" t="s">
        <v>3642</v>
      </c>
      <c r="N224" s="321" t="s">
        <v>3643</v>
      </c>
      <c r="O224" s="322" t="s">
        <v>3644</v>
      </c>
      <c r="P224" s="322" t="s">
        <v>3645</v>
      </c>
      <c r="Q224" s="322"/>
      <c r="R224" s="323">
        <v>44666.826666666668</v>
      </c>
      <c r="S224" s="323">
        <v>44666.826666666668</v>
      </c>
      <c r="T224" s="346" t="s">
        <v>2575</v>
      </c>
      <c r="U224" s="335" t="b">
        <v>1</v>
      </c>
      <c r="V224" s="335" t="b">
        <v>1</v>
      </c>
      <c r="X224" s="335" t="b">
        <v>1</v>
      </c>
      <c r="Y224" s="237"/>
      <c r="AA224" s="234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19" t="s">
        <v>3515</v>
      </c>
      <c r="J225" s="319" t="s">
        <v>3646</v>
      </c>
      <c r="K225" s="319" t="s">
        <v>3556</v>
      </c>
      <c r="L225" s="319" t="s">
        <v>3647</v>
      </c>
      <c r="M225" s="320" t="s">
        <v>3621</v>
      </c>
      <c r="N225" s="321" t="s">
        <v>3648</v>
      </c>
      <c r="O225" s="321" t="s">
        <v>3648</v>
      </c>
      <c r="P225" s="322" t="s">
        <v>3649</v>
      </c>
      <c r="Q225" s="322" t="s">
        <v>3650</v>
      </c>
      <c r="R225" s="323">
        <v>44669.586597222224</v>
      </c>
      <c r="S225" s="323">
        <v>44669.586597222224</v>
      </c>
      <c r="T225" s="346" t="s">
        <v>2575</v>
      </c>
      <c r="U225" s="335" t="b">
        <v>1</v>
      </c>
      <c r="V225" s="335" t="b">
        <v>1</v>
      </c>
      <c r="X225" s="335" t="b">
        <v>1</v>
      </c>
      <c r="Y225" s="237"/>
      <c r="AA225" s="234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146" t="s">
        <v>1595</v>
      </c>
      <c r="C226" s="42"/>
      <c r="D226" s="1">
        <v>2010</v>
      </c>
      <c r="E226" s="1" t="s">
        <v>3513</v>
      </c>
      <c r="F226" s="314">
        <v>1.04963600264725</v>
      </c>
      <c r="G226" s="1">
        <v>1.1360849269529838</v>
      </c>
      <c r="H226" s="39">
        <v>798</v>
      </c>
      <c r="I226" s="319" t="s">
        <v>3515</v>
      </c>
      <c r="J226" s="319" t="s">
        <v>3651</v>
      </c>
      <c r="K226" s="319" t="s">
        <v>3652</v>
      </c>
      <c r="L226" s="319" t="s">
        <v>3653</v>
      </c>
      <c r="M226" s="320" t="s">
        <v>3654</v>
      </c>
      <c r="N226" s="321" t="s">
        <v>3655</v>
      </c>
      <c r="O226" s="321" t="s">
        <v>3655</v>
      </c>
      <c r="P226" s="322" t="s">
        <v>3656</v>
      </c>
      <c r="Q226" s="322"/>
      <c r="R226" s="323">
        <v>44669.652465277781</v>
      </c>
      <c r="S226" s="323">
        <v>44669.652465277781</v>
      </c>
      <c r="T226" s="346" t="s">
        <v>2575</v>
      </c>
      <c r="U226" s="335" t="b">
        <v>1</v>
      </c>
      <c r="V226" s="335" t="b">
        <v>0</v>
      </c>
      <c r="X226" s="335" t="s">
        <v>3795</v>
      </c>
      <c r="Y226" s="237"/>
      <c r="AA226" s="234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19" t="s">
        <v>3515</v>
      </c>
      <c r="J227" s="319" t="s">
        <v>3651</v>
      </c>
      <c r="K227" s="319" t="s">
        <v>3652</v>
      </c>
      <c r="L227" s="319" t="s">
        <v>3653</v>
      </c>
      <c r="M227" s="320" t="s">
        <v>3657</v>
      </c>
      <c r="N227" s="321" t="s">
        <v>3658</v>
      </c>
      <c r="O227" s="321" t="s">
        <v>3658</v>
      </c>
      <c r="P227" s="322" t="s">
        <v>3659</v>
      </c>
      <c r="Q227" s="322" t="s">
        <v>3660</v>
      </c>
      <c r="R227" s="323">
        <v>44670.805138888885</v>
      </c>
      <c r="S227" s="323">
        <v>44670.805138888885</v>
      </c>
      <c r="T227" s="346" t="s">
        <v>2575</v>
      </c>
      <c r="U227" s="335" t="b">
        <v>1</v>
      </c>
      <c r="V227" s="335" t="b">
        <v>0</v>
      </c>
      <c r="X227" s="335" t="s">
        <v>3795</v>
      </c>
      <c r="Y227" s="237"/>
      <c r="AA227" s="234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19" t="s">
        <v>3515</v>
      </c>
      <c r="J228" s="319" t="s">
        <v>3651</v>
      </c>
      <c r="K228" s="319" t="s">
        <v>3651</v>
      </c>
      <c r="L228" s="319" t="s">
        <v>3661</v>
      </c>
      <c r="M228" s="320" t="s">
        <v>3662</v>
      </c>
      <c r="N228" s="321" t="s">
        <v>3663</v>
      </c>
      <c r="O228" s="322" t="s">
        <v>3664</v>
      </c>
      <c r="P228" s="322" t="s">
        <v>3665</v>
      </c>
      <c r="Q228" s="322" t="s">
        <v>3666</v>
      </c>
      <c r="R228" s="323">
        <v>44670.858275462961</v>
      </c>
      <c r="S228" s="323">
        <v>44670.858275462961</v>
      </c>
      <c r="T228" s="346" t="s">
        <v>2575</v>
      </c>
      <c r="U228" s="335" t="b">
        <v>1</v>
      </c>
      <c r="V228" s="335" t="b">
        <v>0</v>
      </c>
      <c r="X228" s="335" t="s">
        <v>3795</v>
      </c>
      <c r="Y228" s="237"/>
      <c r="AA228" s="234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19" t="s">
        <v>3515</v>
      </c>
      <c r="J229" s="319" t="s">
        <v>3651</v>
      </c>
      <c r="K229" s="319" t="s">
        <v>3651</v>
      </c>
      <c r="L229" s="319" t="s">
        <v>3661</v>
      </c>
      <c r="M229" s="320" t="s">
        <v>3667</v>
      </c>
      <c r="N229" s="321" t="s">
        <v>3668</v>
      </c>
      <c r="O229" s="322" t="s">
        <v>3669</v>
      </c>
      <c r="P229" s="322" t="s">
        <v>3670</v>
      </c>
      <c r="Q229" s="322" t="s">
        <v>3671</v>
      </c>
      <c r="R229" s="323">
        <v>44671.642708333333</v>
      </c>
      <c r="S229" s="323">
        <v>44671.642708333333</v>
      </c>
      <c r="T229" s="346" t="s">
        <v>2575</v>
      </c>
      <c r="U229" s="335" t="b">
        <v>1</v>
      </c>
      <c r="V229" s="335" t="b">
        <v>0</v>
      </c>
      <c r="X229" s="335" t="b">
        <v>1</v>
      </c>
      <c r="Y229" s="237"/>
      <c r="AA229" s="234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19" t="s">
        <v>3515</v>
      </c>
      <c r="J230" s="319" t="s">
        <v>3672</v>
      </c>
      <c r="K230" s="319" t="s">
        <v>3672</v>
      </c>
      <c r="L230" s="319" t="s">
        <v>3673</v>
      </c>
      <c r="M230" s="320" t="s">
        <v>3674</v>
      </c>
      <c r="N230" s="321" t="s">
        <v>3551</v>
      </c>
      <c r="O230" s="322" t="s">
        <v>1791</v>
      </c>
      <c r="P230" s="322" t="s">
        <v>3675</v>
      </c>
      <c r="Q230" s="322" t="s">
        <v>3676</v>
      </c>
      <c r="R230" s="323">
        <v>44671.759976851848</v>
      </c>
      <c r="S230" s="323">
        <v>44671.759976851848</v>
      </c>
      <c r="T230" s="346" t="s">
        <v>2575</v>
      </c>
      <c r="U230" s="335" t="b">
        <v>1</v>
      </c>
      <c r="V230" s="335" t="b">
        <v>0</v>
      </c>
      <c r="X230" s="122" t="s">
        <v>3795</v>
      </c>
      <c r="Y230" s="237"/>
      <c r="AA230" s="234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19" t="s">
        <v>3515</v>
      </c>
      <c r="J231" s="319" t="s">
        <v>3556</v>
      </c>
      <c r="K231" s="319" t="s">
        <v>3556</v>
      </c>
      <c r="L231" s="319" t="s">
        <v>3557</v>
      </c>
      <c r="M231" s="320" t="s">
        <v>3558</v>
      </c>
      <c r="N231" s="321" t="s">
        <v>3559</v>
      </c>
      <c r="O231" s="321" t="s">
        <v>3559</v>
      </c>
      <c r="P231" s="322" t="s">
        <v>3677</v>
      </c>
      <c r="Q231" s="322"/>
      <c r="R231" s="323">
        <v>44671.799710648149</v>
      </c>
      <c r="S231" s="323">
        <v>44671.799710648149</v>
      </c>
      <c r="T231" s="346" t="s">
        <v>2575</v>
      </c>
      <c r="U231" s="335" t="b">
        <v>1</v>
      </c>
      <c r="V231" s="335" t="b">
        <v>1</v>
      </c>
      <c r="X231" s="335" t="b">
        <v>1</v>
      </c>
      <c r="Y231" s="237"/>
      <c r="AA231" s="234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19" t="s">
        <v>3515</v>
      </c>
      <c r="J232" s="319" t="s">
        <v>3556</v>
      </c>
      <c r="K232" s="319" t="s">
        <v>3569</v>
      </c>
      <c r="L232" s="319" t="s">
        <v>3678</v>
      </c>
      <c r="M232" s="320" t="s">
        <v>3679</v>
      </c>
      <c r="N232" s="321" t="s">
        <v>3680</v>
      </c>
      <c r="O232" s="321" t="s">
        <v>3680</v>
      </c>
      <c r="P232" s="322" t="s">
        <v>3681</v>
      </c>
      <c r="Q232" s="322"/>
      <c r="R232" s="323">
        <v>44671.812141203707</v>
      </c>
      <c r="S232" s="323">
        <v>44671.812141203707</v>
      </c>
      <c r="T232" s="346" t="s">
        <v>2575</v>
      </c>
      <c r="U232" s="335" t="b">
        <v>1</v>
      </c>
      <c r="V232" s="335" t="b">
        <v>1</v>
      </c>
      <c r="X232" s="122" t="s">
        <v>3795</v>
      </c>
      <c r="Y232" s="237"/>
      <c r="AA232" s="234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19" t="s">
        <v>3515</v>
      </c>
      <c r="J233" s="319" t="s">
        <v>3682</v>
      </c>
      <c r="K233" s="319" t="s">
        <v>3682</v>
      </c>
      <c r="L233" s="319" t="s">
        <v>3683</v>
      </c>
      <c r="M233" s="320" t="s">
        <v>3684</v>
      </c>
      <c r="N233" s="321" t="s">
        <v>3685</v>
      </c>
      <c r="O233" s="322" t="s">
        <v>3686</v>
      </c>
      <c r="P233" s="322" t="s">
        <v>3687</v>
      </c>
      <c r="Q233" s="322" t="s">
        <v>3688</v>
      </c>
      <c r="R233" s="323">
        <v>44672.499363425923</v>
      </c>
      <c r="S233" s="323">
        <v>44672.499363425923</v>
      </c>
      <c r="T233" s="346" t="s">
        <v>2575</v>
      </c>
      <c r="U233" s="335" t="b">
        <v>1</v>
      </c>
      <c r="V233" s="335" t="b">
        <v>1</v>
      </c>
      <c r="X233" s="122" t="s">
        <v>3795</v>
      </c>
      <c r="Y233" s="237"/>
      <c r="AA233" s="234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19" t="s">
        <v>3515</v>
      </c>
      <c r="J234" s="319" t="s">
        <v>3689</v>
      </c>
      <c r="K234" s="319" t="s">
        <v>3614</v>
      </c>
      <c r="L234" s="319" t="s">
        <v>3356</v>
      </c>
      <c r="M234" s="320" t="s">
        <v>3690</v>
      </c>
      <c r="N234" s="321" t="s">
        <v>3691</v>
      </c>
      <c r="O234" s="322" t="s">
        <v>3692</v>
      </c>
      <c r="P234" s="322" t="s">
        <v>3693</v>
      </c>
      <c r="Q234" s="322"/>
      <c r="R234" s="323">
        <v>44672.603831018518</v>
      </c>
      <c r="S234" s="323">
        <v>44672.603831018518</v>
      </c>
      <c r="T234" s="346" t="s">
        <v>2575</v>
      </c>
      <c r="U234" s="335" t="b">
        <v>1</v>
      </c>
      <c r="V234" s="335" t="b">
        <v>1</v>
      </c>
      <c r="X234" s="335" t="b">
        <v>1</v>
      </c>
      <c r="Y234" s="237"/>
      <c r="AA234" s="234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19" t="s">
        <v>3515</v>
      </c>
      <c r="J235" s="319" t="s">
        <v>3614</v>
      </c>
      <c r="K235" s="319" t="s">
        <v>3614</v>
      </c>
      <c r="L235" s="319" t="s">
        <v>3694</v>
      </c>
      <c r="M235" s="320" t="s">
        <v>3695</v>
      </c>
      <c r="N235" s="321" t="s">
        <v>3696</v>
      </c>
      <c r="O235" s="322" t="s">
        <v>3697</v>
      </c>
      <c r="P235" s="322" t="s">
        <v>3698</v>
      </c>
      <c r="Q235" s="322"/>
      <c r="R235" s="323">
        <v>44672.835543981484</v>
      </c>
      <c r="S235" s="323">
        <v>44672.835543981484</v>
      </c>
      <c r="T235" s="346" t="s">
        <v>2575</v>
      </c>
      <c r="U235" s="335" t="b">
        <v>1</v>
      </c>
      <c r="V235" s="335" t="b">
        <v>1</v>
      </c>
      <c r="X235" s="122" t="s">
        <v>3795</v>
      </c>
      <c r="Y235" s="237"/>
      <c r="AA235" s="234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146" t="s">
        <v>1816</v>
      </c>
      <c r="C236" s="42"/>
      <c r="D236" s="1">
        <v>2005</v>
      </c>
      <c r="E236" s="315">
        <v>1.25</v>
      </c>
      <c r="F236" s="315">
        <v>1.2949125596184401</v>
      </c>
      <c r="G236" s="315" t="s">
        <v>3514</v>
      </c>
      <c r="H236" s="315">
        <v>900</v>
      </c>
      <c r="I236" s="325" t="s">
        <v>3515</v>
      </c>
      <c r="J236" s="325" t="s">
        <v>3614</v>
      </c>
      <c r="K236" s="325" t="s">
        <v>3614</v>
      </c>
      <c r="L236" s="325" t="s">
        <v>3699</v>
      </c>
      <c r="M236" s="326" t="s">
        <v>3700</v>
      </c>
      <c r="N236" s="327" t="s">
        <v>3701</v>
      </c>
      <c r="O236" s="327" t="s">
        <v>3701</v>
      </c>
      <c r="P236" s="328" t="s">
        <v>3702</v>
      </c>
      <c r="Q236" s="328" t="s">
        <v>3703</v>
      </c>
      <c r="R236" s="329">
        <v>44672.900312500002</v>
      </c>
      <c r="S236" s="329">
        <v>44672.900312500002</v>
      </c>
      <c r="T236" s="346" t="s">
        <v>2575</v>
      </c>
      <c r="U236" s="339" t="b">
        <v>1</v>
      </c>
      <c r="V236" s="340" t="b">
        <v>0</v>
      </c>
      <c r="W236" s="341"/>
      <c r="X236" s="341" t="b">
        <v>0</v>
      </c>
      <c r="Y236" s="342"/>
      <c r="AA236" s="234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16">
        <v>1.1210174029451101</v>
      </c>
      <c r="G237" s="1">
        <v>1.1217687245434791</v>
      </c>
      <c r="H237" s="1">
        <v>800</v>
      </c>
      <c r="I237" s="319" t="s">
        <v>3515</v>
      </c>
      <c r="J237" s="319" t="s">
        <v>3704</v>
      </c>
      <c r="K237" s="319" t="s">
        <v>3587</v>
      </c>
      <c r="L237" s="319" t="s">
        <v>3705</v>
      </c>
      <c r="M237" s="320" t="s">
        <v>3576</v>
      </c>
      <c r="N237" s="321" t="s">
        <v>3706</v>
      </c>
      <c r="O237" s="321" t="s">
        <v>3706</v>
      </c>
      <c r="P237" s="322" t="s">
        <v>3707</v>
      </c>
      <c r="Q237" s="322" t="s">
        <v>3708</v>
      </c>
      <c r="R237" s="323">
        <v>44673.747708333336</v>
      </c>
      <c r="S237" s="323">
        <v>44673.747708333336</v>
      </c>
      <c r="T237" s="346" t="s">
        <v>2575</v>
      </c>
      <c r="U237" s="335" t="b">
        <v>1</v>
      </c>
      <c r="V237" s="335" t="b">
        <v>1</v>
      </c>
      <c r="X237" s="335" t="b">
        <v>1</v>
      </c>
      <c r="Y237" s="237"/>
      <c r="AA237" s="234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19" t="s">
        <v>3515</v>
      </c>
      <c r="J238" s="319" t="s">
        <v>3709</v>
      </c>
      <c r="K238" s="319" t="s">
        <v>3710</v>
      </c>
      <c r="L238" s="319" t="s">
        <v>3711</v>
      </c>
      <c r="M238" s="320" t="s">
        <v>3712</v>
      </c>
      <c r="N238" s="321" t="s">
        <v>1825</v>
      </c>
      <c r="O238" s="321" t="s">
        <v>1825</v>
      </c>
      <c r="P238" s="322" t="s">
        <v>3713</v>
      </c>
      <c r="Q238" s="322" t="s">
        <v>3714</v>
      </c>
      <c r="R238" s="323">
        <v>44673.803865740738</v>
      </c>
      <c r="S238" s="323">
        <v>44673.803865740738</v>
      </c>
      <c r="T238" s="346" t="s">
        <v>2575</v>
      </c>
      <c r="U238" s="335" t="b">
        <v>1</v>
      </c>
      <c r="V238" s="335" t="b">
        <v>1</v>
      </c>
      <c r="X238" s="335" t="b">
        <v>1</v>
      </c>
      <c r="Y238" s="237"/>
      <c r="AA238" s="234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0" t="s">
        <v>3515</v>
      </c>
      <c r="J239" s="330" t="s">
        <v>3715</v>
      </c>
      <c r="K239" s="330" t="s">
        <v>3715</v>
      </c>
      <c r="L239" s="330" t="s">
        <v>3716</v>
      </c>
      <c r="M239" s="331" t="s">
        <v>3583</v>
      </c>
      <c r="N239" s="332" t="s">
        <v>3717</v>
      </c>
      <c r="O239" s="332" t="s">
        <v>3717</v>
      </c>
      <c r="P239" s="333" t="s">
        <v>3718</v>
      </c>
      <c r="Q239" s="333" t="s">
        <v>3719</v>
      </c>
      <c r="R239" s="334">
        <v>44673.829317129632</v>
      </c>
      <c r="S239" s="334">
        <v>44673.829317129632</v>
      </c>
      <c r="T239" s="346" t="s">
        <v>2575</v>
      </c>
      <c r="U239" s="343" t="b">
        <v>1</v>
      </c>
      <c r="V239" s="344" t="b">
        <v>1</v>
      </c>
      <c r="W239" s="345"/>
      <c r="X239" s="345" t="b">
        <v>0</v>
      </c>
      <c r="Y239" s="342"/>
      <c r="AA239" s="234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19" t="s">
        <v>3515</v>
      </c>
      <c r="J240" s="319" t="s">
        <v>3720</v>
      </c>
      <c r="K240" s="319" t="s">
        <v>3721</v>
      </c>
      <c r="L240" s="319" t="s">
        <v>3722</v>
      </c>
      <c r="M240" s="320" t="s">
        <v>3723</v>
      </c>
      <c r="N240" s="321" t="s">
        <v>1835</v>
      </c>
      <c r="O240" s="321" t="s">
        <v>1835</v>
      </c>
      <c r="P240" s="322" t="s">
        <v>3724</v>
      </c>
      <c r="Q240" s="322" t="s">
        <v>3725</v>
      </c>
      <c r="R240" s="323">
        <v>44676.818391203706</v>
      </c>
      <c r="S240" s="323">
        <v>44676.818391203706</v>
      </c>
      <c r="T240" s="346" t="s">
        <v>2575</v>
      </c>
      <c r="U240" s="335" t="b">
        <v>1</v>
      </c>
      <c r="V240" s="335" t="b">
        <v>1</v>
      </c>
      <c r="X240" s="335" t="b">
        <v>1</v>
      </c>
      <c r="Y240" s="237"/>
      <c r="AA240" s="234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3514</v>
      </c>
      <c r="H241" s="1">
        <v>850</v>
      </c>
      <c r="I241" s="319" t="s">
        <v>3515</v>
      </c>
      <c r="J241" s="319" t="s">
        <v>3636</v>
      </c>
      <c r="K241" s="319" t="s">
        <v>3564</v>
      </c>
      <c r="L241" s="319" t="s">
        <v>3565</v>
      </c>
      <c r="M241" s="320" t="s">
        <v>3723</v>
      </c>
      <c r="N241" s="321" t="s">
        <v>3726</v>
      </c>
      <c r="O241" s="322" t="s">
        <v>3727</v>
      </c>
      <c r="P241" s="322" t="s">
        <v>3728</v>
      </c>
      <c r="Q241" s="322"/>
      <c r="R241" s="323">
        <v>44676.824490740742</v>
      </c>
      <c r="S241" s="323">
        <v>44676.824490740742</v>
      </c>
      <c r="T241" s="346" t="s">
        <v>2575</v>
      </c>
      <c r="U241" s="335" t="b">
        <v>0</v>
      </c>
      <c r="V241" s="336" t="b">
        <v>0</v>
      </c>
      <c r="X241" s="122" t="s">
        <v>3796</v>
      </c>
      <c r="Y241" s="237"/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19" t="s">
        <v>3515</v>
      </c>
      <c r="J242" s="319" t="s">
        <v>3729</v>
      </c>
      <c r="K242" s="319" t="s">
        <v>3730</v>
      </c>
      <c r="L242" s="319" t="s">
        <v>3731</v>
      </c>
      <c r="M242" s="320" t="s">
        <v>3732</v>
      </c>
      <c r="N242" s="321" t="s">
        <v>3733</v>
      </c>
      <c r="O242" s="322" t="s">
        <v>3734</v>
      </c>
      <c r="P242" s="322" t="s">
        <v>3735</v>
      </c>
      <c r="Q242" s="322" t="s">
        <v>3725</v>
      </c>
      <c r="R242" s="323">
        <v>44676.869004629632</v>
      </c>
      <c r="S242" s="323">
        <v>44676.869004629632</v>
      </c>
      <c r="T242" s="346" t="s">
        <v>2575</v>
      </c>
      <c r="U242" s="335" t="b">
        <v>1</v>
      </c>
      <c r="V242" s="335" t="b">
        <v>1</v>
      </c>
      <c r="X242" s="335" t="b">
        <v>1</v>
      </c>
      <c r="Y242" s="237"/>
      <c r="AA242" s="234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19" t="s">
        <v>3515</v>
      </c>
      <c r="J243" s="319" t="s">
        <v>3736</v>
      </c>
      <c r="K243" s="319" t="s">
        <v>3556</v>
      </c>
      <c r="L243" s="319" t="s">
        <v>3647</v>
      </c>
      <c r="M243" s="320" t="s">
        <v>3583</v>
      </c>
      <c r="N243" s="321" t="s">
        <v>3737</v>
      </c>
      <c r="O243" s="322" t="s">
        <v>3738</v>
      </c>
      <c r="P243" s="322" t="s">
        <v>3739</v>
      </c>
      <c r="Q243" s="322" t="s">
        <v>3740</v>
      </c>
      <c r="R243" s="323">
        <v>44677.528634259259</v>
      </c>
      <c r="S243" s="323">
        <v>44677.528634259259</v>
      </c>
      <c r="T243" s="346" t="s">
        <v>2575</v>
      </c>
      <c r="U243" s="335" t="b">
        <v>1</v>
      </c>
      <c r="V243" s="335" t="b">
        <v>1</v>
      </c>
      <c r="X243" s="335" t="b">
        <v>1</v>
      </c>
      <c r="Y243" s="237"/>
      <c r="AA243" s="234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3514</v>
      </c>
      <c r="H244" s="1">
        <v>474</v>
      </c>
      <c r="I244" s="319" t="s">
        <v>3515</v>
      </c>
      <c r="J244" s="319" t="s">
        <v>3741</v>
      </c>
      <c r="K244" s="319" t="s">
        <v>3741</v>
      </c>
      <c r="L244" s="319" t="s">
        <v>3742</v>
      </c>
      <c r="M244" s="320" t="s">
        <v>3743</v>
      </c>
      <c r="N244" s="321" t="s">
        <v>3744</v>
      </c>
      <c r="O244" s="322" t="s">
        <v>3745</v>
      </c>
      <c r="P244" s="322" t="s">
        <v>3746</v>
      </c>
      <c r="Q244" s="322"/>
      <c r="R244" s="323">
        <v>44677.651770833334</v>
      </c>
      <c r="S244" s="323">
        <v>44677.651770833334</v>
      </c>
      <c r="T244" s="346" t="s">
        <v>2575</v>
      </c>
      <c r="U244" s="335" t="b">
        <v>1</v>
      </c>
      <c r="V244" s="336" t="b">
        <v>0</v>
      </c>
      <c r="X244" s="122" t="s">
        <v>3797</v>
      </c>
      <c r="Y244" s="237"/>
      <c r="AA244" s="234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19" t="s">
        <v>3515</v>
      </c>
      <c r="J245" s="319" t="s">
        <v>3747</v>
      </c>
      <c r="K245" s="319" t="s">
        <v>3623</v>
      </c>
      <c r="L245" s="319" t="s">
        <v>3630</v>
      </c>
      <c r="M245" s="320" t="s">
        <v>3700</v>
      </c>
      <c r="N245" s="321" t="s">
        <v>3748</v>
      </c>
      <c r="O245" s="322" t="s">
        <v>3749</v>
      </c>
      <c r="P245" s="322" t="s">
        <v>3750</v>
      </c>
      <c r="Q245" s="322" t="s">
        <v>3751</v>
      </c>
      <c r="R245" s="323">
        <v>44677.77611111111</v>
      </c>
      <c r="S245" s="323">
        <v>44677.77611111111</v>
      </c>
      <c r="T245" s="346" t="s">
        <v>2575</v>
      </c>
      <c r="U245" s="335" t="b">
        <v>1</v>
      </c>
      <c r="V245" s="336" t="b">
        <v>1</v>
      </c>
      <c r="X245" s="122" t="s">
        <v>3798</v>
      </c>
      <c r="Y245" s="237"/>
      <c r="AA245" s="234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19" t="s">
        <v>3515</v>
      </c>
      <c r="J246" s="319" t="s">
        <v>3753</v>
      </c>
      <c r="K246" s="319" t="s">
        <v>3641</v>
      </c>
      <c r="L246" s="319" t="s">
        <v>3754</v>
      </c>
      <c r="M246" s="320" t="s">
        <v>3755</v>
      </c>
      <c r="N246" s="321" t="s">
        <v>3756</v>
      </c>
      <c r="O246" s="322" t="s">
        <v>3757</v>
      </c>
      <c r="P246" s="322" t="s">
        <v>3758</v>
      </c>
      <c r="Q246" s="322" t="s">
        <v>3759</v>
      </c>
      <c r="R246" s="323">
        <v>44684.649074074077</v>
      </c>
      <c r="S246" s="323">
        <v>44684.649074074077</v>
      </c>
      <c r="T246" s="346" t="s">
        <v>2575</v>
      </c>
      <c r="U246" s="335" t="b">
        <v>1</v>
      </c>
      <c r="V246" s="336" t="b">
        <v>1</v>
      </c>
      <c r="W246" s="122" t="s">
        <v>3798</v>
      </c>
      <c r="X246" s="122" t="s">
        <v>3798</v>
      </c>
      <c r="Y246" s="237"/>
      <c r="AA246" s="234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19" t="s">
        <v>3515</v>
      </c>
      <c r="J247" s="319" t="s">
        <v>3760</v>
      </c>
      <c r="K247" s="319" t="s">
        <v>3761</v>
      </c>
      <c r="L247" s="319" t="s">
        <v>3762</v>
      </c>
      <c r="M247" s="320" t="s">
        <v>3763</v>
      </c>
      <c r="N247" s="321" t="s">
        <v>3764</v>
      </c>
      <c r="O247" s="322" t="s">
        <v>3765</v>
      </c>
      <c r="P247" s="322" t="s">
        <v>3766</v>
      </c>
      <c r="Q247" s="322" t="s">
        <v>3767</v>
      </c>
      <c r="R247" s="323">
        <v>44684.738321759258</v>
      </c>
      <c r="S247" s="323">
        <v>44684.738321759258</v>
      </c>
      <c r="T247" s="346" t="s">
        <v>2575</v>
      </c>
      <c r="U247" s="335" t="b">
        <v>1</v>
      </c>
      <c r="V247" s="336" t="b">
        <v>1</v>
      </c>
      <c r="X247" s="122" t="b">
        <v>1</v>
      </c>
      <c r="Y247" s="237"/>
      <c r="AA247" s="234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19" t="s">
        <v>3515</v>
      </c>
      <c r="J248" s="319" t="s">
        <v>3768</v>
      </c>
      <c r="K248" s="319" t="s">
        <v>3769</v>
      </c>
      <c r="L248" s="319" t="s">
        <v>3770</v>
      </c>
      <c r="M248" s="320" t="s">
        <v>3771</v>
      </c>
      <c r="N248" s="321" t="s">
        <v>3772</v>
      </c>
      <c r="O248" s="322" t="s">
        <v>3773</v>
      </c>
      <c r="P248" s="322" t="s">
        <v>3774</v>
      </c>
      <c r="Q248" s="322" t="s">
        <v>3775</v>
      </c>
      <c r="R248" s="323">
        <v>44684.810439814813</v>
      </c>
      <c r="S248" s="323">
        <v>44684.810439814813</v>
      </c>
      <c r="T248" s="346" t="s">
        <v>2575</v>
      </c>
      <c r="U248" s="335" t="b">
        <v>1</v>
      </c>
      <c r="V248" s="336" t="b">
        <v>1</v>
      </c>
      <c r="X248" s="122" t="s">
        <v>3796</v>
      </c>
      <c r="Y248" s="237"/>
      <c r="AA248" s="234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19" t="s">
        <v>3515</v>
      </c>
      <c r="J249" s="319" t="s">
        <v>3776</v>
      </c>
      <c r="K249" s="319" t="s">
        <v>3776</v>
      </c>
      <c r="L249" s="319" t="s">
        <v>3777</v>
      </c>
      <c r="M249" s="320" t="s">
        <v>3778</v>
      </c>
      <c r="N249" s="321" t="s">
        <v>3779</v>
      </c>
      <c r="O249" s="322" t="s">
        <v>3780</v>
      </c>
      <c r="P249" s="322" t="s">
        <v>3781</v>
      </c>
      <c r="Q249" s="322" t="s">
        <v>3775</v>
      </c>
      <c r="R249" s="323">
        <v>44684.847187500003</v>
      </c>
      <c r="S249" s="323">
        <v>44684.847187500003</v>
      </c>
      <c r="T249" s="346" t="s">
        <v>2575</v>
      </c>
      <c r="U249" s="335" t="b">
        <v>1</v>
      </c>
      <c r="V249" s="336" t="b">
        <v>1</v>
      </c>
      <c r="X249" s="122" t="b">
        <v>1</v>
      </c>
      <c r="Y249" s="237"/>
      <c r="AA249" s="234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19" t="s">
        <v>3515</v>
      </c>
      <c r="J250" s="319" t="s">
        <v>3782</v>
      </c>
      <c r="K250" s="319" t="s">
        <v>3783</v>
      </c>
      <c r="L250" s="319" t="s">
        <v>3784</v>
      </c>
      <c r="M250" s="320" t="s">
        <v>3785</v>
      </c>
      <c r="N250" s="321" t="s">
        <v>3786</v>
      </c>
      <c r="O250" s="322" t="s">
        <v>3787</v>
      </c>
      <c r="P250" s="322" t="s">
        <v>3788</v>
      </c>
      <c r="Q250" s="322" t="s">
        <v>3789</v>
      </c>
      <c r="R250" s="323">
        <v>44684.51258101852</v>
      </c>
      <c r="S250" s="323">
        <v>44684.51258101852</v>
      </c>
      <c r="T250" s="346" t="s">
        <v>2575</v>
      </c>
      <c r="U250" s="335" t="b">
        <v>1</v>
      </c>
      <c r="V250" s="336" t="b">
        <v>1</v>
      </c>
      <c r="X250" s="122" t="b">
        <v>1</v>
      </c>
      <c r="Y250" s="237"/>
      <c r="AA250" s="234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19" t="s">
        <v>3515</v>
      </c>
      <c r="J251" s="319" t="s">
        <v>3782</v>
      </c>
      <c r="K251" s="319" t="s">
        <v>3783</v>
      </c>
      <c r="L251" s="319" t="s">
        <v>3784</v>
      </c>
      <c r="M251" s="320" t="s">
        <v>3790</v>
      </c>
      <c r="N251" s="321" t="s">
        <v>3791</v>
      </c>
      <c r="O251" s="322" t="s">
        <v>3792</v>
      </c>
      <c r="P251" s="322" t="s">
        <v>3793</v>
      </c>
      <c r="Q251" s="322" t="s">
        <v>3794</v>
      </c>
      <c r="R251" s="323">
        <v>44684.810208333336</v>
      </c>
      <c r="S251" s="323">
        <v>44684.810208333336</v>
      </c>
      <c r="T251" s="346" t="s">
        <v>2575</v>
      </c>
      <c r="U251" s="335" t="b">
        <v>1</v>
      </c>
      <c r="V251" s="336" t="b">
        <v>1</v>
      </c>
      <c r="X251" s="122" t="b">
        <v>1</v>
      </c>
      <c r="Y251" s="237"/>
      <c r="AA251" s="234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19" t="s">
        <v>3515</v>
      </c>
      <c r="J252" s="319" t="s">
        <v>3540</v>
      </c>
      <c r="K252" s="319" t="s">
        <v>3614</v>
      </c>
      <c r="L252" s="319" t="s">
        <v>3356</v>
      </c>
      <c r="M252" s="320" t="s">
        <v>3566</v>
      </c>
      <c r="N252" s="321" t="s">
        <v>3804</v>
      </c>
      <c r="O252" s="322" t="s">
        <v>3805</v>
      </c>
      <c r="P252" s="322" t="s">
        <v>3806</v>
      </c>
      <c r="Q252" s="322" t="s">
        <v>3807</v>
      </c>
      <c r="R252" s="323">
        <v>44691.590127314812</v>
      </c>
      <c r="S252" s="323">
        <v>44691.590127314812</v>
      </c>
      <c r="T252" s="346" t="s">
        <v>2575</v>
      </c>
      <c r="U252" s="335" t="b">
        <v>1</v>
      </c>
      <c r="V252" s="336" t="b">
        <v>1</v>
      </c>
      <c r="X252" s="122" t="b">
        <v>1</v>
      </c>
      <c r="AA252" s="234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19" t="s">
        <v>3515</v>
      </c>
      <c r="J253" s="319" t="s">
        <v>3808</v>
      </c>
      <c r="K253" s="319" t="s">
        <v>3641</v>
      </c>
      <c r="L253" s="319" t="s">
        <v>3809</v>
      </c>
      <c r="M253" s="320" t="s">
        <v>3723</v>
      </c>
      <c r="N253" s="321" t="s">
        <v>3810</v>
      </c>
      <c r="O253" s="321" t="s">
        <v>3810</v>
      </c>
      <c r="P253" s="322" t="s">
        <v>3811</v>
      </c>
      <c r="Q253" s="322" t="s">
        <v>3794</v>
      </c>
      <c r="R253" s="323">
        <v>44691.672256944446</v>
      </c>
      <c r="S253" s="323">
        <v>44691.672256944446</v>
      </c>
      <c r="T253" s="346" t="s">
        <v>2575</v>
      </c>
      <c r="U253" s="335" t="b">
        <v>1</v>
      </c>
      <c r="V253" s="336" t="b">
        <v>1</v>
      </c>
      <c r="X253" s="122" t="b">
        <v>1</v>
      </c>
      <c r="AA253" s="234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19" t="s">
        <v>3515</v>
      </c>
      <c r="J254" s="319" t="s">
        <v>3812</v>
      </c>
      <c r="K254" s="319" t="s">
        <v>3813</v>
      </c>
      <c r="L254" s="319" t="s">
        <v>3814</v>
      </c>
      <c r="M254" s="320" t="s">
        <v>3815</v>
      </c>
      <c r="N254" s="321" t="s">
        <v>3816</v>
      </c>
      <c r="O254" s="321" t="s">
        <v>3817</v>
      </c>
      <c r="P254" s="322" t="s">
        <v>3818</v>
      </c>
      <c r="Q254" s="322" t="s">
        <v>3819</v>
      </c>
      <c r="R254" s="323">
        <v>44694.943923611114</v>
      </c>
      <c r="S254" s="323">
        <v>44694.943923611114</v>
      </c>
      <c r="T254" s="346" t="s">
        <v>2575</v>
      </c>
      <c r="U254" s="335" t="b">
        <v>1</v>
      </c>
      <c r="V254" s="336" t="b">
        <v>1</v>
      </c>
      <c r="X254" s="122" t="b">
        <v>1</v>
      </c>
      <c r="AA254" s="234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19" t="s">
        <v>3515</v>
      </c>
      <c r="J255" s="319" t="s">
        <v>3720</v>
      </c>
      <c r="K255" s="319" t="s">
        <v>3820</v>
      </c>
      <c r="L255" s="319" t="s">
        <v>3821</v>
      </c>
      <c r="M255" s="320" t="s">
        <v>3822</v>
      </c>
      <c r="N255" s="321" t="s">
        <v>3823</v>
      </c>
      <c r="O255" s="322" t="s">
        <v>3824</v>
      </c>
      <c r="P255" s="322" t="s">
        <v>3825</v>
      </c>
      <c r="Q255" s="322"/>
      <c r="R255" s="323">
        <v>44694.929918981485</v>
      </c>
      <c r="S255" s="323">
        <v>44694.929918981485</v>
      </c>
      <c r="T255" s="346" t="s">
        <v>2575</v>
      </c>
      <c r="U255" s="335" t="b">
        <v>1</v>
      </c>
      <c r="V255" s="336" t="b">
        <v>1</v>
      </c>
      <c r="X255" s="122" t="b">
        <v>1</v>
      </c>
      <c r="AA255" s="234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19" t="s">
        <v>3515</v>
      </c>
      <c r="J256" s="319" t="s">
        <v>3721</v>
      </c>
      <c r="K256" s="319" t="s">
        <v>3826</v>
      </c>
      <c r="L256" s="319" t="s">
        <v>3827</v>
      </c>
      <c r="M256" s="320" t="s">
        <v>3828</v>
      </c>
      <c r="N256" s="321" t="s">
        <v>3829</v>
      </c>
      <c r="O256" s="322" t="s">
        <v>3830</v>
      </c>
      <c r="P256" s="322" t="s">
        <v>3831</v>
      </c>
      <c r="Q256" s="322" t="s">
        <v>3832</v>
      </c>
      <c r="R256" s="323">
        <v>44694.903321759259</v>
      </c>
      <c r="S256" s="323">
        <v>44694.903321759259</v>
      </c>
      <c r="T256" s="346" t="s">
        <v>2575</v>
      </c>
      <c r="U256" s="335" t="b">
        <v>1</v>
      </c>
      <c r="V256" s="336" t="b">
        <v>1</v>
      </c>
      <c r="X256" s="122" t="b">
        <v>1</v>
      </c>
      <c r="AA256" s="234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19" t="s">
        <v>3515</v>
      </c>
      <c r="J257" s="319" t="s">
        <v>3833</v>
      </c>
      <c r="K257" s="319" t="s">
        <v>3834</v>
      </c>
      <c r="L257" s="319" t="s">
        <v>3835</v>
      </c>
      <c r="M257" s="320" t="s">
        <v>3723</v>
      </c>
      <c r="N257" s="321" t="s">
        <v>3836</v>
      </c>
      <c r="O257" s="322" t="s">
        <v>3837</v>
      </c>
      <c r="P257" s="322" t="s">
        <v>3838</v>
      </c>
      <c r="Q257" s="322"/>
      <c r="R257" s="323">
        <v>44694.885127314818</v>
      </c>
      <c r="S257" s="323">
        <v>44694.885127314818</v>
      </c>
      <c r="T257" s="346" t="s">
        <v>2575</v>
      </c>
      <c r="U257" s="335" t="b">
        <v>1</v>
      </c>
      <c r="V257" s="336" t="b">
        <v>1</v>
      </c>
      <c r="X257" s="122" t="b">
        <v>1</v>
      </c>
      <c r="AA257" s="234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19" t="s">
        <v>3515</v>
      </c>
      <c r="J258" s="319" t="s">
        <v>3839</v>
      </c>
      <c r="K258" s="319" t="s">
        <v>3569</v>
      </c>
      <c r="L258" s="319" t="s">
        <v>3840</v>
      </c>
      <c r="M258" s="320" t="s">
        <v>3841</v>
      </c>
      <c r="N258" s="321" t="s">
        <v>3842</v>
      </c>
      <c r="O258" s="322" t="s">
        <v>3843</v>
      </c>
      <c r="P258" s="322" t="s">
        <v>3844</v>
      </c>
      <c r="Q258" s="322"/>
      <c r="R258" s="323">
        <v>44694.850717592592</v>
      </c>
      <c r="S258" s="323">
        <v>44694.850717592592</v>
      </c>
      <c r="T258" s="346" t="s">
        <v>2575</v>
      </c>
      <c r="U258" s="335" t="b">
        <v>1</v>
      </c>
      <c r="V258" s="336" t="b">
        <v>1</v>
      </c>
      <c r="X258" s="122" t="b">
        <v>1</v>
      </c>
      <c r="AA258" s="234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19" t="s">
        <v>3515</v>
      </c>
      <c r="J259" s="319" t="s">
        <v>3845</v>
      </c>
      <c r="K259" s="319" t="s">
        <v>3846</v>
      </c>
      <c r="L259" s="319" t="s">
        <v>3847</v>
      </c>
      <c r="M259" s="320" t="s">
        <v>3848</v>
      </c>
      <c r="N259" s="321" t="s">
        <v>3849</v>
      </c>
      <c r="O259" s="322" t="s">
        <v>3850</v>
      </c>
      <c r="P259" s="322" t="s">
        <v>3831</v>
      </c>
      <c r="Q259" s="322" t="s">
        <v>3851</v>
      </c>
      <c r="R259" s="323">
        <v>44694.808148148149</v>
      </c>
      <c r="S259" s="323">
        <v>44694.808148148149</v>
      </c>
      <c r="T259" s="346" t="s">
        <v>2575</v>
      </c>
      <c r="U259" s="335" t="b">
        <v>1</v>
      </c>
      <c r="V259" s="336" t="b">
        <v>1</v>
      </c>
      <c r="X259" s="122" t="b">
        <v>1</v>
      </c>
      <c r="AA259" s="234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19" t="s">
        <v>3515</v>
      </c>
      <c r="J260" s="319" t="s">
        <v>3641</v>
      </c>
      <c r="K260" s="319" t="s">
        <v>3852</v>
      </c>
      <c r="L260" s="319" t="s">
        <v>3853</v>
      </c>
      <c r="M260" s="320" t="s">
        <v>3854</v>
      </c>
      <c r="N260" s="365" t="s">
        <v>3855</v>
      </c>
      <c r="O260" s="322" t="s">
        <v>3856</v>
      </c>
      <c r="P260" s="322" t="s">
        <v>3857</v>
      </c>
      <c r="Q260" s="322"/>
      <c r="R260" s="323">
        <v>44694.781215277777</v>
      </c>
      <c r="S260" s="323">
        <v>44694.781215277777</v>
      </c>
      <c r="T260" s="346" t="s">
        <v>2575</v>
      </c>
      <c r="U260" s="335" t="b">
        <v>1</v>
      </c>
      <c r="V260" s="336" t="b">
        <v>1</v>
      </c>
      <c r="X260" s="122" t="b">
        <v>1</v>
      </c>
      <c r="AA260" s="234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19" t="s">
        <v>3515</v>
      </c>
      <c r="J261" s="319" t="s">
        <v>3858</v>
      </c>
      <c r="K261" s="319" t="s">
        <v>3859</v>
      </c>
      <c r="L261" s="319" t="s">
        <v>3860</v>
      </c>
      <c r="M261" s="320" t="s">
        <v>3861</v>
      </c>
      <c r="N261" s="321" t="s">
        <v>3862</v>
      </c>
      <c r="O261" s="322" t="s">
        <v>3863</v>
      </c>
      <c r="P261" s="322" t="s">
        <v>3864</v>
      </c>
      <c r="Q261" s="322" t="s">
        <v>3865</v>
      </c>
      <c r="R261" s="323">
        <v>44694.703240740739</v>
      </c>
      <c r="S261" s="323">
        <v>44694.703240740739</v>
      </c>
      <c r="T261" s="346" t="s">
        <v>2575</v>
      </c>
      <c r="U261" s="335" t="b">
        <v>1</v>
      </c>
      <c r="V261" s="336" t="b">
        <v>1</v>
      </c>
      <c r="X261" s="122" t="b">
        <v>1</v>
      </c>
      <c r="AA261" s="234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19" t="s">
        <v>3515</v>
      </c>
      <c r="J262" s="319" t="s">
        <v>3866</v>
      </c>
      <c r="K262" s="319" t="s">
        <v>3867</v>
      </c>
      <c r="L262" s="319" t="s">
        <v>3868</v>
      </c>
      <c r="M262" s="320" t="s">
        <v>3869</v>
      </c>
      <c r="N262" s="321" t="s">
        <v>3870</v>
      </c>
      <c r="O262" s="322" t="s">
        <v>3871</v>
      </c>
      <c r="P262" s="322" t="s">
        <v>3872</v>
      </c>
      <c r="Q262" s="322"/>
      <c r="R262" s="323">
        <v>44694.649097222224</v>
      </c>
      <c r="S262" s="323">
        <v>44694.649097222224</v>
      </c>
      <c r="T262" s="346" t="s">
        <v>2575</v>
      </c>
      <c r="U262" s="335" t="b">
        <v>1</v>
      </c>
      <c r="V262" s="336" t="b">
        <v>1</v>
      </c>
      <c r="X262" s="122" t="b">
        <v>1</v>
      </c>
      <c r="AA262" s="234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19" t="s">
        <v>3515</v>
      </c>
      <c r="J263" s="319" t="s">
        <v>3873</v>
      </c>
      <c r="K263" s="319" t="s">
        <v>3874</v>
      </c>
      <c r="L263" s="319" t="s">
        <v>3875</v>
      </c>
      <c r="M263" s="320" t="s">
        <v>3566</v>
      </c>
      <c r="N263" s="321" t="s">
        <v>3876</v>
      </c>
      <c r="O263" s="322" t="s">
        <v>3877</v>
      </c>
      <c r="P263" s="322" t="s">
        <v>3878</v>
      </c>
      <c r="Q263" s="322" t="s">
        <v>3879</v>
      </c>
      <c r="R263" s="323">
        <v>44694.520451388889</v>
      </c>
      <c r="S263" s="323">
        <v>44694.520451388889</v>
      </c>
      <c r="T263" s="346" t="s">
        <v>2575</v>
      </c>
      <c r="U263" s="335" t="b">
        <v>1</v>
      </c>
      <c r="V263" s="336" t="b">
        <v>1</v>
      </c>
      <c r="X263" s="122" t="b">
        <v>1</v>
      </c>
      <c r="AA263" s="234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19" t="s">
        <v>3515</v>
      </c>
      <c r="J264" s="319" t="s">
        <v>3880</v>
      </c>
      <c r="K264" s="319" t="s">
        <v>3880</v>
      </c>
      <c r="L264" s="319" t="s">
        <v>3329</v>
      </c>
      <c r="M264" s="320" t="s">
        <v>3712</v>
      </c>
      <c r="N264" s="321" t="s">
        <v>3881</v>
      </c>
      <c r="O264" s="322" t="s">
        <v>3882</v>
      </c>
      <c r="P264" s="322" t="s">
        <v>3883</v>
      </c>
      <c r="Q264" s="322" t="s">
        <v>3884</v>
      </c>
      <c r="R264" s="323">
        <v>44694.460520833331</v>
      </c>
      <c r="S264" s="323">
        <v>44694.460520833331</v>
      </c>
      <c r="T264" s="346" t="s">
        <v>2575</v>
      </c>
      <c r="U264" s="335" t="b">
        <v>1</v>
      </c>
      <c r="V264" s="336" t="b">
        <v>0</v>
      </c>
      <c r="X264" s="122" t="s">
        <v>3796</v>
      </c>
      <c r="AA264" s="234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19" t="s">
        <v>3515</v>
      </c>
      <c r="J265" s="319" t="s">
        <v>3880</v>
      </c>
      <c r="K265" s="319" t="s">
        <v>3880</v>
      </c>
      <c r="L265" s="319" t="s">
        <v>3329</v>
      </c>
      <c r="M265" s="320" t="s">
        <v>3885</v>
      </c>
      <c r="N265" s="321" t="s">
        <v>3886</v>
      </c>
      <c r="O265" s="322" t="s">
        <v>3887</v>
      </c>
      <c r="P265" s="322" t="s">
        <v>3888</v>
      </c>
      <c r="Q265" s="322" t="s">
        <v>3889</v>
      </c>
      <c r="R265" s="323">
        <v>44694.451898148145</v>
      </c>
      <c r="S265" s="323">
        <v>44694.451898148145</v>
      </c>
      <c r="T265" s="346" t="s">
        <v>2575</v>
      </c>
      <c r="U265" s="335" t="b">
        <v>1</v>
      </c>
      <c r="V265" s="336" t="b">
        <v>1</v>
      </c>
      <c r="X265" s="122" t="b">
        <v>1</v>
      </c>
      <c r="AA265" s="234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19" t="s">
        <v>3515</v>
      </c>
      <c r="J266" s="319" t="s">
        <v>3890</v>
      </c>
      <c r="K266" s="319" t="s">
        <v>3891</v>
      </c>
      <c r="L266" s="319" t="s">
        <v>3892</v>
      </c>
      <c r="M266" s="320" t="s">
        <v>3615</v>
      </c>
      <c r="N266" s="321" t="s">
        <v>3893</v>
      </c>
      <c r="O266" s="322" t="s">
        <v>3894</v>
      </c>
      <c r="P266" s="322" t="s">
        <v>3895</v>
      </c>
      <c r="Q266" s="322" t="s">
        <v>3896</v>
      </c>
      <c r="R266" s="323">
        <v>44693.890289351853</v>
      </c>
      <c r="S266" s="323">
        <v>44693.890289351853</v>
      </c>
      <c r="T266" s="346" t="s">
        <v>2575</v>
      </c>
      <c r="U266" s="335" t="b">
        <v>1</v>
      </c>
      <c r="V266" s="336" t="b">
        <v>1</v>
      </c>
      <c r="X266" s="122" t="b">
        <v>1</v>
      </c>
      <c r="AA266" s="234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19" t="s">
        <v>3515</v>
      </c>
      <c r="J267" s="319" t="s">
        <v>3890</v>
      </c>
      <c r="K267" s="319" t="s">
        <v>3891</v>
      </c>
      <c r="L267" s="319" t="s">
        <v>3892</v>
      </c>
      <c r="M267" s="320" t="s">
        <v>3615</v>
      </c>
      <c r="N267" s="321" t="s">
        <v>3893</v>
      </c>
      <c r="O267" s="322" t="s">
        <v>3897</v>
      </c>
      <c r="P267" s="322" t="s">
        <v>3898</v>
      </c>
      <c r="Q267" s="322" t="s">
        <v>3896</v>
      </c>
      <c r="R267" s="323">
        <v>44693.84611111111</v>
      </c>
      <c r="S267" s="323">
        <v>44693.84611111111</v>
      </c>
      <c r="T267" s="346" t="s">
        <v>2575</v>
      </c>
      <c r="U267" s="335" t="b">
        <v>1</v>
      </c>
      <c r="V267" s="336" t="b">
        <v>1</v>
      </c>
      <c r="X267" s="122" t="b">
        <v>1</v>
      </c>
      <c r="AA267" s="234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19" t="s">
        <v>3515</v>
      </c>
      <c r="J268" s="319" t="s">
        <v>3899</v>
      </c>
      <c r="K268" s="319" t="s">
        <v>3900</v>
      </c>
      <c r="L268" s="319" t="s">
        <v>3901</v>
      </c>
      <c r="M268" s="320" t="s">
        <v>3583</v>
      </c>
      <c r="N268" s="321" t="s">
        <v>3902</v>
      </c>
      <c r="O268" s="321" t="s">
        <v>3902</v>
      </c>
      <c r="P268" s="322" t="s">
        <v>3903</v>
      </c>
      <c r="Q268" s="322"/>
      <c r="R268" s="323">
        <v>44693.790856481479</v>
      </c>
      <c r="S268" s="323">
        <v>44693.790856481479</v>
      </c>
      <c r="T268" s="346" t="s">
        <v>2575</v>
      </c>
      <c r="U268" s="335" t="b">
        <v>1</v>
      </c>
      <c r="V268" s="336" t="b">
        <v>1</v>
      </c>
      <c r="X268" s="122" t="b">
        <v>1</v>
      </c>
      <c r="AA268" s="234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19" t="s">
        <v>3515</v>
      </c>
      <c r="J269" s="319" t="s">
        <v>3904</v>
      </c>
      <c r="K269" s="319" t="s">
        <v>3880</v>
      </c>
      <c r="L269" s="319" t="s">
        <v>3329</v>
      </c>
      <c r="M269" s="320" t="s">
        <v>3905</v>
      </c>
      <c r="N269" s="321" t="s">
        <v>3906</v>
      </c>
      <c r="O269" s="322" t="s">
        <v>3907</v>
      </c>
      <c r="P269" s="322" t="s">
        <v>3908</v>
      </c>
      <c r="Q269" s="322"/>
      <c r="R269" s="323">
        <v>44692.877939814818</v>
      </c>
      <c r="S269" s="323">
        <v>44692.877939814818</v>
      </c>
      <c r="T269" s="346" t="s">
        <v>2575</v>
      </c>
      <c r="U269" s="335" t="b">
        <v>1</v>
      </c>
      <c r="V269" s="336" t="b">
        <v>1</v>
      </c>
      <c r="X269" s="122" t="b">
        <v>1</v>
      </c>
      <c r="AA269" s="234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19" t="s">
        <v>3515</v>
      </c>
      <c r="J270" s="319" t="s">
        <v>3904</v>
      </c>
      <c r="K270" s="319" t="s">
        <v>3636</v>
      </c>
      <c r="L270" s="319" t="s">
        <v>3358</v>
      </c>
      <c r="M270" s="320" t="s">
        <v>3909</v>
      </c>
      <c r="N270" s="321" t="s">
        <v>3910</v>
      </c>
      <c r="O270" s="322" t="s">
        <v>3911</v>
      </c>
      <c r="P270" s="322" t="s">
        <v>3912</v>
      </c>
      <c r="Q270" s="322"/>
      <c r="R270" s="323">
        <v>44692.85355324074</v>
      </c>
      <c r="S270" s="323">
        <v>44692.85355324074</v>
      </c>
      <c r="T270" s="346" t="s">
        <v>2575</v>
      </c>
      <c r="U270" s="335" t="b">
        <v>1</v>
      </c>
      <c r="V270" s="336" t="b">
        <v>1</v>
      </c>
      <c r="X270" s="122" t="b">
        <v>1</v>
      </c>
      <c r="AA270" s="234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19" t="s">
        <v>3515</v>
      </c>
      <c r="J271" s="319" t="s">
        <v>3913</v>
      </c>
      <c r="K271" s="319" t="s">
        <v>3636</v>
      </c>
      <c r="L271" s="319" t="s">
        <v>3358</v>
      </c>
      <c r="M271" s="320" t="s">
        <v>3576</v>
      </c>
      <c r="N271" s="321" t="s">
        <v>3914</v>
      </c>
      <c r="O271" s="322" t="s">
        <v>3915</v>
      </c>
      <c r="P271" s="322" t="s">
        <v>3916</v>
      </c>
      <c r="Q271" s="322"/>
      <c r="R271" s="323">
        <v>44692.786469907405</v>
      </c>
      <c r="S271" s="323">
        <v>44692.786469907405</v>
      </c>
      <c r="T271" s="346" t="s">
        <v>2575</v>
      </c>
      <c r="U271" s="335" t="b">
        <v>1</v>
      </c>
      <c r="V271" s="336" t="b">
        <v>1</v>
      </c>
      <c r="X271" s="122" t="b">
        <v>1</v>
      </c>
      <c r="AA271" s="234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5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205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205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205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5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5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5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5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5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5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5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5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5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8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5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5" t="s">
        <v>3306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5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5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5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5" t="s">
        <v>3449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5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8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5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205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5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5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5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5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5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5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5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8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5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5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5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18" customFormat="1" ht="105" x14ac:dyDescent="0.6">
      <c r="A334" s="318">
        <v>333</v>
      </c>
      <c r="B334" s="347" t="s">
        <v>3803</v>
      </c>
      <c r="C334" s="348"/>
      <c r="D334" s="318">
        <v>2016</v>
      </c>
      <c r="E334" s="317">
        <v>1.1000000000000001</v>
      </c>
      <c r="F334" s="318">
        <v>1.1230152365677599</v>
      </c>
      <c r="G334" s="318">
        <v>1.0386605560442062</v>
      </c>
      <c r="H334" s="318">
        <v>773</v>
      </c>
      <c r="I334" s="349" t="s">
        <v>3515</v>
      </c>
      <c r="J334" s="349" t="s">
        <v>3747</v>
      </c>
      <c r="K334" s="349" t="s">
        <v>3623</v>
      </c>
      <c r="L334" s="349" t="s">
        <v>3630</v>
      </c>
      <c r="M334" s="350" t="s">
        <v>3700</v>
      </c>
      <c r="N334" s="351" t="s">
        <v>3799</v>
      </c>
      <c r="O334" s="352" t="s">
        <v>3800</v>
      </c>
      <c r="P334" s="352" t="s">
        <v>3801</v>
      </c>
      <c r="Q334" s="352" t="s">
        <v>3802</v>
      </c>
      <c r="R334" s="353" t="s">
        <v>3752</v>
      </c>
      <c r="S334" s="353" t="s">
        <v>3752</v>
      </c>
      <c r="T334" s="354" t="s">
        <v>3531</v>
      </c>
      <c r="U334" s="355" t="b">
        <v>1</v>
      </c>
      <c r="V334" s="356" t="b">
        <v>1</v>
      </c>
      <c r="W334" s="357"/>
      <c r="X334" s="193" t="b">
        <v>0</v>
      </c>
      <c r="Y334" s="358"/>
      <c r="Z334" s="359"/>
      <c r="AL334" s="360" t="s">
        <v>38</v>
      </c>
      <c r="AM334" s="361" t="s">
        <v>213</v>
      </c>
      <c r="AN334" s="360" t="s">
        <v>38</v>
      </c>
      <c r="AO334" s="360" t="s">
        <v>105</v>
      </c>
      <c r="AP334" s="360" t="s">
        <v>106</v>
      </c>
      <c r="AQ334" s="360" t="s">
        <v>106</v>
      </c>
      <c r="AR334" s="360" t="s">
        <v>2005</v>
      </c>
      <c r="AS334" s="318" t="s">
        <v>4</v>
      </c>
      <c r="AT334" s="318" t="s">
        <v>1943</v>
      </c>
      <c r="AU334" s="362" t="s">
        <v>1944</v>
      </c>
      <c r="AV334" s="360" t="s">
        <v>122</v>
      </c>
      <c r="AW334" s="360" t="s">
        <v>110</v>
      </c>
      <c r="AX334" s="363"/>
      <c r="AY334" s="363"/>
      <c r="AZ334" s="363" t="s">
        <v>35</v>
      </c>
      <c r="BA334" s="363"/>
      <c r="BB334" s="318" t="s">
        <v>1947</v>
      </c>
      <c r="BC334" s="318" t="s">
        <v>143</v>
      </c>
      <c r="BG334" s="360" t="s">
        <v>1249</v>
      </c>
      <c r="BH334" s="364">
        <v>42823</v>
      </c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5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5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5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5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8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5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5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5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5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5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5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5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5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5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5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5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205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5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5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5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8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5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5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5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5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5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5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5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8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205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205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5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5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5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5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5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205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5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5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5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5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5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5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5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5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5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5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5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5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5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5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5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5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5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5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5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5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5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5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5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5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5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4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5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5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5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5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5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5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5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205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205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200-000000000000}"/>
    <hyperlink ref="B266" r:id="rId2" display="https://doi.org/10.1109/ICT.1997.667089" xr:uid="{00000000-0004-0000-0200-000001000000}"/>
    <hyperlink ref="B267" r:id="rId3" display="https://doi.org/10.1109/ICT.1997.667089" xr:uid="{00000000-0004-0000-02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 x14ac:dyDescent="0.6"/>
  <cols>
    <col min="2" max="2" width="4" style="308" bestFit="1" customWidth="1"/>
    <col min="3" max="3" width="20.25" style="296" bestFit="1" customWidth="1"/>
    <col min="4" max="4" width="24.25" style="296" bestFit="1" customWidth="1"/>
    <col min="5" max="5" width="25.25" style="296" bestFit="1" customWidth="1"/>
    <col min="8" max="8" width="20.25" style="296" bestFit="1" customWidth="1"/>
    <col min="11" max="11" width="24.25" style="296" bestFit="1" customWidth="1"/>
    <col min="13" max="13" width="12.0625" bestFit="1" customWidth="1"/>
    <col min="14" max="16" width="12.0625" customWidth="1"/>
    <col min="19" max="19" width="25.25" style="296" bestFit="1" customWidth="1"/>
  </cols>
  <sheetData>
    <row r="1" spans="2:20" x14ac:dyDescent="0.6">
      <c r="B1" s="288" t="s">
        <v>2083</v>
      </c>
      <c r="C1" s="289" t="s">
        <v>2703</v>
      </c>
      <c r="D1" s="290" t="s">
        <v>3451</v>
      </c>
      <c r="E1" s="290" t="s">
        <v>2710</v>
      </c>
      <c r="F1" t="s">
        <v>3508</v>
      </c>
      <c r="H1" s="289" t="s">
        <v>2703</v>
      </c>
      <c r="I1" s="1" t="s">
        <v>3507</v>
      </c>
      <c r="K1" s="290" t="s">
        <v>2709</v>
      </c>
      <c r="L1" s="290" t="s">
        <v>3507</v>
      </c>
      <c r="M1" s="290" t="s">
        <v>3509</v>
      </c>
      <c r="N1" s="290" t="s">
        <v>3512</v>
      </c>
      <c r="O1" s="290" t="s">
        <v>3510</v>
      </c>
      <c r="P1" s="290" t="s">
        <v>3511</v>
      </c>
      <c r="S1" s="290" t="s">
        <v>2710</v>
      </c>
      <c r="T1" t="s">
        <v>3507</v>
      </c>
    </row>
    <row r="2" spans="2:20" x14ac:dyDescent="0.6">
      <c r="B2" s="291">
        <v>1</v>
      </c>
      <c r="C2" s="292" t="s">
        <v>3030</v>
      </c>
      <c r="D2" s="292" t="s">
        <v>3437</v>
      </c>
      <c r="E2" s="293" t="s">
        <v>2808</v>
      </c>
      <c r="H2" s="292" t="s">
        <v>3030</v>
      </c>
      <c r="I2" s="1">
        <f>COUNTIF(C:C,H2)</f>
        <v>2</v>
      </c>
      <c r="K2" s="292" t="s">
        <v>2767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1" t="s">
        <v>2808</v>
      </c>
      <c r="T2">
        <f t="shared" ref="T2:T33" si="1">COUNTIF(E:E,S2)</f>
        <v>10</v>
      </c>
    </row>
    <row r="3" spans="2:20" x14ac:dyDescent="0.6">
      <c r="B3" s="291">
        <v>2</v>
      </c>
      <c r="C3" s="292" t="s">
        <v>3030</v>
      </c>
      <c r="D3" s="292" t="s">
        <v>3437</v>
      </c>
      <c r="E3" s="293" t="s">
        <v>2808</v>
      </c>
      <c r="H3" s="292" t="s">
        <v>3282</v>
      </c>
      <c r="I3" s="1">
        <f t="shared" ref="I3:I19" si="2">COUNTIF(C:C,H3)</f>
        <v>1</v>
      </c>
      <c r="K3" s="292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1" t="s">
        <v>2777</v>
      </c>
      <c r="T3">
        <f t="shared" si="1"/>
        <v>9</v>
      </c>
    </row>
    <row r="4" spans="2:20" x14ac:dyDescent="0.6">
      <c r="B4" s="291">
        <v>3</v>
      </c>
      <c r="C4" s="294"/>
      <c r="D4" s="294"/>
      <c r="E4" s="294"/>
      <c r="H4" s="292" t="s">
        <v>2672</v>
      </c>
      <c r="I4" s="1">
        <f t="shared" si="2"/>
        <v>1</v>
      </c>
      <c r="K4" s="292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1" t="s">
        <v>2785</v>
      </c>
      <c r="T4">
        <f t="shared" si="1"/>
        <v>7</v>
      </c>
    </row>
    <row r="5" spans="2:20" x14ac:dyDescent="0.6">
      <c r="B5" s="291">
        <v>4</v>
      </c>
      <c r="C5" s="292"/>
      <c r="D5" s="292" t="s">
        <v>3374</v>
      </c>
      <c r="E5" s="293" t="s">
        <v>3262</v>
      </c>
      <c r="H5" s="292" t="s">
        <v>2854</v>
      </c>
      <c r="I5" s="1">
        <f t="shared" si="2"/>
        <v>5</v>
      </c>
      <c r="K5" s="296" t="s">
        <v>2877</v>
      </c>
      <c r="L5" s="1">
        <f t="shared" si="0"/>
        <v>8</v>
      </c>
      <c r="M5" s="1">
        <f t="shared" si="3"/>
        <v>1</v>
      </c>
      <c r="N5" s="1"/>
      <c r="O5" s="1"/>
      <c r="P5" s="1"/>
      <c r="S5" s="311" t="s">
        <v>3040</v>
      </c>
      <c r="T5">
        <f t="shared" si="1"/>
        <v>7</v>
      </c>
    </row>
    <row r="6" spans="2:20" x14ac:dyDescent="0.6">
      <c r="B6" s="291">
        <v>5</v>
      </c>
      <c r="C6" s="292"/>
      <c r="D6" s="292" t="s">
        <v>3452</v>
      </c>
      <c r="E6" s="293" t="s">
        <v>2841</v>
      </c>
      <c r="H6" s="295" t="s">
        <v>2692</v>
      </c>
      <c r="I6" s="1">
        <f t="shared" si="2"/>
        <v>8</v>
      </c>
      <c r="K6" s="292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1" t="s">
        <v>2708</v>
      </c>
      <c r="T6">
        <f t="shared" si="1"/>
        <v>6</v>
      </c>
    </row>
    <row r="7" spans="2:20" x14ac:dyDescent="0.6">
      <c r="B7" s="291">
        <v>6</v>
      </c>
      <c r="C7" s="292"/>
      <c r="D7" s="292" t="s">
        <v>3271</v>
      </c>
      <c r="E7" s="293" t="s">
        <v>2893</v>
      </c>
      <c r="H7" s="292" t="s">
        <v>2713</v>
      </c>
      <c r="I7" s="1">
        <f t="shared" si="2"/>
        <v>1</v>
      </c>
      <c r="K7" s="292" t="s">
        <v>3030</v>
      </c>
      <c r="L7" s="1">
        <f t="shared" si="0"/>
        <v>7</v>
      </c>
      <c r="M7" s="1">
        <f t="shared" si="3"/>
        <v>0</v>
      </c>
      <c r="N7" s="1"/>
      <c r="O7" s="1"/>
      <c r="P7" s="1"/>
      <c r="S7" s="311" t="s">
        <v>2736</v>
      </c>
      <c r="T7">
        <f t="shared" si="1"/>
        <v>5</v>
      </c>
    </row>
    <row r="8" spans="2:20" x14ac:dyDescent="0.6">
      <c r="B8" s="291">
        <v>7</v>
      </c>
      <c r="C8" s="292"/>
      <c r="D8" s="292" t="s">
        <v>3453</v>
      </c>
      <c r="E8" s="293" t="s">
        <v>3273</v>
      </c>
      <c r="H8" s="292" t="s">
        <v>2721</v>
      </c>
      <c r="I8" s="1">
        <f t="shared" si="2"/>
        <v>2</v>
      </c>
      <c r="K8" s="296" t="s">
        <v>2924</v>
      </c>
      <c r="L8" s="1">
        <f t="shared" si="0"/>
        <v>6</v>
      </c>
      <c r="M8" s="1">
        <f t="shared" si="3"/>
        <v>0</v>
      </c>
      <c r="N8" s="1"/>
      <c r="O8" s="1"/>
      <c r="P8" s="1"/>
      <c r="S8" s="311" t="s">
        <v>2766</v>
      </c>
      <c r="T8">
        <f t="shared" si="1"/>
        <v>5</v>
      </c>
    </row>
    <row r="9" spans="2:20" x14ac:dyDescent="0.6">
      <c r="B9" s="291">
        <v>8</v>
      </c>
      <c r="C9" s="292"/>
      <c r="D9" s="292" t="s">
        <v>3437</v>
      </c>
      <c r="E9" s="293" t="s">
        <v>2712</v>
      </c>
      <c r="H9" s="292" t="s">
        <v>3318</v>
      </c>
      <c r="I9" s="1">
        <f t="shared" si="2"/>
        <v>1</v>
      </c>
      <c r="K9" s="295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1" t="s">
        <v>2925</v>
      </c>
      <c r="T9">
        <f t="shared" si="1"/>
        <v>5</v>
      </c>
    </row>
    <row r="10" spans="2:20" x14ac:dyDescent="0.6">
      <c r="B10" s="291">
        <v>9</v>
      </c>
      <c r="C10" s="292"/>
      <c r="D10" s="292" t="s">
        <v>3454</v>
      </c>
      <c r="E10" s="293" t="s">
        <v>2927</v>
      </c>
      <c r="H10" s="292" t="s">
        <v>2804</v>
      </c>
      <c r="I10" s="1">
        <f t="shared" si="2"/>
        <v>1</v>
      </c>
      <c r="K10" s="292" t="s">
        <v>3325</v>
      </c>
      <c r="L10" s="1">
        <f t="shared" si="0"/>
        <v>5</v>
      </c>
      <c r="M10" s="1">
        <f t="shared" si="3"/>
        <v>1</v>
      </c>
      <c r="N10" s="1"/>
      <c r="O10" s="1"/>
      <c r="P10" s="1"/>
      <c r="S10" s="311" t="s">
        <v>2841</v>
      </c>
      <c r="T10">
        <f t="shared" si="1"/>
        <v>5</v>
      </c>
    </row>
    <row r="11" spans="2:20" x14ac:dyDescent="0.6">
      <c r="B11" s="291">
        <v>10</v>
      </c>
      <c r="C11" s="292" t="s">
        <v>3282</v>
      </c>
      <c r="D11" s="292" t="s">
        <v>3455</v>
      </c>
      <c r="E11" s="293" t="s">
        <v>3284</v>
      </c>
      <c r="H11" s="300" t="s">
        <v>3347</v>
      </c>
      <c r="I11" s="1">
        <f t="shared" si="2"/>
        <v>1</v>
      </c>
      <c r="K11" s="292" t="s">
        <v>2840</v>
      </c>
      <c r="L11" s="1">
        <f t="shared" si="0"/>
        <v>5</v>
      </c>
      <c r="M11" s="1">
        <f t="shared" si="3"/>
        <v>1</v>
      </c>
      <c r="N11" s="1"/>
      <c r="O11" s="1"/>
      <c r="P11" s="1"/>
      <c r="S11" s="311" t="s">
        <v>3119</v>
      </c>
      <c r="T11">
        <f t="shared" si="1"/>
        <v>4</v>
      </c>
    </row>
    <row r="12" spans="2:20" x14ac:dyDescent="0.6">
      <c r="B12" s="291">
        <v>11</v>
      </c>
      <c r="C12" s="292"/>
      <c r="D12" s="292"/>
      <c r="E12" s="292"/>
      <c r="H12" s="296" t="s">
        <v>3432</v>
      </c>
      <c r="I12" s="1">
        <f t="shared" si="2"/>
        <v>1</v>
      </c>
      <c r="K12" s="296" t="s">
        <v>3120</v>
      </c>
      <c r="L12" s="1">
        <f t="shared" si="0"/>
        <v>4</v>
      </c>
      <c r="M12" s="1">
        <f t="shared" si="3"/>
        <v>1</v>
      </c>
      <c r="N12" s="1"/>
      <c r="O12" s="1"/>
      <c r="P12" s="1"/>
      <c r="S12" s="311" t="s">
        <v>2930</v>
      </c>
      <c r="T12">
        <f t="shared" si="1"/>
        <v>4</v>
      </c>
    </row>
    <row r="13" spans="2:20" x14ac:dyDescent="0.6">
      <c r="B13" s="291">
        <v>12</v>
      </c>
      <c r="C13" s="292" t="s">
        <v>2672</v>
      </c>
      <c r="D13" s="292"/>
      <c r="E13" s="292"/>
      <c r="H13" s="296" t="s">
        <v>2720</v>
      </c>
      <c r="I13" s="1">
        <f t="shared" si="2"/>
        <v>1</v>
      </c>
      <c r="K13" s="292" t="s">
        <v>3271</v>
      </c>
      <c r="L13" s="1">
        <f t="shared" si="0"/>
        <v>4</v>
      </c>
      <c r="M13" s="1">
        <f t="shared" si="3"/>
        <v>0</v>
      </c>
      <c r="N13" s="1"/>
      <c r="O13" s="1"/>
      <c r="P13" s="1"/>
      <c r="S13" s="311" t="s">
        <v>2893</v>
      </c>
      <c r="T13">
        <f t="shared" si="1"/>
        <v>4</v>
      </c>
    </row>
    <row r="14" spans="2:20" x14ac:dyDescent="0.6">
      <c r="B14" s="291">
        <v>13</v>
      </c>
      <c r="C14" s="292"/>
      <c r="D14" s="292"/>
      <c r="E14" s="292"/>
      <c r="H14" s="296" t="s">
        <v>3343</v>
      </c>
      <c r="I14" s="1">
        <f t="shared" si="2"/>
        <v>1</v>
      </c>
      <c r="K14" s="298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1" t="s">
        <v>3307</v>
      </c>
      <c r="T14">
        <f t="shared" si="1"/>
        <v>4</v>
      </c>
    </row>
    <row r="15" spans="2:20" x14ac:dyDescent="0.6">
      <c r="B15" s="291">
        <v>14</v>
      </c>
      <c r="C15" s="292"/>
      <c r="D15" s="292"/>
      <c r="E15" s="292"/>
      <c r="H15" s="296" t="s">
        <v>2764</v>
      </c>
      <c r="I15" s="1">
        <f t="shared" si="2"/>
        <v>1</v>
      </c>
      <c r="K15" s="296" t="s">
        <v>3351</v>
      </c>
      <c r="L15" s="1">
        <f t="shared" si="0"/>
        <v>3</v>
      </c>
      <c r="M15" s="1">
        <f t="shared" si="3"/>
        <v>0</v>
      </c>
      <c r="N15" s="1"/>
      <c r="O15" s="1"/>
      <c r="P15" s="1"/>
      <c r="S15" s="311" t="s">
        <v>2955</v>
      </c>
      <c r="T15">
        <f t="shared" si="1"/>
        <v>3</v>
      </c>
    </row>
    <row r="16" spans="2:20" x14ac:dyDescent="0.6">
      <c r="B16" s="291">
        <v>15</v>
      </c>
      <c r="C16" s="292"/>
      <c r="D16" s="292"/>
      <c r="E16" s="292"/>
      <c r="H16" s="296" t="s">
        <v>2983</v>
      </c>
      <c r="I16" s="1">
        <f t="shared" si="2"/>
        <v>1</v>
      </c>
      <c r="K16" s="294" t="s">
        <v>3314</v>
      </c>
      <c r="L16" s="1">
        <f t="shared" si="0"/>
        <v>3</v>
      </c>
      <c r="M16" s="1">
        <f t="shared" si="3"/>
        <v>0</v>
      </c>
      <c r="N16" s="1"/>
      <c r="O16" s="1"/>
      <c r="P16" s="1"/>
      <c r="S16" s="311" t="s">
        <v>2765</v>
      </c>
      <c r="T16">
        <f t="shared" si="1"/>
        <v>3</v>
      </c>
    </row>
    <row r="17" spans="2:20" x14ac:dyDescent="0.6">
      <c r="B17" s="291">
        <v>16</v>
      </c>
      <c r="C17" s="292"/>
      <c r="D17" s="292"/>
      <c r="E17" s="292"/>
      <c r="H17" s="296" t="s">
        <v>2989</v>
      </c>
      <c r="I17" s="1">
        <f t="shared" si="2"/>
        <v>1</v>
      </c>
      <c r="K17" s="296" t="s">
        <v>2954</v>
      </c>
      <c r="L17" s="1">
        <f t="shared" si="0"/>
        <v>3</v>
      </c>
      <c r="M17" s="1">
        <f t="shared" si="3"/>
        <v>0</v>
      </c>
      <c r="N17" s="1"/>
      <c r="O17" s="1"/>
      <c r="P17" s="1"/>
      <c r="S17" s="311" t="s">
        <v>2962</v>
      </c>
      <c r="T17">
        <f t="shared" si="1"/>
        <v>3</v>
      </c>
    </row>
    <row r="18" spans="2:20" x14ac:dyDescent="0.6">
      <c r="B18" s="291">
        <v>17</v>
      </c>
      <c r="C18" s="292"/>
      <c r="D18" s="292"/>
      <c r="E18" s="292"/>
      <c r="H18" s="296" t="s">
        <v>2995</v>
      </c>
      <c r="I18" s="1">
        <f t="shared" si="2"/>
        <v>1</v>
      </c>
      <c r="K18" s="296" t="s">
        <v>2834</v>
      </c>
      <c r="L18" s="1">
        <f t="shared" si="0"/>
        <v>3</v>
      </c>
      <c r="M18" s="1">
        <f t="shared" si="3"/>
        <v>0</v>
      </c>
      <c r="N18" s="1"/>
      <c r="O18" s="1"/>
      <c r="P18" s="1"/>
      <c r="S18" s="311" t="s">
        <v>2838</v>
      </c>
      <c r="T18">
        <f t="shared" si="1"/>
        <v>3</v>
      </c>
    </row>
    <row r="19" spans="2:20" x14ac:dyDescent="0.6">
      <c r="B19" s="291">
        <v>18</v>
      </c>
      <c r="C19" s="292"/>
      <c r="D19" s="292"/>
      <c r="E19" s="292"/>
      <c r="H19" s="296" t="s">
        <v>3173</v>
      </c>
      <c r="I19" s="1">
        <f t="shared" si="2"/>
        <v>1</v>
      </c>
      <c r="K19" s="296" t="s">
        <v>3448</v>
      </c>
      <c r="L19" s="1">
        <f t="shared" si="0"/>
        <v>3</v>
      </c>
      <c r="M19" s="1">
        <f t="shared" si="3"/>
        <v>0</v>
      </c>
      <c r="N19" s="1"/>
      <c r="O19" s="1"/>
      <c r="P19" s="1"/>
      <c r="S19" s="311" t="s">
        <v>3352</v>
      </c>
      <c r="T19">
        <f t="shared" si="1"/>
        <v>3</v>
      </c>
    </row>
    <row r="20" spans="2:20" x14ac:dyDescent="0.6">
      <c r="B20" s="291">
        <v>19</v>
      </c>
      <c r="C20" s="292"/>
      <c r="D20" s="292"/>
      <c r="E20" s="292"/>
      <c r="H20" s="293"/>
      <c r="K20" s="296" t="s">
        <v>3350</v>
      </c>
      <c r="L20" s="1">
        <f t="shared" si="0"/>
        <v>3</v>
      </c>
      <c r="M20" s="1">
        <f t="shared" si="3"/>
        <v>1</v>
      </c>
      <c r="N20" s="1"/>
      <c r="O20" s="1"/>
      <c r="P20" s="1"/>
      <c r="S20" s="311" t="s">
        <v>2805</v>
      </c>
      <c r="T20">
        <f t="shared" si="1"/>
        <v>3</v>
      </c>
    </row>
    <row r="21" spans="2:20" x14ac:dyDescent="0.6">
      <c r="B21" s="291">
        <v>20</v>
      </c>
      <c r="C21" s="292"/>
      <c r="D21" s="292"/>
      <c r="E21" s="292"/>
      <c r="H21" s="293"/>
      <c r="K21" s="296" t="s">
        <v>2882</v>
      </c>
      <c r="L21" s="1">
        <f t="shared" si="0"/>
        <v>2</v>
      </c>
      <c r="M21" s="1">
        <f t="shared" si="3"/>
        <v>0</v>
      </c>
      <c r="N21" s="1"/>
      <c r="O21" s="1"/>
      <c r="P21" s="1"/>
      <c r="S21" s="311" t="s">
        <v>3329</v>
      </c>
      <c r="T21">
        <f t="shared" si="1"/>
        <v>3</v>
      </c>
    </row>
    <row r="22" spans="2:20" x14ac:dyDescent="0.6">
      <c r="B22" s="291">
        <v>21</v>
      </c>
      <c r="C22" s="294"/>
      <c r="D22" s="294"/>
      <c r="E22" s="294"/>
      <c r="H22" s="293"/>
      <c r="K22" s="296" t="s">
        <v>3074</v>
      </c>
      <c r="L22" s="1">
        <f t="shared" si="0"/>
        <v>2</v>
      </c>
      <c r="M22" s="1">
        <f t="shared" si="3"/>
        <v>0</v>
      </c>
      <c r="N22" s="1"/>
      <c r="O22" s="1"/>
      <c r="P22" s="1"/>
      <c r="S22" s="311" t="s">
        <v>2883</v>
      </c>
      <c r="T22">
        <f t="shared" si="1"/>
        <v>2</v>
      </c>
    </row>
    <row r="23" spans="2:20" x14ac:dyDescent="0.6">
      <c r="B23" s="291">
        <v>22</v>
      </c>
      <c r="C23" s="294"/>
      <c r="D23" s="294"/>
      <c r="E23" s="294"/>
      <c r="H23" s="293"/>
      <c r="K23" s="296" t="s">
        <v>3188</v>
      </c>
      <c r="L23" s="1">
        <f t="shared" si="0"/>
        <v>2</v>
      </c>
      <c r="M23" s="1">
        <f t="shared" si="3"/>
        <v>0</v>
      </c>
      <c r="N23" s="1"/>
      <c r="O23" s="1"/>
      <c r="P23" s="1"/>
      <c r="S23" s="311" t="s">
        <v>3052</v>
      </c>
      <c r="T23">
        <f t="shared" si="1"/>
        <v>2</v>
      </c>
    </row>
    <row r="24" spans="2:20" x14ac:dyDescent="0.6">
      <c r="B24" s="291">
        <v>23</v>
      </c>
      <c r="C24" s="292"/>
      <c r="D24" s="292"/>
      <c r="E24" s="292"/>
      <c r="H24" s="293"/>
      <c r="K24" s="296" t="s">
        <v>2872</v>
      </c>
      <c r="L24" s="1">
        <f t="shared" si="0"/>
        <v>2</v>
      </c>
      <c r="M24" s="1">
        <f t="shared" si="3"/>
        <v>0</v>
      </c>
      <c r="N24" s="1"/>
      <c r="O24" s="1"/>
      <c r="P24" s="1"/>
      <c r="S24" s="311" t="s">
        <v>3041</v>
      </c>
      <c r="T24">
        <f t="shared" si="1"/>
        <v>2</v>
      </c>
    </row>
    <row r="25" spans="2:20" x14ac:dyDescent="0.6">
      <c r="B25" s="291">
        <v>24</v>
      </c>
      <c r="C25" s="294"/>
      <c r="D25" s="294"/>
      <c r="E25" s="294"/>
      <c r="H25" s="293"/>
      <c r="K25" s="296" t="s">
        <v>3201</v>
      </c>
      <c r="L25" s="1">
        <f t="shared" si="0"/>
        <v>2</v>
      </c>
      <c r="M25" s="1">
        <f t="shared" si="3"/>
        <v>0</v>
      </c>
      <c r="N25" s="1"/>
      <c r="O25" s="1"/>
      <c r="P25" s="1"/>
      <c r="S25" s="311" t="s">
        <v>2871</v>
      </c>
      <c r="T25">
        <f t="shared" si="1"/>
        <v>2</v>
      </c>
    </row>
    <row r="26" spans="2:20" x14ac:dyDescent="0.6">
      <c r="B26" s="291">
        <v>25</v>
      </c>
      <c r="C26" s="292"/>
      <c r="D26" s="292"/>
      <c r="E26" s="292"/>
      <c r="H26" s="293"/>
      <c r="K26" s="296" t="s">
        <v>3440</v>
      </c>
      <c r="L26" s="1">
        <f t="shared" si="0"/>
        <v>2</v>
      </c>
      <c r="M26" s="1">
        <f t="shared" si="3"/>
        <v>0</v>
      </c>
      <c r="N26" s="1"/>
      <c r="O26" s="1"/>
      <c r="P26" s="1"/>
      <c r="S26" s="311" t="s">
        <v>3008</v>
      </c>
      <c r="T26">
        <f t="shared" si="1"/>
        <v>2</v>
      </c>
    </row>
    <row r="27" spans="2:20" x14ac:dyDescent="0.6">
      <c r="B27" s="291">
        <v>26</v>
      </c>
      <c r="C27" s="295"/>
      <c r="D27" s="295"/>
      <c r="E27" s="295"/>
      <c r="F27" t="b">
        <v>0</v>
      </c>
      <c r="H27" s="293"/>
      <c r="K27" s="296" t="s">
        <v>3009</v>
      </c>
      <c r="L27" s="1">
        <f t="shared" si="0"/>
        <v>2</v>
      </c>
      <c r="M27" s="1">
        <f t="shared" si="3"/>
        <v>0</v>
      </c>
      <c r="N27" s="1"/>
      <c r="O27" s="1"/>
      <c r="P27" s="1"/>
      <c r="S27" s="311" t="s">
        <v>2712</v>
      </c>
      <c r="T27">
        <f t="shared" si="1"/>
        <v>2</v>
      </c>
    </row>
    <row r="28" spans="2:20" x14ac:dyDescent="0.6">
      <c r="B28" s="291">
        <v>27</v>
      </c>
      <c r="C28" s="292"/>
      <c r="D28" s="292"/>
      <c r="E28" s="292"/>
      <c r="H28" s="293"/>
      <c r="K28" s="294" t="s">
        <v>3332</v>
      </c>
      <c r="L28" s="1">
        <f t="shared" si="0"/>
        <v>2</v>
      </c>
      <c r="M28" s="1">
        <f t="shared" si="3"/>
        <v>0</v>
      </c>
      <c r="N28" s="1"/>
      <c r="O28" s="1"/>
      <c r="P28" s="1"/>
      <c r="S28" s="311" t="s">
        <v>3346</v>
      </c>
      <c r="T28">
        <f t="shared" si="1"/>
        <v>2</v>
      </c>
    </row>
    <row r="29" spans="2:20" x14ac:dyDescent="0.6">
      <c r="B29" s="291">
        <v>28</v>
      </c>
      <c r="C29" s="292"/>
      <c r="D29" s="292"/>
      <c r="E29" s="292"/>
      <c r="H29" s="293"/>
      <c r="K29" s="296" t="s">
        <v>2857</v>
      </c>
      <c r="L29" s="1">
        <f t="shared" si="0"/>
        <v>2</v>
      </c>
      <c r="M29" s="1">
        <f t="shared" si="3"/>
        <v>0</v>
      </c>
      <c r="N29" s="1"/>
      <c r="O29" s="1"/>
      <c r="P29" s="1"/>
      <c r="S29" s="311" t="s">
        <v>3075</v>
      </c>
      <c r="T29">
        <f t="shared" si="1"/>
        <v>2</v>
      </c>
    </row>
    <row r="30" spans="2:20" x14ac:dyDescent="0.6">
      <c r="B30" s="291">
        <v>29</v>
      </c>
      <c r="C30" s="294"/>
      <c r="D30" s="294"/>
      <c r="E30" s="294"/>
      <c r="H30" s="293"/>
      <c r="K30" s="296" t="s">
        <v>3108</v>
      </c>
      <c r="L30" s="1">
        <f t="shared" si="0"/>
        <v>2</v>
      </c>
      <c r="M30" s="1">
        <f t="shared" si="3"/>
        <v>0</v>
      </c>
      <c r="N30" s="1"/>
      <c r="O30" s="1"/>
      <c r="P30" s="1"/>
      <c r="S30" s="311" t="s">
        <v>2856</v>
      </c>
      <c r="T30">
        <f t="shared" si="1"/>
        <v>2</v>
      </c>
    </row>
    <row r="31" spans="2:20" x14ac:dyDescent="0.6">
      <c r="B31" s="291">
        <v>30</v>
      </c>
      <c r="C31" s="294"/>
      <c r="D31" s="294"/>
      <c r="E31" s="294"/>
      <c r="H31" s="293"/>
      <c r="K31" s="296" t="s">
        <v>3016</v>
      </c>
      <c r="L31" s="1">
        <f t="shared" si="0"/>
        <v>2</v>
      </c>
      <c r="M31" s="1">
        <f t="shared" si="3"/>
        <v>0</v>
      </c>
      <c r="N31" s="1"/>
      <c r="O31" s="1"/>
      <c r="P31" s="1"/>
      <c r="S31" s="311" t="s">
        <v>3189</v>
      </c>
      <c r="T31">
        <f t="shared" si="1"/>
        <v>2</v>
      </c>
    </row>
    <row r="32" spans="2:20" x14ac:dyDescent="0.6">
      <c r="B32" s="291">
        <v>31</v>
      </c>
      <c r="C32" s="292"/>
      <c r="D32" s="292"/>
      <c r="E32" s="292"/>
      <c r="H32" s="293"/>
      <c r="K32" s="292" t="s">
        <v>3263</v>
      </c>
      <c r="L32" s="1">
        <f t="shared" si="0"/>
        <v>2</v>
      </c>
      <c r="M32" s="1">
        <f t="shared" si="3"/>
        <v>0</v>
      </c>
      <c r="N32" s="1"/>
      <c r="O32" s="1"/>
      <c r="P32" s="1"/>
      <c r="S32" s="311" t="s">
        <v>3313</v>
      </c>
      <c r="T32">
        <f t="shared" si="1"/>
        <v>2</v>
      </c>
    </row>
    <row r="33" spans="2:20" x14ac:dyDescent="0.6">
      <c r="B33" s="291">
        <v>32</v>
      </c>
      <c r="C33" s="292"/>
      <c r="D33" s="292"/>
      <c r="E33" s="292"/>
      <c r="H33" s="293"/>
      <c r="K33" s="292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1" t="s">
        <v>3129</v>
      </c>
      <c r="T33">
        <f t="shared" si="1"/>
        <v>2</v>
      </c>
    </row>
    <row r="34" spans="2:20" x14ac:dyDescent="0.6">
      <c r="B34" s="291">
        <v>33</v>
      </c>
      <c r="C34" s="292"/>
      <c r="D34" s="292"/>
      <c r="E34" s="292"/>
      <c r="H34" s="293"/>
      <c r="K34" s="292" t="s">
        <v>3306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1" t="s">
        <v>3027</v>
      </c>
      <c r="T34">
        <f t="shared" ref="T34:T65" si="5">COUNTIF(E:E,S34)</f>
        <v>2</v>
      </c>
    </row>
    <row r="35" spans="2:20" x14ac:dyDescent="0.6">
      <c r="B35" s="291">
        <v>34</v>
      </c>
      <c r="C35" s="292"/>
      <c r="D35" s="292"/>
      <c r="E35" s="292"/>
      <c r="H35" s="293"/>
      <c r="K35" s="296" t="s">
        <v>3128</v>
      </c>
      <c r="L35" s="1">
        <f t="shared" si="4"/>
        <v>2</v>
      </c>
      <c r="M35" s="1">
        <f t="shared" si="3"/>
        <v>0</v>
      </c>
      <c r="N35" s="1"/>
      <c r="O35" s="1"/>
      <c r="P35" s="1"/>
      <c r="S35" s="311" t="s">
        <v>3107</v>
      </c>
      <c r="T35">
        <f t="shared" si="5"/>
        <v>2</v>
      </c>
    </row>
    <row r="36" spans="2:20" x14ac:dyDescent="0.6">
      <c r="B36" s="291">
        <v>35</v>
      </c>
      <c r="C36" s="292"/>
      <c r="D36" s="292"/>
      <c r="E36" s="292"/>
      <c r="H36" s="293"/>
      <c r="K36" s="296" t="s">
        <v>3224</v>
      </c>
      <c r="L36" s="1">
        <f t="shared" si="4"/>
        <v>2</v>
      </c>
      <c r="M36" s="1">
        <f t="shared" si="3"/>
        <v>0</v>
      </c>
      <c r="N36" s="1"/>
      <c r="O36" s="1"/>
      <c r="P36" s="1"/>
      <c r="S36" s="311" t="s">
        <v>3015</v>
      </c>
      <c r="T36">
        <f t="shared" si="5"/>
        <v>2</v>
      </c>
    </row>
    <row r="37" spans="2:20" x14ac:dyDescent="0.6">
      <c r="B37" s="291">
        <v>36</v>
      </c>
      <c r="C37" s="292"/>
      <c r="D37" s="292"/>
      <c r="E37" s="292"/>
      <c r="H37" s="293"/>
      <c r="K37" s="296" t="s">
        <v>2902</v>
      </c>
      <c r="L37" s="1">
        <f t="shared" si="4"/>
        <v>1</v>
      </c>
      <c r="M37" s="1">
        <f t="shared" si="3"/>
        <v>0</v>
      </c>
      <c r="N37" s="1"/>
      <c r="O37" s="1"/>
      <c r="P37" s="1"/>
      <c r="S37" s="311" t="s">
        <v>2927</v>
      </c>
      <c r="T37">
        <f t="shared" si="5"/>
        <v>2</v>
      </c>
    </row>
    <row r="38" spans="2:20" x14ac:dyDescent="0.6">
      <c r="B38" s="291">
        <v>37</v>
      </c>
      <c r="C38" s="292"/>
      <c r="D38" s="292"/>
      <c r="E38" s="292"/>
      <c r="H38" s="293"/>
      <c r="K38" s="296" t="s">
        <v>2851</v>
      </c>
      <c r="L38" s="1">
        <f t="shared" si="4"/>
        <v>1</v>
      </c>
      <c r="M38" s="1">
        <f t="shared" si="3"/>
        <v>0</v>
      </c>
      <c r="N38" s="1"/>
      <c r="O38" s="1"/>
      <c r="P38" s="1"/>
      <c r="S38" s="311" t="s">
        <v>3223</v>
      </c>
      <c r="T38">
        <f t="shared" si="5"/>
        <v>2</v>
      </c>
    </row>
    <row r="39" spans="2:20" x14ac:dyDescent="0.6">
      <c r="B39" s="291">
        <v>38</v>
      </c>
      <c r="C39" s="292"/>
      <c r="D39" s="292"/>
      <c r="E39" s="292"/>
      <c r="H39" s="293"/>
      <c r="K39" s="296" t="s">
        <v>2869</v>
      </c>
      <c r="L39" s="1">
        <f t="shared" si="4"/>
        <v>1</v>
      </c>
      <c r="M39" s="1">
        <f t="shared" si="3"/>
        <v>0</v>
      </c>
      <c r="N39" s="1"/>
      <c r="O39" s="1"/>
      <c r="P39" s="1"/>
      <c r="S39" s="311" t="s">
        <v>2903</v>
      </c>
      <c r="T39">
        <f t="shared" si="5"/>
        <v>1</v>
      </c>
    </row>
    <row r="40" spans="2:20" x14ac:dyDescent="0.6">
      <c r="B40" s="291">
        <v>39</v>
      </c>
      <c r="C40" s="292"/>
      <c r="D40" s="292"/>
      <c r="E40" s="292"/>
      <c r="H40" s="293"/>
      <c r="K40" s="296" t="s">
        <v>3152</v>
      </c>
      <c r="L40" s="1">
        <f t="shared" si="4"/>
        <v>1</v>
      </c>
      <c r="M40" s="1">
        <f t="shared" si="3"/>
        <v>0</v>
      </c>
      <c r="N40" s="1"/>
      <c r="O40" s="1"/>
      <c r="P40" s="1"/>
      <c r="S40" s="311" t="s">
        <v>3331</v>
      </c>
      <c r="T40">
        <f t="shared" si="5"/>
        <v>1</v>
      </c>
    </row>
    <row r="41" spans="2:20" x14ac:dyDescent="0.6">
      <c r="B41" s="291">
        <v>40</v>
      </c>
      <c r="C41" s="292"/>
      <c r="D41" s="292"/>
      <c r="E41" s="292"/>
      <c r="H41" s="293"/>
      <c r="K41" s="296" t="s">
        <v>3181</v>
      </c>
      <c r="L41" s="1">
        <f t="shared" si="4"/>
        <v>1</v>
      </c>
      <c r="M41" s="1">
        <f t="shared" si="3"/>
        <v>0</v>
      </c>
      <c r="N41" s="1"/>
      <c r="O41" s="1"/>
      <c r="P41" s="1"/>
      <c r="S41" s="311" t="s">
        <v>2783</v>
      </c>
      <c r="T41">
        <f t="shared" si="5"/>
        <v>1</v>
      </c>
    </row>
    <row r="42" spans="2:20" x14ac:dyDescent="0.6">
      <c r="B42" s="291">
        <v>41</v>
      </c>
      <c r="C42" s="292"/>
      <c r="D42" s="292"/>
      <c r="E42" s="292"/>
      <c r="H42" s="293"/>
      <c r="K42" s="292" t="s">
        <v>3441</v>
      </c>
      <c r="L42" s="1">
        <f t="shared" si="4"/>
        <v>1</v>
      </c>
      <c r="M42" s="1">
        <f t="shared" si="3"/>
        <v>0</v>
      </c>
      <c r="N42" s="1"/>
      <c r="O42" s="1"/>
      <c r="P42" s="1"/>
      <c r="S42" s="311" t="s">
        <v>3371</v>
      </c>
      <c r="T42">
        <f t="shared" si="5"/>
        <v>1</v>
      </c>
    </row>
    <row r="43" spans="2:20" x14ac:dyDescent="0.6">
      <c r="B43" s="291">
        <v>42</v>
      </c>
      <c r="H43" s="293"/>
      <c r="K43" s="300" t="s">
        <v>3370</v>
      </c>
      <c r="L43" s="1">
        <f t="shared" si="4"/>
        <v>1</v>
      </c>
      <c r="M43" s="1">
        <f t="shared" si="3"/>
        <v>0</v>
      </c>
      <c r="N43" s="1"/>
      <c r="O43" s="1"/>
      <c r="P43" s="1"/>
      <c r="S43" s="311" t="s">
        <v>2850</v>
      </c>
      <c r="T43">
        <f t="shared" si="5"/>
        <v>1</v>
      </c>
    </row>
    <row r="44" spans="2:20" x14ac:dyDescent="0.6">
      <c r="B44" s="291">
        <v>43</v>
      </c>
      <c r="C44" s="297" t="s">
        <v>2854</v>
      </c>
      <c r="D44" s="292"/>
      <c r="E44" s="292"/>
      <c r="H44" s="293"/>
      <c r="K44" s="296" t="s">
        <v>2970</v>
      </c>
      <c r="L44" s="1">
        <f t="shared" si="4"/>
        <v>1</v>
      </c>
      <c r="M44" s="1">
        <f t="shared" si="3"/>
        <v>0</v>
      </c>
      <c r="N44" s="1"/>
      <c r="O44" s="1"/>
      <c r="P44" s="1"/>
      <c r="S44" s="311" t="s">
        <v>2870</v>
      </c>
      <c r="T44">
        <f t="shared" si="5"/>
        <v>1</v>
      </c>
    </row>
    <row r="45" spans="2:20" x14ac:dyDescent="0.6">
      <c r="B45" s="291">
        <v>44</v>
      </c>
      <c r="C45" s="292"/>
      <c r="D45" s="292"/>
      <c r="E45" s="292"/>
      <c r="H45" s="293"/>
      <c r="K45" s="296" t="s">
        <v>3195</v>
      </c>
      <c r="L45" s="1">
        <f t="shared" si="4"/>
        <v>1</v>
      </c>
      <c r="M45" s="1">
        <f t="shared" si="3"/>
        <v>0</v>
      </c>
      <c r="N45" s="1"/>
      <c r="O45" s="1"/>
      <c r="P45" s="1"/>
      <c r="S45" s="311" t="s">
        <v>3303</v>
      </c>
      <c r="T45">
        <f t="shared" si="5"/>
        <v>1</v>
      </c>
    </row>
    <row r="46" spans="2:20" x14ac:dyDescent="0.6">
      <c r="B46" s="291">
        <v>45</v>
      </c>
      <c r="C46" s="292"/>
      <c r="D46" s="292"/>
      <c r="E46" s="292"/>
      <c r="H46" s="293"/>
      <c r="K46" s="292" t="s">
        <v>3310</v>
      </c>
      <c r="L46" s="1">
        <f t="shared" si="4"/>
        <v>1</v>
      </c>
      <c r="M46" s="1">
        <f t="shared" si="3"/>
        <v>0</v>
      </c>
      <c r="N46" s="1"/>
      <c r="O46" s="1"/>
      <c r="P46" s="1"/>
      <c r="S46" s="311" t="s">
        <v>3338</v>
      </c>
      <c r="T46">
        <f t="shared" si="5"/>
        <v>1</v>
      </c>
    </row>
    <row r="47" spans="2:20" x14ac:dyDescent="0.6">
      <c r="B47" s="291">
        <v>46</v>
      </c>
      <c r="C47" s="292"/>
      <c r="D47" s="292"/>
      <c r="E47" s="292"/>
      <c r="H47" s="293"/>
      <c r="K47" s="296" t="s">
        <v>2825</v>
      </c>
      <c r="L47" s="1">
        <f t="shared" si="4"/>
        <v>1</v>
      </c>
      <c r="M47" s="1">
        <f t="shared" si="3"/>
        <v>0</v>
      </c>
      <c r="N47" s="1"/>
      <c r="O47" s="1"/>
      <c r="P47" s="1"/>
      <c r="S47" s="311" t="s">
        <v>3194</v>
      </c>
      <c r="T47">
        <f t="shared" si="5"/>
        <v>1</v>
      </c>
    </row>
    <row r="48" spans="2:20" x14ac:dyDescent="0.6">
      <c r="B48" s="291">
        <v>47</v>
      </c>
      <c r="C48" s="292"/>
      <c r="D48" s="292"/>
      <c r="E48" s="292"/>
      <c r="H48" s="293"/>
      <c r="K48" s="296" t="s">
        <v>2818</v>
      </c>
      <c r="L48" s="1">
        <f t="shared" si="4"/>
        <v>1</v>
      </c>
      <c r="M48" s="1">
        <f t="shared" si="3"/>
        <v>0</v>
      </c>
      <c r="N48" s="1"/>
      <c r="O48" s="1"/>
      <c r="P48" s="1"/>
      <c r="S48" s="311" t="s">
        <v>3311</v>
      </c>
      <c r="T48">
        <f t="shared" si="5"/>
        <v>1</v>
      </c>
    </row>
    <row r="49" spans="2:20" x14ac:dyDescent="0.6">
      <c r="B49" s="291">
        <v>48</v>
      </c>
      <c r="C49" s="292"/>
      <c r="D49" s="292"/>
      <c r="E49" s="292"/>
      <c r="H49" s="293"/>
      <c r="K49" s="296" t="s">
        <v>3445</v>
      </c>
      <c r="L49" s="1">
        <f t="shared" si="4"/>
        <v>1</v>
      </c>
      <c r="M49" s="1">
        <f t="shared" si="3"/>
        <v>0</v>
      </c>
      <c r="N49" s="1"/>
      <c r="O49" s="1"/>
      <c r="P49" s="1"/>
      <c r="S49" s="311" t="s">
        <v>2794</v>
      </c>
      <c r="T49">
        <f t="shared" si="5"/>
        <v>1</v>
      </c>
    </row>
    <row r="50" spans="2:20" x14ac:dyDescent="0.6">
      <c r="B50" s="291">
        <v>49</v>
      </c>
      <c r="C50" s="292"/>
      <c r="D50" s="292"/>
      <c r="E50" s="292"/>
      <c r="H50" s="293"/>
      <c r="K50" s="296" t="s">
        <v>3233</v>
      </c>
      <c r="L50" s="1">
        <f t="shared" si="4"/>
        <v>1</v>
      </c>
      <c r="M50" s="1">
        <f t="shared" si="3"/>
        <v>0</v>
      </c>
      <c r="N50" s="1"/>
      <c r="O50" s="1"/>
      <c r="P50" s="1"/>
      <c r="S50" s="311" t="s">
        <v>3273</v>
      </c>
      <c r="T50">
        <f t="shared" si="5"/>
        <v>1</v>
      </c>
    </row>
    <row r="51" spans="2:20" x14ac:dyDescent="0.6">
      <c r="B51" s="291">
        <v>50</v>
      </c>
      <c r="C51" s="295"/>
      <c r="D51" s="295"/>
      <c r="E51" s="295"/>
      <c r="H51" s="293"/>
      <c r="K51" s="296" t="s">
        <v>3160</v>
      </c>
      <c r="L51" s="1">
        <f t="shared" si="4"/>
        <v>1</v>
      </c>
      <c r="M51" s="1">
        <f t="shared" si="3"/>
        <v>0</v>
      </c>
      <c r="N51" s="1"/>
      <c r="O51" s="1"/>
      <c r="P51" s="1"/>
      <c r="S51" s="311" t="s">
        <v>3147</v>
      </c>
      <c r="T51">
        <f t="shared" si="5"/>
        <v>1</v>
      </c>
    </row>
    <row r="52" spans="2:20" x14ac:dyDescent="0.6">
      <c r="B52" s="291">
        <v>51</v>
      </c>
      <c r="C52" s="292"/>
      <c r="D52" s="292"/>
      <c r="E52" s="292"/>
      <c r="H52" s="293"/>
      <c r="K52" s="296" t="s">
        <v>3206</v>
      </c>
      <c r="L52" s="1">
        <f t="shared" si="4"/>
        <v>1</v>
      </c>
      <c r="M52" s="1">
        <f t="shared" si="3"/>
        <v>0</v>
      </c>
      <c r="N52" s="1"/>
      <c r="O52" s="1"/>
      <c r="P52" s="1"/>
      <c r="S52" s="311" t="s">
        <v>3234</v>
      </c>
      <c r="T52">
        <f t="shared" si="5"/>
        <v>1</v>
      </c>
    </row>
    <row r="53" spans="2:20" x14ac:dyDescent="0.6">
      <c r="B53" s="291">
        <v>52</v>
      </c>
      <c r="C53" s="292"/>
      <c r="D53" s="292"/>
      <c r="E53" s="292"/>
      <c r="H53" s="293"/>
      <c r="K53" s="301" t="s">
        <v>3093</v>
      </c>
      <c r="L53" s="1">
        <f t="shared" si="4"/>
        <v>1</v>
      </c>
      <c r="M53" s="1">
        <f t="shared" si="3"/>
        <v>0</v>
      </c>
      <c r="N53" s="1"/>
      <c r="O53" s="1"/>
      <c r="P53" s="1"/>
      <c r="S53" s="311" t="s">
        <v>3334</v>
      </c>
      <c r="T53">
        <f t="shared" si="5"/>
        <v>1</v>
      </c>
    </row>
    <row r="54" spans="2:20" x14ac:dyDescent="0.6">
      <c r="B54" s="291">
        <v>53</v>
      </c>
      <c r="C54" s="292"/>
      <c r="D54" s="292"/>
      <c r="E54" s="292"/>
      <c r="H54" s="293"/>
      <c r="K54" s="296" t="s">
        <v>3171</v>
      </c>
      <c r="L54" s="1">
        <f t="shared" si="4"/>
        <v>1</v>
      </c>
      <c r="M54" s="1">
        <f t="shared" si="3"/>
        <v>0</v>
      </c>
      <c r="N54" s="1"/>
      <c r="O54" s="1"/>
      <c r="P54" s="1"/>
      <c r="S54" s="311" t="s">
        <v>3340</v>
      </c>
      <c r="T54">
        <f t="shared" si="5"/>
        <v>1</v>
      </c>
    </row>
    <row r="55" spans="2:20" x14ac:dyDescent="0.6">
      <c r="B55" s="291">
        <v>54</v>
      </c>
      <c r="C55" s="292"/>
      <c r="D55" s="292"/>
      <c r="E55" s="292"/>
      <c r="H55" s="293"/>
      <c r="K55" s="292" t="s">
        <v>3443</v>
      </c>
      <c r="L55" s="1">
        <f t="shared" si="4"/>
        <v>1</v>
      </c>
      <c r="M55" s="1">
        <f t="shared" si="3"/>
        <v>0</v>
      </c>
      <c r="N55" s="1"/>
      <c r="O55" s="1"/>
      <c r="P55" s="1"/>
      <c r="S55" s="311" t="s">
        <v>2988</v>
      </c>
      <c r="T55">
        <f t="shared" si="5"/>
        <v>1</v>
      </c>
    </row>
    <row r="56" spans="2:20" x14ac:dyDescent="0.6">
      <c r="B56" s="291">
        <v>55</v>
      </c>
      <c r="C56" s="292"/>
      <c r="D56" s="292"/>
      <c r="E56" s="292"/>
      <c r="H56" s="293"/>
      <c r="K56" s="292" t="s">
        <v>3274</v>
      </c>
      <c r="L56" s="1">
        <f t="shared" si="4"/>
        <v>1</v>
      </c>
      <c r="M56" s="1">
        <f t="shared" si="3"/>
        <v>0</v>
      </c>
      <c r="N56" s="1"/>
      <c r="O56" s="1"/>
      <c r="P56" s="1"/>
      <c r="S56" s="311" t="s">
        <v>3092</v>
      </c>
      <c r="T56">
        <f t="shared" si="5"/>
        <v>1</v>
      </c>
    </row>
    <row r="57" spans="2:20" x14ac:dyDescent="0.6">
      <c r="B57" s="291">
        <v>56</v>
      </c>
      <c r="C57" s="292"/>
      <c r="D57" s="292"/>
      <c r="E57" s="292"/>
      <c r="H57" s="293"/>
      <c r="K57" s="296" t="s">
        <v>2990</v>
      </c>
      <c r="L57" s="1">
        <f t="shared" si="4"/>
        <v>1</v>
      </c>
      <c r="M57" s="1">
        <f t="shared" si="3"/>
        <v>0</v>
      </c>
      <c r="N57" s="1"/>
      <c r="O57" s="1"/>
      <c r="P57" s="1"/>
      <c r="S57" s="311" t="s">
        <v>2981</v>
      </c>
      <c r="T57">
        <f t="shared" si="5"/>
        <v>1</v>
      </c>
    </row>
    <row r="58" spans="2:20" x14ac:dyDescent="0.6">
      <c r="B58" s="291">
        <v>57</v>
      </c>
      <c r="C58" s="292"/>
      <c r="D58" s="292"/>
      <c r="E58" s="292"/>
      <c r="H58" s="293"/>
      <c r="K58" s="296" t="s">
        <v>3065</v>
      </c>
      <c r="L58" s="1">
        <f t="shared" si="4"/>
        <v>1</v>
      </c>
      <c r="M58" s="1">
        <f t="shared" si="3"/>
        <v>0</v>
      </c>
      <c r="N58" s="1"/>
      <c r="O58" s="1"/>
      <c r="P58" s="1"/>
      <c r="S58" s="311" t="s">
        <v>3317</v>
      </c>
      <c r="T58">
        <f t="shared" si="5"/>
        <v>1</v>
      </c>
    </row>
    <row r="59" spans="2:20" x14ac:dyDescent="0.6">
      <c r="B59" s="291">
        <v>58</v>
      </c>
      <c r="C59" s="294"/>
      <c r="D59" s="294"/>
      <c r="E59" s="294"/>
      <c r="H59" s="293"/>
      <c r="K59" s="296" t="s">
        <v>2987</v>
      </c>
      <c r="L59" s="1">
        <f t="shared" si="4"/>
        <v>1</v>
      </c>
      <c r="M59" s="1">
        <f t="shared" si="3"/>
        <v>0</v>
      </c>
      <c r="N59" s="1"/>
      <c r="O59" s="1"/>
      <c r="P59" s="1"/>
      <c r="S59" s="311" t="s">
        <v>2986</v>
      </c>
      <c r="T59">
        <f t="shared" si="5"/>
        <v>1</v>
      </c>
    </row>
    <row r="60" spans="2:20" x14ac:dyDescent="0.6">
      <c r="B60" s="291">
        <v>59</v>
      </c>
      <c r="C60" s="295"/>
      <c r="D60" s="295"/>
      <c r="E60" s="295"/>
      <c r="F60" t="b">
        <v>0</v>
      </c>
      <c r="H60" s="293"/>
      <c r="K60" s="296" t="s">
        <v>3368</v>
      </c>
      <c r="L60" s="1">
        <f t="shared" si="4"/>
        <v>1</v>
      </c>
      <c r="M60" s="1">
        <f t="shared" si="3"/>
        <v>0</v>
      </c>
      <c r="N60" s="1"/>
      <c r="O60" s="1"/>
      <c r="P60" s="1"/>
      <c r="S60" s="311" t="s">
        <v>3064</v>
      </c>
      <c r="T60">
        <f t="shared" si="5"/>
        <v>1</v>
      </c>
    </row>
    <row r="61" spans="2:20" x14ac:dyDescent="0.6">
      <c r="B61" s="291">
        <v>60</v>
      </c>
      <c r="C61" s="292"/>
      <c r="D61" s="292"/>
      <c r="E61" s="292"/>
      <c r="H61" s="293"/>
      <c r="K61" s="296" t="s">
        <v>2828</v>
      </c>
      <c r="L61" s="1">
        <f t="shared" si="4"/>
        <v>1</v>
      </c>
      <c r="M61" s="1">
        <f t="shared" si="3"/>
        <v>1</v>
      </c>
      <c r="N61" s="1"/>
      <c r="O61" s="1"/>
      <c r="P61" s="1"/>
      <c r="S61" s="311" t="s">
        <v>3202</v>
      </c>
      <c r="T61">
        <f t="shared" si="5"/>
        <v>1</v>
      </c>
    </row>
    <row r="62" spans="2:20" x14ac:dyDescent="0.6">
      <c r="B62" s="291">
        <v>61</v>
      </c>
      <c r="C62" s="294"/>
      <c r="D62" s="294"/>
      <c r="E62" s="294"/>
      <c r="H62" s="293"/>
      <c r="K62" s="296" t="s">
        <v>3086</v>
      </c>
      <c r="L62" s="1">
        <f t="shared" si="4"/>
        <v>1</v>
      </c>
      <c r="M62" s="1">
        <f t="shared" si="3"/>
        <v>0</v>
      </c>
      <c r="N62" s="1"/>
      <c r="O62" s="1"/>
      <c r="P62" s="1"/>
      <c r="S62" s="311" t="s">
        <v>3240</v>
      </c>
      <c r="T62">
        <f t="shared" si="5"/>
        <v>1</v>
      </c>
    </row>
    <row r="63" spans="2:20" x14ac:dyDescent="0.6">
      <c r="B63" s="291">
        <v>62</v>
      </c>
      <c r="C63" s="292"/>
      <c r="D63" s="292"/>
      <c r="E63" s="292"/>
      <c r="H63" s="293"/>
      <c r="K63" s="296" t="s">
        <v>3354</v>
      </c>
      <c r="L63" s="1">
        <f t="shared" si="4"/>
        <v>1</v>
      </c>
      <c r="M63" s="1">
        <f t="shared" si="3"/>
        <v>0</v>
      </c>
      <c r="N63" s="1"/>
      <c r="O63" s="1"/>
      <c r="P63" s="1"/>
      <c r="S63" s="311" t="s">
        <v>2824</v>
      </c>
      <c r="T63">
        <f t="shared" si="5"/>
        <v>1</v>
      </c>
    </row>
    <row r="64" spans="2:20" x14ac:dyDescent="0.6">
      <c r="B64" s="291">
        <v>63</v>
      </c>
      <c r="C64" s="292"/>
      <c r="D64" s="292"/>
      <c r="E64" s="292"/>
      <c r="H64" s="293"/>
      <c r="K64" s="296" t="s">
        <v>3359</v>
      </c>
      <c r="L64" s="1">
        <f t="shared" si="4"/>
        <v>1</v>
      </c>
      <c r="M64" s="1">
        <f t="shared" si="3"/>
        <v>0</v>
      </c>
      <c r="N64" s="1"/>
      <c r="O64" s="1"/>
      <c r="P64" s="1"/>
      <c r="S64" s="311" t="s">
        <v>3342</v>
      </c>
      <c r="T64">
        <f t="shared" si="5"/>
        <v>1</v>
      </c>
    </row>
    <row r="65" spans="2:20" x14ac:dyDescent="0.6">
      <c r="B65" s="291">
        <v>64</v>
      </c>
      <c r="C65" s="295"/>
      <c r="D65" s="295"/>
      <c r="E65" s="295"/>
      <c r="F65" t="b">
        <v>0</v>
      </c>
      <c r="H65" s="293"/>
      <c r="K65" s="296" t="s">
        <v>3148</v>
      </c>
      <c r="L65" s="1">
        <f t="shared" si="4"/>
        <v>1</v>
      </c>
      <c r="M65" s="1">
        <f t="shared" si="3"/>
        <v>0</v>
      </c>
      <c r="N65" s="1"/>
      <c r="O65" s="1"/>
      <c r="P65" s="1"/>
      <c r="S65" s="311" t="s">
        <v>3336</v>
      </c>
      <c r="T65">
        <f t="shared" si="5"/>
        <v>1</v>
      </c>
    </row>
    <row r="66" spans="2:20" x14ac:dyDescent="0.6">
      <c r="B66" s="291">
        <v>65</v>
      </c>
      <c r="C66" s="292"/>
      <c r="D66" s="292"/>
      <c r="E66" s="292"/>
      <c r="H66" s="293"/>
      <c r="K66" s="292" t="s">
        <v>3316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1" t="s">
        <v>3369</v>
      </c>
      <c r="T66">
        <f t="shared" ref="T66:T97" si="7">COUNTIF(E:E,S66)</f>
        <v>1</v>
      </c>
    </row>
    <row r="67" spans="2:20" x14ac:dyDescent="0.6">
      <c r="B67" s="291">
        <v>66</v>
      </c>
      <c r="C67" s="292"/>
      <c r="D67" s="292"/>
      <c r="E67" s="292"/>
      <c r="H67" s="293"/>
      <c r="K67" s="292" t="s">
        <v>3283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1" t="s">
        <v>2827</v>
      </c>
      <c r="T67">
        <f t="shared" si="7"/>
        <v>1</v>
      </c>
    </row>
    <row r="68" spans="2:20" x14ac:dyDescent="0.6">
      <c r="B68" s="291">
        <v>67</v>
      </c>
      <c r="C68" s="292"/>
      <c r="D68" s="292"/>
      <c r="E68" s="292"/>
      <c r="H68" s="293"/>
      <c r="K68" s="296" t="s">
        <v>2803</v>
      </c>
      <c r="L68" s="1">
        <f t="shared" si="6"/>
        <v>1</v>
      </c>
      <c r="M68" s="1">
        <f t="shared" si="8"/>
        <v>0</v>
      </c>
      <c r="N68" s="1"/>
      <c r="O68" s="1"/>
      <c r="P68" s="1"/>
      <c r="S68" s="311" t="s">
        <v>2971</v>
      </c>
      <c r="T68">
        <f t="shared" si="7"/>
        <v>1</v>
      </c>
    </row>
    <row r="69" spans="2:20" x14ac:dyDescent="0.6">
      <c r="B69" s="291">
        <v>68</v>
      </c>
      <c r="C69" s="292"/>
      <c r="D69" s="292"/>
      <c r="E69" s="292"/>
      <c r="H69" s="293"/>
      <c r="K69" s="296" t="s">
        <v>3219</v>
      </c>
      <c r="L69" s="1">
        <f t="shared" si="6"/>
        <v>1</v>
      </c>
      <c r="M69" s="1">
        <f t="shared" si="8"/>
        <v>0</v>
      </c>
      <c r="N69" s="1"/>
      <c r="O69" s="1"/>
      <c r="P69" s="1"/>
      <c r="S69" s="311" t="s">
        <v>3322</v>
      </c>
      <c r="T69">
        <f t="shared" si="7"/>
        <v>1</v>
      </c>
    </row>
    <row r="70" spans="2:20" x14ac:dyDescent="0.6">
      <c r="B70" s="291">
        <v>69</v>
      </c>
      <c r="C70" s="292"/>
      <c r="D70" s="292"/>
      <c r="E70" s="292"/>
      <c r="H70" s="293"/>
      <c r="K70" s="292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1" t="s">
        <v>3360</v>
      </c>
      <c r="T70">
        <f t="shared" si="7"/>
        <v>1</v>
      </c>
    </row>
    <row r="71" spans="2:20" x14ac:dyDescent="0.6">
      <c r="B71" s="291">
        <v>70</v>
      </c>
      <c r="C71" s="295"/>
      <c r="D71" s="295"/>
      <c r="E71" s="295"/>
      <c r="F71" t="b">
        <v>0</v>
      </c>
      <c r="H71" s="293"/>
      <c r="K71" s="301" t="s">
        <v>3364</v>
      </c>
      <c r="L71" s="1">
        <f t="shared" si="6"/>
        <v>1</v>
      </c>
      <c r="M71" s="1">
        <f t="shared" si="8"/>
        <v>1</v>
      </c>
      <c r="N71" s="1"/>
      <c r="O71" s="1"/>
      <c r="P71" s="1"/>
      <c r="S71" s="311" t="s">
        <v>3022</v>
      </c>
      <c r="T71">
        <f t="shared" si="7"/>
        <v>1</v>
      </c>
    </row>
    <row r="72" spans="2:20" x14ac:dyDescent="0.6">
      <c r="B72" s="291">
        <v>71</v>
      </c>
      <c r="C72" s="292"/>
      <c r="D72" s="292"/>
      <c r="E72" s="292"/>
      <c r="H72" s="293"/>
      <c r="K72" s="296" t="s">
        <v>3059</v>
      </c>
      <c r="L72" s="1">
        <f t="shared" si="6"/>
        <v>1</v>
      </c>
      <c r="M72" s="1">
        <f t="shared" si="8"/>
        <v>0</v>
      </c>
      <c r="N72" s="1"/>
      <c r="O72" s="1"/>
      <c r="P72" s="1"/>
      <c r="S72" s="311" t="s">
        <v>3170</v>
      </c>
      <c r="T72">
        <f t="shared" si="7"/>
        <v>1</v>
      </c>
    </row>
    <row r="73" spans="2:20" x14ac:dyDescent="0.6">
      <c r="B73" s="291">
        <v>72</v>
      </c>
      <c r="C73" s="292"/>
      <c r="D73" s="292"/>
      <c r="E73" s="292"/>
      <c r="H73" s="293"/>
      <c r="K73" s="296" t="s">
        <v>3099</v>
      </c>
      <c r="L73" s="1">
        <f t="shared" si="6"/>
        <v>1</v>
      </c>
      <c r="M73" s="1">
        <f t="shared" si="8"/>
        <v>0</v>
      </c>
      <c r="N73" s="1"/>
      <c r="O73" s="1"/>
      <c r="P73" s="1"/>
      <c r="S73" s="311" t="s">
        <v>3320</v>
      </c>
      <c r="T73">
        <f t="shared" si="7"/>
        <v>1</v>
      </c>
    </row>
    <row r="74" spans="2:20" x14ac:dyDescent="0.6">
      <c r="B74" s="291">
        <v>73</v>
      </c>
      <c r="C74" s="292"/>
      <c r="D74" s="292"/>
      <c r="E74" s="292"/>
      <c r="H74" s="293"/>
      <c r="K74" s="296" t="s">
        <v>2910</v>
      </c>
      <c r="L74" s="1">
        <f t="shared" si="6"/>
        <v>1</v>
      </c>
      <c r="M74" s="1">
        <f t="shared" si="8"/>
        <v>0</v>
      </c>
      <c r="N74" s="1"/>
      <c r="O74" s="1"/>
      <c r="P74" s="1"/>
      <c r="S74" s="311" t="s">
        <v>3214</v>
      </c>
      <c r="T74">
        <f t="shared" si="7"/>
        <v>1</v>
      </c>
    </row>
    <row r="75" spans="2:20" x14ac:dyDescent="0.6">
      <c r="B75" s="291">
        <v>74</v>
      </c>
      <c r="C75" s="292"/>
      <c r="D75" s="292"/>
      <c r="E75" s="292"/>
      <c r="H75" s="293"/>
      <c r="K75" s="292" t="s">
        <v>3323</v>
      </c>
      <c r="L75" s="1">
        <f t="shared" si="6"/>
        <v>1</v>
      </c>
      <c r="M75" s="1">
        <f t="shared" si="8"/>
        <v>0</v>
      </c>
      <c r="N75" s="1"/>
      <c r="O75" s="1"/>
      <c r="P75" s="1"/>
      <c r="S75" s="311" t="s">
        <v>3355</v>
      </c>
      <c r="T75">
        <f t="shared" si="7"/>
        <v>1</v>
      </c>
    </row>
    <row r="76" spans="2:20" x14ac:dyDescent="0.6">
      <c r="B76" s="291">
        <v>75</v>
      </c>
      <c r="C76" s="292"/>
      <c r="D76" s="292"/>
      <c r="E76" s="292"/>
      <c r="H76" s="293"/>
      <c r="K76" s="296" t="s">
        <v>3372</v>
      </c>
      <c r="L76" s="1">
        <f t="shared" si="6"/>
        <v>1</v>
      </c>
      <c r="M76" s="1">
        <f t="shared" si="8"/>
        <v>0</v>
      </c>
      <c r="N76" s="1"/>
      <c r="O76" s="1"/>
      <c r="P76" s="1"/>
      <c r="S76" s="311" t="s">
        <v>3165</v>
      </c>
      <c r="T76">
        <f t="shared" si="7"/>
        <v>1</v>
      </c>
    </row>
    <row r="77" spans="2:20" x14ac:dyDescent="0.6">
      <c r="B77" s="291">
        <v>76</v>
      </c>
      <c r="C77" s="295"/>
      <c r="D77" s="295"/>
      <c r="E77" s="295"/>
      <c r="F77" t="b">
        <v>0</v>
      </c>
      <c r="H77" s="293"/>
      <c r="K77" s="295" t="s">
        <v>2784</v>
      </c>
      <c r="L77" s="1">
        <f t="shared" si="6"/>
        <v>1</v>
      </c>
      <c r="M77" s="1">
        <f t="shared" si="8"/>
        <v>1</v>
      </c>
      <c r="N77" s="1"/>
      <c r="O77" s="1"/>
      <c r="P77" s="1"/>
      <c r="S77" s="311" t="s">
        <v>3333</v>
      </c>
      <c r="T77">
        <f t="shared" si="7"/>
        <v>1</v>
      </c>
    </row>
    <row r="78" spans="2:20" x14ac:dyDescent="0.6">
      <c r="B78" s="291">
        <v>77</v>
      </c>
      <c r="C78" s="295"/>
      <c r="D78" s="295"/>
      <c r="E78" s="295"/>
      <c r="F78" t="b">
        <v>0</v>
      </c>
      <c r="H78" s="293"/>
      <c r="K78" s="292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1" t="s">
        <v>3175</v>
      </c>
      <c r="T78">
        <f t="shared" si="7"/>
        <v>1</v>
      </c>
    </row>
    <row r="79" spans="2:20" x14ac:dyDescent="0.6">
      <c r="B79" s="291">
        <v>78</v>
      </c>
      <c r="C79" s="292"/>
      <c r="D79" s="292"/>
      <c r="E79" s="292"/>
      <c r="H79" s="293"/>
      <c r="K79" s="292" t="s">
        <v>3304</v>
      </c>
      <c r="L79" s="1">
        <f t="shared" si="6"/>
        <v>1</v>
      </c>
      <c r="M79" s="1">
        <f t="shared" si="8"/>
        <v>0</v>
      </c>
      <c r="N79" s="1"/>
      <c r="O79" s="1"/>
      <c r="P79" s="1"/>
      <c r="S79" s="311" t="s">
        <v>2798</v>
      </c>
      <c r="T79">
        <f t="shared" si="7"/>
        <v>1</v>
      </c>
    </row>
    <row r="80" spans="2:20" x14ac:dyDescent="0.6">
      <c r="B80" s="291">
        <v>79</v>
      </c>
      <c r="C80" s="292"/>
      <c r="D80" s="292"/>
      <c r="E80" s="292"/>
      <c r="H80" s="293"/>
      <c r="K80" s="292" t="s">
        <v>3327</v>
      </c>
      <c r="L80" s="1">
        <f t="shared" si="6"/>
        <v>1</v>
      </c>
      <c r="M80" s="1">
        <f t="shared" si="8"/>
        <v>0</v>
      </c>
      <c r="N80" s="1"/>
      <c r="O80" s="1"/>
      <c r="P80" s="1"/>
      <c r="S80" s="311" t="s">
        <v>3218</v>
      </c>
      <c r="T80">
        <f t="shared" si="7"/>
        <v>1</v>
      </c>
    </row>
    <row r="81" spans="2:20" x14ac:dyDescent="0.6">
      <c r="B81" s="291">
        <v>80</v>
      </c>
      <c r="C81" s="292"/>
      <c r="D81" s="292"/>
      <c r="E81" s="292"/>
      <c r="H81" s="293"/>
      <c r="K81" s="300" t="s">
        <v>3447</v>
      </c>
      <c r="L81" s="1">
        <f t="shared" si="6"/>
        <v>1</v>
      </c>
      <c r="M81" s="1">
        <f t="shared" si="8"/>
        <v>0</v>
      </c>
      <c r="N81" s="1"/>
      <c r="O81" s="1"/>
      <c r="P81" s="1"/>
      <c r="S81" s="311" t="s">
        <v>3284</v>
      </c>
      <c r="T81">
        <f t="shared" si="7"/>
        <v>1</v>
      </c>
    </row>
    <row r="82" spans="2:20" x14ac:dyDescent="0.6">
      <c r="B82" s="291">
        <v>81</v>
      </c>
      <c r="C82" s="295"/>
      <c r="D82" s="295"/>
      <c r="E82" s="295"/>
      <c r="F82" t="b">
        <v>0</v>
      </c>
      <c r="H82" s="293"/>
      <c r="K82" s="296" t="s">
        <v>3174</v>
      </c>
      <c r="L82" s="1">
        <f t="shared" si="6"/>
        <v>1</v>
      </c>
      <c r="M82" s="1">
        <f t="shared" si="8"/>
        <v>0</v>
      </c>
      <c r="N82" s="1"/>
      <c r="O82" s="1"/>
      <c r="P82" s="1"/>
      <c r="S82" s="311" t="s">
        <v>3365</v>
      </c>
      <c r="T82">
        <f t="shared" si="7"/>
        <v>1</v>
      </c>
    </row>
    <row r="83" spans="2:20" x14ac:dyDescent="0.6">
      <c r="B83" s="291">
        <v>82</v>
      </c>
      <c r="C83" s="294"/>
      <c r="D83" s="294"/>
      <c r="E83" s="294"/>
      <c r="H83" s="293"/>
      <c r="K83" s="301" t="s">
        <v>3341</v>
      </c>
      <c r="L83" s="1">
        <f t="shared" si="6"/>
        <v>1</v>
      </c>
      <c r="M83" s="1">
        <f t="shared" si="8"/>
        <v>1</v>
      </c>
      <c r="N83" s="1"/>
      <c r="O83" s="1"/>
      <c r="P83" s="1"/>
      <c r="S83" s="311" t="s">
        <v>2719</v>
      </c>
      <c r="T83">
        <f t="shared" si="7"/>
        <v>1</v>
      </c>
    </row>
    <row r="84" spans="2:20" x14ac:dyDescent="0.6">
      <c r="B84" s="291">
        <v>83</v>
      </c>
      <c r="C84" s="292"/>
      <c r="D84" s="292"/>
      <c r="E84" s="292"/>
      <c r="H84" s="293"/>
      <c r="K84" s="296" t="s">
        <v>3330</v>
      </c>
      <c r="L84" s="1">
        <f t="shared" si="6"/>
        <v>1</v>
      </c>
      <c r="M84" s="1">
        <f t="shared" si="8"/>
        <v>0</v>
      </c>
      <c r="N84" s="1"/>
      <c r="O84" s="1"/>
      <c r="P84" s="1"/>
      <c r="S84" s="311" t="s">
        <v>2711</v>
      </c>
      <c r="T84">
        <f t="shared" si="7"/>
        <v>1</v>
      </c>
    </row>
    <row r="85" spans="2:20" x14ac:dyDescent="0.6">
      <c r="B85" s="291">
        <v>84</v>
      </c>
      <c r="C85" s="292"/>
      <c r="D85" s="292"/>
      <c r="E85" s="292"/>
      <c r="H85" s="293"/>
      <c r="K85" s="296" t="s">
        <v>2956</v>
      </c>
      <c r="L85" s="1">
        <f t="shared" si="6"/>
        <v>1</v>
      </c>
      <c r="M85" s="1">
        <f t="shared" si="8"/>
        <v>0</v>
      </c>
      <c r="N85" s="1"/>
      <c r="O85" s="1"/>
      <c r="P85" s="1"/>
      <c r="S85" s="311" t="s">
        <v>3100</v>
      </c>
      <c r="T85">
        <f t="shared" si="7"/>
        <v>1</v>
      </c>
    </row>
    <row r="86" spans="2:20" x14ac:dyDescent="0.6">
      <c r="B86" s="291">
        <v>85</v>
      </c>
      <c r="C86" s="292"/>
      <c r="D86" s="292"/>
      <c r="E86" s="292"/>
      <c r="H86" s="293"/>
      <c r="K86" s="296" t="s">
        <v>3444</v>
      </c>
      <c r="L86" s="1">
        <f t="shared" si="6"/>
        <v>1</v>
      </c>
      <c r="M86" s="1">
        <f t="shared" si="8"/>
        <v>0</v>
      </c>
      <c r="N86" s="1"/>
      <c r="O86" s="1"/>
      <c r="P86" s="1"/>
      <c r="S86" s="311" t="s">
        <v>2909</v>
      </c>
      <c r="T86">
        <f t="shared" si="7"/>
        <v>1</v>
      </c>
    </row>
    <row r="87" spans="2:20" x14ac:dyDescent="0.6">
      <c r="B87" s="291">
        <v>86</v>
      </c>
      <c r="C87" s="292"/>
      <c r="D87" s="292"/>
      <c r="E87" s="292"/>
      <c r="H87" s="293"/>
      <c r="K87" s="296" t="s">
        <v>3069</v>
      </c>
      <c r="L87" s="1">
        <f t="shared" si="6"/>
        <v>1</v>
      </c>
      <c r="M87" s="1">
        <f t="shared" si="8"/>
        <v>0</v>
      </c>
      <c r="N87" s="1"/>
      <c r="O87" s="1"/>
      <c r="P87" s="1"/>
      <c r="S87" s="311" t="s">
        <v>3058</v>
      </c>
      <c r="T87">
        <f t="shared" si="7"/>
        <v>1</v>
      </c>
    </row>
    <row r="88" spans="2:20" x14ac:dyDescent="0.6">
      <c r="B88" s="291">
        <v>87</v>
      </c>
      <c r="C88" s="297" t="s">
        <v>2854</v>
      </c>
      <c r="H88" s="293"/>
      <c r="K88" s="296" t="s">
        <v>3344</v>
      </c>
      <c r="L88" s="1">
        <f t="shared" si="6"/>
        <v>1</v>
      </c>
      <c r="M88" s="1">
        <f t="shared" si="8"/>
        <v>0</v>
      </c>
      <c r="N88" s="1"/>
      <c r="O88" s="1"/>
      <c r="P88" s="1"/>
      <c r="S88" s="311" t="s">
        <v>3324</v>
      </c>
      <c r="T88">
        <f t="shared" si="7"/>
        <v>1</v>
      </c>
    </row>
    <row r="89" spans="2:20" x14ac:dyDescent="0.6">
      <c r="B89" s="291">
        <v>88</v>
      </c>
      <c r="H89" s="293"/>
      <c r="K89" s="296" t="s">
        <v>3215</v>
      </c>
      <c r="L89" s="1">
        <f t="shared" si="6"/>
        <v>1</v>
      </c>
      <c r="M89" s="1">
        <f t="shared" si="8"/>
        <v>0</v>
      </c>
      <c r="N89" s="1"/>
      <c r="O89" s="1"/>
      <c r="P89" s="1"/>
      <c r="S89" s="311" t="s">
        <v>3373</v>
      </c>
      <c r="T89">
        <f t="shared" si="7"/>
        <v>1</v>
      </c>
    </row>
    <row r="90" spans="2:20" x14ac:dyDescent="0.6">
      <c r="B90" s="291">
        <v>89</v>
      </c>
      <c r="H90" s="293"/>
      <c r="K90" s="292" t="s">
        <v>3442</v>
      </c>
      <c r="L90" s="1">
        <f t="shared" si="6"/>
        <v>1</v>
      </c>
      <c r="M90" s="1">
        <f t="shared" si="8"/>
        <v>0</v>
      </c>
      <c r="N90" s="1"/>
      <c r="O90" s="1"/>
      <c r="P90" s="1"/>
      <c r="S90" s="311" t="s">
        <v>2750</v>
      </c>
      <c r="T90">
        <f t="shared" si="7"/>
        <v>1</v>
      </c>
    </row>
    <row r="91" spans="2:20" x14ac:dyDescent="0.6">
      <c r="B91" s="291">
        <v>90</v>
      </c>
      <c r="H91" s="293"/>
      <c r="K91" s="296" t="s">
        <v>3449</v>
      </c>
      <c r="L91" s="1">
        <f t="shared" si="6"/>
        <v>1</v>
      </c>
      <c r="M91" s="1">
        <f t="shared" si="8"/>
        <v>0</v>
      </c>
      <c r="N91" s="1"/>
      <c r="O91" s="1"/>
      <c r="P91" s="1"/>
      <c r="S91" s="311" t="s">
        <v>3205</v>
      </c>
      <c r="T91">
        <f t="shared" si="7"/>
        <v>1</v>
      </c>
    </row>
    <row r="92" spans="2:20" x14ac:dyDescent="0.6">
      <c r="B92" s="291">
        <v>91</v>
      </c>
      <c r="H92" s="293"/>
      <c r="K92" s="301" t="s">
        <v>3112</v>
      </c>
      <c r="L92" s="1">
        <f t="shared" si="6"/>
        <v>1</v>
      </c>
      <c r="M92" s="1">
        <f t="shared" si="8"/>
        <v>1</v>
      </c>
      <c r="N92" s="1"/>
      <c r="O92" s="1"/>
      <c r="P92" s="1"/>
      <c r="S92" s="311" t="s">
        <v>3111</v>
      </c>
      <c r="T92">
        <f t="shared" si="7"/>
        <v>1</v>
      </c>
    </row>
    <row r="93" spans="2:20" x14ac:dyDescent="0.6">
      <c r="B93" s="291">
        <v>92</v>
      </c>
      <c r="C93" s="295"/>
      <c r="D93" s="295" t="s">
        <v>2804</v>
      </c>
      <c r="E93" s="293" t="s">
        <v>3027</v>
      </c>
      <c r="F93" t="b">
        <v>0</v>
      </c>
      <c r="H93" s="293"/>
      <c r="K93" s="296" t="s">
        <v>3247</v>
      </c>
      <c r="L93" s="1">
        <f t="shared" si="6"/>
        <v>1</v>
      </c>
      <c r="M93" s="1">
        <f t="shared" si="8"/>
        <v>0</v>
      </c>
      <c r="N93" s="1"/>
      <c r="O93" s="1"/>
      <c r="P93" s="1"/>
      <c r="S93" s="311" t="s">
        <v>2822</v>
      </c>
      <c r="T93">
        <f t="shared" si="7"/>
        <v>1</v>
      </c>
    </row>
    <row r="94" spans="2:20" x14ac:dyDescent="0.6">
      <c r="B94" s="291">
        <v>93</v>
      </c>
      <c r="C94" s="294"/>
      <c r="D94" s="294"/>
      <c r="E94" s="294"/>
      <c r="H94" s="293"/>
      <c r="K94" s="292" t="s">
        <v>3321</v>
      </c>
      <c r="L94" s="1">
        <f t="shared" si="6"/>
        <v>1</v>
      </c>
      <c r="M94" s="1">
        <f t="shared" si="8"/>
        <v>0</v>
      </c>
      <c r="N94" s="1"/>
      <c r="O94" s="1"/>
      <c r="P94" s="1"/>
      <c r="S94" s="311" t="s">
        <v>3349</v>
      </c>
      <c r="T94">
        <f t="shared" si="7"/>
        <v>1</v>
      </c>
    </row>
    <row r="95" spans="2:20" x14ac:dyDescent="0.6">
      <c r="B95" s="291">
        <v>94</v>
      </c>
      <c r="H95" s="293"/>
      <c r="K95" s="292" t="s">
        <v>3281</v>
      </c>
      <c r="L95" s="1">
        <f t="shared" si="6"/>
        <v>1</v>
      </c>
      <c r="M95" s="1">
        <f t="shared" si="8"/>
        <v>0</v>
      </c>
      <c r="N95" s="1"/>
      <c r="O95" s="1"/>
      <c r="P95" s="1"/>
      <c r="S95" s="311" t="s">
        <v>3068</v>
      </c>
      <c r="T95">
        <f t="shared" si="7"/>
        <v>1</v>
      </c>
    </row>
    <row r="96" spans="2:20" x14ac:dyDescent="0.6">
      <c r="B96" s="291">
        <v>95</v>
      </c>
      <c r="C96" s="295" t="s">
        <v>2854</v>
      </c>
      <c r="D96" s="295"/>
      <c r="E96" s="295"/>
      <c r="F96" t="b">
        <v>0</v>
      </c>
      <c r="H96" s="293"/>
      <c r="K96" s="296" t="s">
        <v>3337</v>
      </c>
      <c r="L96" s="1">
        <f t="shared" si="6"/>
        <v>1</v>
      </c>
      <c r="M96" s="1">
        <f t="shared" si="8"/>
        <v>0</v>
      </c>
      <c r="N96" s="1"/>
      <c r="O96" s="1"/>
      <c r="P96" s="1"/>
      <c r="S96" s="311" t="s">
        <v>2725</v>
      </c>
      <c r="T96">
        <f t="shared" si="7"/>
        <v>1</v>
      </c>
    </row>
    <row r="97" spans="2:20" x14ac:dyDescent="0.6">
      <c r="B97" s="291">
        <v>96</v>
      </c>
      <c r="H97" s="293"/>
      <c r="K97" s="296" t="s">
        <v>3164</v>
      </c>
      <c r="L97" s="1">
        <f t="shared" si="6"/>
        <v>1</v>
      </c>
      <c r="M97" s="1">
        <f t="shared" si="8"/>
        <v>0</v>
      </c>
      <c r="N97" s="1"/>
      <c r="O97" s="1"/>
      <c r="P97" s="1"/>
      <c r="S97" s="311" t="s">
        <v>2732</v>
      </c>
      <c r="T97">
        <f t="shared" si="7"/>
        <v>1</v>
      </c>
    </row>
    <row r="98" spans="2:20" x14ac:dyDescent="0.6">
      <c r="B98" s="291">
        <v>97</v>
      </c>
      <c r="H98" s="293"/>
      <c r="K98" s="296" t="s">
        <v>3446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1" t="s">
        <v>3180</v>
      </c>
      <c r="T98">
        <f t="shared" ref="T98:T111" si="10">COUNTIF(E:E,S98)</f>
        <v>1</v>
      </c>
    </row>
    <row r="99" spans="2:20" x14ac:dyDescent="0.6">
      <c r="B99" s="291">
        <v>98</v>
      </c>
      <c r="C99" s="295"/>
      <c r="D99" s="295"/>
      <c r="E99" s="295"/>
      <c r="F99" t="b">
        <v>0</v>
      </c>
      <c r="H99" s="293"/>
      <c r="K99" s="296" t="s">
        <v>3088</v>
      </c>
      <c r="L99" s="1">
        <f t="shared" si="9"/>
        <v>1</v>
      </c>
      <c r="M99" s="1">
        <f t="shared" si="8"/>
        <v>0</v>
      </c>
      <c r="N99" s="1"/>
      <c r="O99" s="1"/>
      <c r="P99" s="1"/>
      <c r="S99" s="311" t="s">
        <v>3248</v>
      </c>
      <c r="T99">
        <f t="shared" si="10"/>
        <v>1</v>
      </c>
    </row>
    <row r="100" spans="2:20" x14ac:dyDescent="0.6">
      <c r="B100" s="291">
        <v>99</v>
      </c>
      <c r="H100" s="293"/>
      <c r="K100" s="296" t="s">
        <v>3023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1" t="s">
        <v>2917</v>
      </c>
      <c r="T100">
        <f t="shared" si="10"/>
        <v>1</v>
      </c>
    </row>
    <row r="101" spans="2:20" x14ac:dyDescent="0.6">
      <c r="B101" s="291">
        <v>100</v>
      </c>
      <c r="C101" s="292"/>
      <c r="D101" s="292"/>
      <c r="E101" s="292"/>
      <c r="H101" s="293"/>
      <c r="K101" s="296" t="s">
        <v>3185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1" t="s">
        <v>3305</v>
      </c>
      <c r="T101">
        <f t="shared" si="10"/>
        <v>1</v>
      </c>
    </row>
    <row r="102" spans="2:20" x14ac:dyDescent="0.6">
      <c r="B102" s="291">
        <v>101</v>
      </c>
      <c r="C102" s="292"/>
      <c r="D102" s="292"/>
      <c r="E102" s="292"/>
      <c r="H102" s="293"/>
      <c r="K102" s="292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1" t="s">
        <v>3089</v>
      </c>
      <c r="T102">
        <f t="shared" si="10"/>
        <v>1</v>
      </c>
    </row>
    <row r="103" spans="2:20" x14ac:dyDescent="0.6">
      <c r="B103" s="291">
        <v>102</v>
      </c>
      <c r="C103" s="295" t="s">
        <v>2692</v>
      </c>
      <c r="D103" s="295"/>
      <c r="E103" s="295"/>
      <c r="F103" t="b">
        <v>0</v>
      </c>
      <c r="H103" s="293"/>
      <c r="K103" s="293"/>
      <c r="L103" s="293"/>
      <c r="M103" s="293"/>
      <c r="N103" s="293"/>
      <c r="O103" s="293"/>
      <c r="P103" s="293"/>
      <c r="S103" s="311" t="s">
        <v>3184</v>
      </c>
      <c r="T103">
        <f t="shared" si="10"/>
        <v>1</v>
      </c>
    </row>
    <row r="104" spans="2:20" x14ac:dyDescent="0.6">
      <c r="B104" s="291">
        <v>103</v>
      </c>
      <c r="C104" s="292" t="s">
        <v>2691</v>
      </c>
      <c r="D104" s="292"/>
      <c r="E104" s="292"/>
      <c r="H104" s="293"/>
      <c r="K104" s="293"/>
      <c r="L104" s="293"/>
      <c r="M104" s="293"/>
      <c r="N104" s="293"/>
      <c r="O104" s="293"/>
      <c r="P104" s="293"/>
      <c r="S104" s="311" t="s">
        <v>2756</v>
      </c>
      <c r="T104">
        <f t="shared" si="10"/>
        <v>1</v>
      </c>
    </row>
    <row r="105" spans="2:20" x14ac:dyDescent="0.6">
      <c r="B105" s="291">
        <v>104</v>
      </c>
      <c r="C105" s="292" t="s">
        <v>2691</v>
      </c>
      <c r="D105" s="292"/>
      <c r="E105" s="292"/>
      <c r="H105" s="293"/>
      <c r="K105" s="293"/>
      <c r="L105" s="293"/>
      <c r="M105" s="293"/>
      <c r="N105" s="293"/>
      <c r="O105" s="293"/>
      <c r="P105" s="293"/>
      <c r="S105" s="311" t="s">
        <v>3153</v>
      </c>
      <c r="T105">
        <f t="shared" si="10"/>
        <v>1</v>
      </c>
    </row>
    <row r="106" spans="2:20" x14ac:dyDescent="0.6">
      <c r="B106" s="291">
        <v>105</v>
      </c>
      <c r="C106" s="292" t="s">
        <v>2691</v>
      </c>
      <c r="D106" s="292"/>
      <c r="E106" s="292"/>
      <c r="H106" s="293"/>
      <c r="K106" s="293"/>
      <c r="L106" s="293"/>
      <c r="M106" s="293"/>
      <c r="N106" s="293"/>
      <c r="O106" s="293"/>
      <c r="P106" s="293"/>
      <c r="S106" s="311" t="s">
        <v>3161</v>
      </c>
      <c r="T106">
        <f t="shared" si="10"/>
        <v>1</v>
      </c>
    </row>
    <row r="107" spans="2:20" x14ac:dyDescent="0.6">
      <c r="B107" s="291">
        <v>106</v>
      </c>
      <c r="C107" s="292" t="s">
        <v>2691</v>
      </c>
      <c r="D107" s="292"/>
      <c r="E107" s="292"/>
      <c r="H107" s="293"/>
      <c r="K107" s="293"/>
      <c r="S107" s="311" t="s">
        <v>2876</v>
      </c>
      <c r="T107">
        <f t="shared" si="10"/>
        <v>1</v>
      </c>
    </row>
    <row r="108" spans="2:20" x14ac:dyDescent="0.6">
      <c r="B108" s="291">
        <v>107</v>
      </c>
      <c r="C108" s="292" t="s">
        <v>2691</v>
      </c>
      <c r="D108" s="292" t="s">
        <v>3438</v>
      </c>
      <c r="E108" s="293" t="s">
        <v>2708</v>
      </c>
      <c r="H108" s="293"/>
      <c r="K108" s="293"/>
      <c r="S108" s="311" t="s">
        <v>3087</v>
      </c>
      <c r="T108">
        <f t="shared" si="10"/>
        <v>1</v>
      </c>
    </row>
    <row r="109" spans="2:20" x14ac:dyDescent="0.6">
      <c r="B109" s="291">
        <v>108</v>
      </c>
      <c r="C109" s="292" t="s">
        <v>2691</v>
      </c>
      <c r="D109" s="292" t="s">
        <v>2804</v>
      </c>
      <c r="E109" s="293" t="s">
        <v>2711</v>
      </c>
      <c r="H109" s="293"/>
      <c r="K109" s="293"/>
      <c r="S109" s="311" t="s">
        <v>3262</v>
      </c>
      <c r="T109">
        <f t="shared" si="10"/>
        <v>1</v>
      </c>
    </row>
    <row r="110" spans="2:20" x14ac:dyDescent="0.6">
      <c r="B110" s="291">
        <v>109</v>
      </c>
      <c r="C110" s="292" t="s">
        <v>2691</v>
      </c>
      <c r="D110" s="292" t="s">
        <v>3438</v>
      </c>
      <c r="E110" s="292"/>
      <c r="H110" s="293"/>
      <c r="K110" s="293"/>
      <c r="S110" s="311" t="s">
        <v>2774</v>
      </c>
      <c r="T110">
        <f t="shared" si="10"/>
        <v>1</v>
      </c>
    </row>
    <row r="111" spans="2:20" x14ac:dyDescent="0.6">
      <c r="B111" s="291">
        <v>110</v>
      </c>
      <c r="C111" s="292" t="s">
        <v>2713</v>
      </c>
      <c r="D111" s="292" t="s">
        <v>3437</v>
      </c>
      <c r="E111" s="293" t="s">
        <v>2712</v>
      </c>
      <c r="H111" s="293"/>
      <c r="K111" s="293"/>
      <c r="S111" s="311" t="s">
        <v>3345</v>
      </c>
      <c r="T111">
        <f t="shared" si="10"/>
        <v>1</v>
      </c>
    </row>
    <row r="112" spans="2:20" x14ac:dyDescent="0.6">
      <c r="B112" s="291">
        <v>111</v>
      </c>
      <c r="C112" s="292"/>
      <c r="D112" s="292" t="s">
        <v>3456</v>
      </c>
      <c r="E112" s="293" t="s">
        <v>2719</v>
      </c>
      <c r="H112" s="293"/>
      <c r="K112" s="293"/>
      <c r="S112" s="311"/>
    </row>
    <row r="113" spans="2:19" x14ac:dyDescent="0.6">
      <c r="B113" s="291">
        <v>112</v>
      </c>
      <c r="C113" s="292"/>
      <c r="D113" s="292" t="s">
        <v>3457</v>
      </c>
      <c r="E113" s="293" t="s">
        <v>2725</v>
      </c>
      <c r="H113" s="293"/>
      <c r="K113" s="293"/>
      <c r="S113" s="293"/>
    </row>
    <row r="114" spans="2:19" x14ac:dyDescent="0.6">
      <c r="B114" s="291">
        <v>113</v>
      </c>
      <c r="C114" s="292"/>
      <c r="D114" s="292" t="s">
        <v>3438</v>
      </c>
      <c r="E114" s="293" t="s">
        <v>2708</v>
      </c>
      <c r="H114" s="293"/>
      <c r="K114" s="293"/>
      <c r="S114" s="293"/>
    </row>
    <row r="115" spans="2:19" x14ac:dyDescent="0.6">
      <c r="B115" s="291">
        <v>114</v>
      </c>
      <c r="C115" s="294"/>
      <c r="D115" s="294" t="s">
        <v>3457</v>
      </c>
      <c r="E115" s="293" t="s">
        <v>2732</v>
      </c>
      <c r="H115" s="293"/>
      <c r="K115" s="293"/>
      <c r="S115" s="293"/>
    </row>
    <row r="116" spans="2:19" x14ac:dyDescent="0.6">
      <c r="B116" s="291">
        <v>115</v>
      </c>
      <c r="C116" s="292"/>
      <c r="D116" s="292" t="s">
        <v>2740</v>
      </c>
      <c r="E116" s="293" t="s">
        <v>2736</v>
      </c>
      <c r="H116" s="293"/>
      <c r="K116" s="293"/>
      <c r="S116" s="293"/>
    </row>
    <row r="117" spans="2:19" x14ac:dyDescent="0.6">
      <c r="B117" s="291">
        <v>116</v>
      </c>
      <c r="C117" s="292"/>
      <c r="D117" s="292" t="s">
        <v>2740</v>
      </c>
      <c r="E117" s="293" t="s">
        <v>2736</v>
      </c>
      <c r="H117" s="293"/>
      <c r="K117" s="293"/>
      <c r="S117" s="293"/>
    </row>
    <row r="118" spans="2:19" x14ac:dyDescent="0.6">
      <c r="B118" s="291">
        <v>117</v>
      </c>
      <c r="C118" s="292"/>
      <c r="D118" s="292" t="s">
        <v>3458</v>
      </c>
      <c r="E118" s="293" t="s">
        <v>2750</v>
      </c>
      <c r="H118" s="293"/>
      <c r="K118" s="293"/>
      <c r="S118" s="293"/>
    </row>
    <row r="119" spans="2:19" x14ac:dyDescent="0.6">
      <c r="B119" s="291">
        <v>118</v>
      </c>
      <c r="C119" s="292"/>
      <c r="D119" s="292" t="s">
        <v>3459</v>
      </c>
      <c r="E119" s="293" t="s">
        <v>2756</v>
      </c>
      <c r="H119" s="293"/>
      <c r="K119" s="293"/>
      <c r="S119" s="293"/>
    </row>
    <row r="120" spans="2:19" x14ac:dyDescent="0.6">
      <c r="B120" s="291">
        <v>119</v>
      </c>
      <c r="C120" s="292"/>
      <c r="D120" s="298" t="s">
        <v>3362</v>
      </c>
      <c r="E120" s="293" t="s">
        <v>2765</v>
      </c>
      <c r="H120" s="293"/>
      <c r="K120" s="293"/>
      <c r="S120" s="293"/>
    </row>
    <row r="121" spans="2:19" x14ac:dyDescent="0.6">
      <c r="B121" s="291">
        <v>120</v>
      </c>
      <c r="C121" s="292"/>
      <c r="D121" s="298" t="s">
        <v>3362</v>
      </c>
      <c r="E121" s="293" t="s">
        <v>2765</v>
      </c>
      <c r="H121" s="293"/>
      <c r="K121" s="293"/>
      <c r="S121" s="293"/>
    </row>
    <row r="122" spans="2:19" x14ac:dyDescent="0.6">
      <c r="B122" s="291">
        <v>121</v>
      </c>
      <c r="C122" s="292"/>
      <c r="D122" s="292" t="s">
        <v>3343</v>
      </c>
      <c r="E122" s="293" t="s">
        <v>2766</v>
      </c>
      <c r="H122" s="293"/>
      <c r="K122" s="293"/>
      <c r="S122" s="293"/>
    </row>
    <row r="123" spans="2:19" x14ac:dyDescent="0.6">
      <c r="B123" s="291">
        <v>122</v>
      </c>
      <c r="D123" s="292" t="s">
        <v>3343</v>
      </c>
      <c r="E123" s="293" t="s">
        <v>2766</v>
      </c>
      <c r="H123" s="293"/>
      <c r="K123" s="293"/>
      <c r="S123" s="293"/>
    </row>
    <row r="124" spans="2:19" x14ac:dyDescent="0.6">
      <c r="B124" s="291">
        <v>123</v>
      </c>
      <c r="D124" s="292" t="s">
        <v>3343</v>
      </c>
      <c r="E124" s="293" t="s">
        <v>2774</v>
      </c>
      <c r="H124" s="293"/>
      <c r="K124" s="293"/>
      <c r="S124" s="293"/>
    </row>
    <row r="125" spans="2:19" x14ac:dyDescent="0.6">
      <c r="B125" s="291">
        <v>124</v>
      </c>
      <c r="D125" s="292" t="s">
        <v>3343</v>
      </c>
      <c r="E125" s="293" t="s">
        <v>2777</v>
      </c>
      <c r="H125" s="293"/>
      <c r="K125" s="293"/>
      <c r="S125" s="293"/>
    </row>
    <row r="126" spans="2:19" x14ac:dyDescent="0.6">
      <c r="B126" s="291">
        <v>125</v>
      </c>
      <c r="C126" s="295"/>
      <c r="D126" s="295" t="s">
        <v>3460</v>
      </c>
      <c r="E126" s="293" t="s">
        <v>2783</v>
      </c>
      <c r="F126" t="b">
        <v>0</v>
      </c>
      <c r="H126" s="293"/>
      <c r="K126" s="293"/>
      <c r="S126" s="293"/>
    </row>
    <row r="127" spans="2:19" x14ac:dyDescent="0.6">
      <c r="B127" s="291">
        <v>126</v>
      </c>
      <c r="D127" s="296" t="s">
        <v>3436</v>
      </c>
      <c r="E127" s="293" t="s">
        <v>2785</v>
      </c>
      <c r="H127" s="293"/>
      <c r="K127" s="293"/>
      <c r="S127" s="293"/>
    </row>
    <row r="128" spans="2:19" x14ac:dyDescent="0.6">
      <c r="B128" s="291">
        <v>127</v>
      </c>
      <c r="D128" s="296" t="s">
        <v>3436</v>
      </c>
      <c r="E128" s="293" t="s">
        <v>2785</v>
      </c>
      <c r="H128" s="293"/>
      <c r="K128" s="293"/>
      <c r="S128" s="293"/>
    </row>
    <row r="129" spans="2:19" x14ac:dyDescent="0.6">
      <c r="B129" s="291">
        <v>128</v>
      </c>
      <c r="D129" s="296" t="s">
        <v>3436</v>
      </c>
      <c r="E129" s="293" t="s">
        <v>2785</v>
      </c>
      <c r="H129" s="293"/>
      <c r="K129" s="293"/>
      <c r="S129" s="293"/>
    </row>
    <row r="130" spans="2:19" x14ac:dyDescent="0.6">
      <c r="B130" s="291">
        <v>129</v>
      </c>
      <c r="D130" s="296" t="s">
        <v>3438</v>
      </c>
      <c r="E130" s="293" t="s">
        <v>2708</v>
      </c>
      <c r="H130" s="293"/>
      <c r="K130" s="293"/>
      <c r="S130" s="293"/>
    </row>
    <row r="131" spans="2:19" x14ac:dyDescent="0.6">
      <c r="B131" s="291">
        <v>130</v>
      </c>
      <c r="D131" s="296" t="s">
        <v>2740</v>
      </c>
      <c r="E131" s="293" t="s">
        <v>2794</v>
      </c>
      <c r="F131" t="b">
        <v>0</v>
      </c>
      <c r="H131" s="293"/>
      <c r="K131" s="293"/>
      <c r="S131" s="293"/>
    </row>
    <row r="132" spans="2:19" x14ac:dyDescent="0.6">
      <c r="B132" s="291">
        <v>131</v>
      </c>
      <c r="D132" s="296" t="s">
        <v>3461</v>
      </c>
      <c r="E132" s="293" t="s">
        <v>2798</v>
      </c>
      <c r="H132" s="293"/>
      <c r="K132" s="293"/>
      <c r="S132" s="293"/>
    </row>
    <row r="133" spans="2:19" x14ac:dyDescent="0.6">
      <c r="B133" s="291">
        <v>132</v>
      </c>
      <c r="D133" s="296" t="s">
        <v>2804</v>
      </c>
      <c r="E133" s="293" t="s">
        <v>2805</v>
      </c>
      <c r="H133" s="293"/>
      <c r="K133" s="293"/>
      <c r="S133" s="293"/>
    </row>
    <row r="134" spans="2:19" x14ac:dyDescent="0.6">
      <c r="B134" s="291">
        <v>133</v>
      </c>
      <c r="D134" s="296" t="s">
        <v>3437</v>
      </c>
      <c r="E134" s="293" t="s">
        <v>2808</v>
      </c>
      <c r="H134" s="293"/>
      <c r="K134" s="293"/>
      <c r="S134" s="293"/>
    </row>
    <row r="135" spans="2:19" x14ac:dyDescent="0.6">
      <c r="B135" s="291">
        <v>134</v>
      </c>
      <c r="D135" s="296" t="s">
        <v>3437</v>
      </c>
      <c r="E135" s="293" t="s">
        <v>2808</v>
      </c>
      <c r="H135" s="293"/>
      <c r="K135" s="293"/>
      <c r="S135" s="293"/>
    </row>
    <row r="136" spans="2:19" x14ac:dyDescent="0.6">
      <c r="B136" s="291">
        <v>135</v>
      </c>
      <c r="D136" s="296" t="s">
        <v>3437</v>
      </c>
      <c r="E136" s="293" t="s">
        <v>2808</v>
      </c>
      <c r="F136" t="b">
        <v>0</v>
      </c>
      <c r="H136" s="293"/>
      <c r="K136" s="293"/>
      <c r="S136" s="293"/>
    </row>
    <row r="137" spans="2:19" x14ac:dyDescent="0.6">
      <c r="B137" s="291">
        <v>136</v>
      </c>
      <c r="D137" s="296" t="s">
        <v>3462</v>
      </c>
      <c r="E137" s="293" t="s">
        <v>2822</v>
      </c>
      <c r="H137" s="293"/>
      <c r="K137" s="293"/>
      <c r="S137" s="293"/>
    </row>
    <row r="138" spans="2:19" x14ac:dyDescent="0.6">
      <c r="B138" s="291">
        <v>137</v>
      </c>
      <c r="D138" s="296" t="s">
        <v>3463</v>
      </c>
      <c r="E138" s="293" t="s">
        <v>2824</v>
      </c>
      <c r="H138" s="293"/>
      <c r="K138" s="293"/>
      <c r="S138" s="293"/>
    </row>
    <row r="139" spans="2:19" x14ac:dyDescent="0.6">
      <c r="B139" s="291">
        <v>138</v>
      </c>
      <c r="D139" s="296" t="s">
        <v>3343</v>
      </c>
      <c r="E139" s="293" t="s">
        <v>2777</v>
      </c>
      <c r="H139" s="293"/>
      <c r="K139" s="293"/>
      <c r="S139" s="293"/>
    </row>
    <row r="140" spans="2:19" x14ac:dyDescent="0.6">
      <c r="B140" s="291">
        <v>139</v>
      </c>
      <c r="D140" s="296" t="s">
        <v>3464</v>
      </c>
      <c r="E140" s="293" t="s">
        <v>2827</v>
      </c>
      <c r="F140" t="b">
        <v>0</v>
      </c>
      <c r="H140" s="293"/>
      <c r="K140" s="293"/>
      <c r="S140" s="293"/>
    </row>
    <row r="141" spans="2:19" x14ac:dyDescent="0.6">
      <c r="B141" s="291">
        <v>140</v>
      </c>
      <c r="H141" s="293"/>
      <c r="K141" s="293"/>
      <c r="S141" s="293"/>
    </row>
    <row r="142" spans="2:19" x14ac:dyDescent="0.6">
      <c r="B142" s="291">
        <v>141</v>
      </c>
      <c r="H142" s="293"/>
      <c r="K142" s="293"/>
      <c r="S142" s="293"/>
    </row>
    <row r="143" spans="2:19" x14ac:dyDescent="0.6">
      <c r="B143" s="291">
        <v>142</v>
      </c>
      <c r="D143" s="296" t="s">
        <v>3465</v>
      </c>
      <c r="E143" s="293" t="s">
        <v>2838</v>
      </c>
      <c r="H143" s="293"/>
      <c r="K143" s="293"/>
      <c r="S143" s="293"/>
    </row>
    <row r="144" spans="2:19" x14ac:dyDescent="0.6">
      <c r="B144" s="291">
        <v>143</v>
      </c>
      <c r="D144" s="296" t="s">
        <v>3452</v>
      </c>
      <c r="E144" s="293" t="s">
        <v>2841</v>
      </c>
      <c r="H144" s="293"/>
      <c r="K144" s="293"/>
      <c r="S144" s="293"/>
    </row>
    <row r="145" spans="2:19" x14ac:dyDescent="0.6">
      <c r="B145" s="291">
        <v>144</v>
      </c>
      <c r="D145" s="296" t="s">
        <v>3452</v>
      </c>
      <c r="E145" s="293" t="s">
        <v>2841</v>
      </c>
      <c r="F145" t="b">
        <v>0</v>
      </c>
      <c r="H145" s="293"/>
      <c r="K145" s="293"/>
      <c r="S145" s="293"/>
    </row>
    <row r="146" spans="2:19" x14ac:dyDescent="0.6">
      <c r="B146" s="291">
        <v>145</v>
      </c>
      <c r="D146" s="296" t="s">
        <v>3452</v>
      </c>
      <c r="E146" s="293" t="s">
        <v>2841</v>
      </c>
      <c r="H146" s="293"/>
      <c r="K146" s="293"/>
      <c r="S146" s="293"/>
    </row>
    <row r="147" spans="2:19" x14ac:dyDescent="0.6">
      <c r="B147" s="291">
        <v>146</v>
      </c>
      <c r="D147" s="296" t="s">
        <v>3452</v>
      </c>
      <c r="E147" s="293" t="s">
        <v>2841</v>
      </c>
      <c r="H147" s="293"/>
      <c r="K147" s="293"/>
      <c r="S147" s="293"/>
    </row>
    <row r="148" spans="2:19" x14ac:dyDescent="0.6">
      <c r="B148" s="291">
        <v>147</v>
      </c>
      <c r="D148" s="296" t="s">
        <v>3466</v>
      </c>
      <c r="E148" s="293" t="s">
        <v>2850</v>
      </c>
      <c r="H148" s="293"/>
      <c r="K148" s="293"/>
      <c r="S148" s="293"/>
    </row>
    <row r="149" spans="2:19" x14ac:dyDescent="0.6">
      <c r="B149" s="291">
        <v>148</v>
      </c>
      <c r="C149" s="297" t="s">
        <v>2854</v>
      </c>
      <c r="D149" s="296" t="s">
        <v>3450</v>
      </c>
      <c r="E149" s="293" t="s">
        <v>2856</v>
      </c>
      <c r="H149" s="293"/>
      <c r="K149" s="293"/>
      <c r="S149" s="293"/>
    </row>
    <row r="150" spans="2:19" x14ac:dyDescent="0.6">
      <c r="B150" s="291">
        <v>149</v>
      </c>
      <c r="D150" s="296" t="s">
        <v>3465</v>
      </c>
      <c r="E150" s="293" t="s">
        <v>2838</v>
      </c>
      <c r="H150" s="293"/>
      <c r="K150" s="293"/>
      <c r="S150" s="293"/>
    </row>
    <row r="151" spans="2:19" x14ac:dyDescent="0.6">
      <c r="B151" s="291">
        <v>150</v>
      </c>
      <c r="D151" s="296" t="s">
        <v>3465</v>
      </c>
      <c r="E151" s="293" t="s">
        <v>2838</v>
      </c>
      <c r="H151" s="293"/>
      <c r="K151" s="293"/>
      <c r="S151" s="293"/>
    </row>
    <row r="152" spans="2:19" x14ac:dyDescent="0.6">
      <c r="B152" s="291">
        <v>151</v>
      </c>
      <c r="D152" s="292" t="s">
        <v>3441</v>
      </c>
      <c r="E152" s="299" t="s">
        <v>3303</v>
      </c>
      <c r="H152" s="293"/>
      <c r="K152" s="293"/>
      <c r="S152" s="293"/>
    </row>
    <row r="153" spans="2:19" x14ac:dyDescent="0.6">
      <c r="B153" s="291">
        <v>152</v>
      </c>
      <c r="D153" s="292" t="s">
        <v>2740</v>
      </c>
      <c r="E153" s="299" t="s">
        <v>2736</v>
      </c>
      <c r="H153" s="293"/>
      <c r="K153" s="293"/>
      <c r="S153" s="293"/>
    </row>
    <row r="154" spans="2:19" x14ac:dyDescent="0.6">
      <c r="B154" s="291">
        <v>153</v>
      </c>
      <c r="D154" s="292" t="s">
        <v>3304</v>
      </c>
      <c r="E154" s="299" t="s">
        <v>3305</v>
      </c>
      <c r="H154" s="293"/>
      <c r="K154" s="293"/>
      <c r="S154" s="293"/>
    </row>
    <row r="155" spans="2:19" x14ac:dyDescent="0.6">
      <c r="B155" s="291">
        <v>154</v>
      </c>
      <c r="D155" s="292" t="s">
        <v>3306</v>
      </c>
      <c r="E155" s="299" t="s">
        <v>3307</v>
      </c>
      <c r="H155" s="293"/>
      <c r="K155" s="293"/>
      <c r="S155" s="293"/>
    </row>
    <row r="156" spans="2:19" x14ac:dyDescent="0.6">
      <c r="B156" s="291">
        <v>155</v>
      </c>
      <c r="C156" s="292" t="s">
        <v>2854</v>
      </c>
      <c r="D156" s="292" t="s">
        <v>3450</v>
      </c>
      <c r="E156" s="299" t="s">
        <v>2856</v>
      </c>
      <c r="H156" s="293"/>
      <c r="K156" s="293"/>
      <c r="S156" s="293"/>
    </row>
    <row r="157" spans="2:19" x14ac:dyDescent="0.6">
      <c r="B157" s="291">
        <v>156</v>
      </c>
      <c r="C157" s="292" t="s">
        <v>2721</v>
      </c>
      <c r="D157" s="292" t="s">
        <v>3310</v>
      </c>
      <c r="E157" s="299" t="s">
        <v>3311</v>
      </c>
      <c r="H157" s="293"/>
      <c r="K157" s="293"/>
      <c r="S157" s="293"/>
    </row>
    <row r="158" spans="2:19" x14ac:dyDescent="0.6">
      <c r="B158" s="291">
        <v>157</v>
      </c>
      <c r="D158" s="292" t="s">
        <v>3442</v>
      </c>
      <c r="E158" s="299" t="s">
        <v>3313</v>
      </c>
      <c r="H158" s="293"/>
      <c r="K158" s="293"/>
      <c r="S158" s="293"/>
    </row>
    <row r="159" spans="2:19" x14ac:dyDescent="0.6">
      <c r="B159" s="291">
        <v>158</v>
      </c>
      <c r="C159" s="294"/>
      <c r="D159" s="294" t="s">
        <v>3314</v>
      </c>
      <c r="E159" s="300" t="s">
        <v>2962</v>
      </c>
      <c r="H159" s="293"/>
      <c r="K159" s="293"/>
      <c r="S159" s="293"/>
    </row>
    <row r="160" spans="2:19" x14ac:dyDescent="0.6">
      <c r="B160" s="291">
        <v>159</v>
      </c>
      <c r="D160" s="292" t="s">
        <v>3436</v>
      </c>
      <c r="E160" s="299" t="s">
        <v>2785</v>
      </c>
      <c r="H160" s="293"/>
      <c r="K160" s="293"/>
      <c r="S160" s="293"/>
    </row>
    <row r="161" spans="2:19" x14ac:dyDescent="0.6">
      <c r="B161" s="291">
        <v>160</v>
      </c>
      <c r="D161" s="292" t="s">
        <v>3437</v>
      </c>
      <c r="E161" s="299" t="s">
        <v>2808</v>
      </c>
      <c r="H161" s="293"/>
      <c r="K161" s="293"/>
      <c r="S161" s="293"/>
    </row>
    <row r="162" spans="2:19" x14ac:dyDescent="0.6">
      <c r="B162" s="291">
        <v>161</v>
      </c>
      <c r="D162" s="292" t="s">
        <v>3316</v>
      </c>
      <c r="E162" s="299" t="s">
        <v>3317</v>
      </c>
      <c r="H162" s="293"/>
      <c r="K162" s="293"/>
      <c r="S162" s="293"/>
    </row>
    <row r="163" spans="2:19" x14ac:dyDescent="0.6">
      <c r="B163" s="291">
        <v>162</v>
      </c>
      <c r="C163" s="292" t="s">
        <v>3318</v>
      </c>
      <c r="D163" s="292" t="s">
        <v>3443</v>
      </c>
      <c r="E163" s="299" t="s">
        <v>3320</v>
      </c>
      <c r="H163" s="293"/>
      <c r="K163" s="293"/>
      <c r="S163" s="293"/>
    </row>
    <row r="164" spans="2:19" x14ac:dyDescent="0.6">
      <c r="B164" s="291">
        <v>163</v>
      </c>
      <c r="D164" s="292" t="s">
        <v>3321</v>
      </c>
      <c r="E164" s="299" t="s">
        <v>3322</v>
      </c>
      <c r="H164" s="293"/>
      <c r="K164" s="293"/>
      <c r="S164" s="293"/>
    </row>
    <row r="165" spans="2:19" x14ac:dyDescent="0.6">
      <c r="B165" s="291">
        <v>164</v>
      </c>
      <c r="D165" s="292" t="s">
        <v>3323</v>
      </c>
      <c r="E165" s="299" t="s">
        <v>3324</v>
      </c>
      <c r="H165" s="293"/>
      <c r="K165" s="293"/>
      <c r="S165" s="293"/>
    </row>
    <row r="166" spans="2:19" x14ac:dyDescent="0.6">
      <c r="B166" s="291">
        <v>165</v>
      </c>
      <c r="C166" s="292" t="s">
        <v>2804</v>
      </c>
      <c r="D166" s="292" t="s">
        <v>3438</v>
      </c>
      <c r="E166" s="299" t="s">
        <v>2708</v>
      </c>
      <c r="H166" s="293"/>
      <c r="K166" s="293"/>
      <c r="S166" s="293"/>
    </row>
    <row r="167" spans="2:19" x14ac:dyDescent="0.6">
      <c r="B167" s="291">
        <v>166</v>
      </c>
      <c r="D167" s="292" t="s">
        <v>3325</v>
      </c>
      <c r="E167" s="299" t="s">
        <v>2930</v>
      </c>
      <c r="H167" s="293"/>
      <c r="K167" s="293"/>
      <c r="S167" s="293"/>
    </row>
    <row r="168" spans="2:19" x14ac:dyDescent="0.6">
      <c r="B168" s="291">
        <v>167</v>
      </c>
      <c r="C168" s="292" t="s">
        <v>2721</v>
      </c>
      <c r="D168" s="292" t="s">
        <v>3327</v>
      </c>
      <c r="E168" s="299"/>
      <c r="H168" s="293"/>
      <c r="K168" s="293"/>
      <c r="S168" s="293"/>
    </row>
    <row r="169" spans="2:19" x14ac:dyDescent="0.6">
      <c r="B169" s="291">
        <v>168</v>
      </c>
      <c r="D169" s="296" t="s">
        <v>3444</v>
      </c>
      <c r="E169" s="296" t="s">
        <v>3329</v>
      </c>
      <c r="H169" s="293"/>
      <c r="K169" s="293"/>
      <c r="S169" s="293"/>
    </row>
    <row r="170" spans="2:19" x14ac:dyDescent="0.6">
      <c r="B170" s="291">
        <v>169</v>
      </c>
      <c r="D170" s="296" t="s">
        <v>3330</v>
      </c>
      <c r="E170" s="296" t="s">
        <v>3331</v>
      </c>
      <c r="H170" s="293"/>
      <c r="K170" s="293"/>
      <c r="S170" s="293"/>
    </row>
    <row r="171" spans="2:19" x14ac:dyDescent="0.6">
      <c r="B171" s="291">
        <v>170</v>
      </c>
      <c r="C171" s="294"/>
      <c r="D171" s="294" t="s">
        <v>3332</v>
      </c>
      <c r="E171" s="300" t="s">
        <v>3333</v>
      </c>
      <c r="H171" s="293"/>
      <c r="K171" s="293"/>
      <c r="S171" s="293"/>
    </row>
    <row r="172" spans="2:19" x14ac:dyDescent="0.6">
      <c r="B172" s="291">
        <v>171</v>
      </c>
      <c r="D172" s="296" t="s">
        <v>3332</v>
      </c>
      <c r="E172" s="296" t="s">
        <v>3334</v>
      </c>
      <c r="H172" s="293"/>
      <c r="K172" s="293"/>
      <c r="S172" s="293"/>
    </row>
    <row r="173" spans="2:19" x14ac:dyDescent="0.6">
      <c r="B173" s="291">
        <v>172</v>
      </c>
      <c r="D173" s="296" t="s">
        <v>3445</v>
      </c>
      <c r="E173" s="296" t="s">
        <v>3336</v>
      </c>
      <c r="H173" s="293"/>
      <c r="K173" s="293"/>
      <c r="S173" s="293"/>
    </row>
    <row r="174" spans="2:19" x14ac:dyDescent="0.6">
      <c r="B174" s="291">
        <v>173</v>
      </c>
      <c r="D174" s="296" t="s">
        <v>3337</v>
      </c>
      <c r="E174" s="296" t="s">
        <v>3338</v>
      </c>
      <c r="H174" s="293"/>
      <c r="K174" s="293"/>
      <c r="S174" s="293"/>
    </row>
    <row r="175" spans="2:19" x14ac:dyDescent="0.6">
      <c r="B175" s="291">
        <v>174</v>
      </c>
      <c r="D175" s="296" t="s">
        <v>3446</v>
      </c>
      <c r="E175" s="296" t="s">
        <v>3340</v>
      </c>
      <c r="H175" s="293"/>
      <c r="K175" s="293"/>
      <c r="S175" s="293"/>
    </row>
    <row r="176" spans="2:19" x14ac:dyDescent="0.6">
      <c r="B176" s="291">
        <v>175</v>
      </c>
      <c r="C176" s="301"/>
      <c r="D176" s="301" t="s">
        <v>3467</v>
      </c>
      <c r="E176" s="293" t="s">
        <v>3342</v>
      </c>
      <c r="F176" t="b">
        <v>0</v>
      </c>
      <c r="H176" s="293"/>
      <c r="K176" s="293"/>
      <c r="S176" s="293"/>
    </row>
    <row r="177" spans="2:19" x14ac:dyDescent="0.6">
      <c r="B177" s="291">
        <v>176</v>
      </c>
      <c r="D177" s="296" t="s">
        <v>3343</v>
      </c>
      <c r="E177" s="296" t="s">
        <v>3003</v>
      </c>
      <c r="H177" s="293"/>
      <c r="K177" s="293"/>
      <c r="S177" s="293"/>
    </row>
    <row r="178" spans="2:19" x14ac:dyDescent="0.6">
      <c r="B178" s="291">
        <v>177</v>
      </c>
      <c r="D178" s="296" t="s">
        <v>3344</v>
      </c>
      <c r="E178" s="293" t="s">
        <v>3345</v>
      </c>
      <c r="H178" s="293"/>
      <c r="K178" s="293"/>
      <c r="S178" s="293"/>
    </row>
    <row r="179" spans="2:19" x14ac:dyDescent="0.6">
      <c r="B179" s="291">
        <v>178</v>
      </c>
      <c r="D179" s="296" t="s">
        <v>3439</v>
      </c>
      <c r="E179" s="296" t="s">
        <v>3346</v>
      </c>
      <c r="H179" s="293"/>
      <c r="K179" s="293"/>
      <c r="S179" s="293"/>
    </row>
    <row r="180" spans="2:19" x14ac:dyDescent="0.6">
      <c r="B180" s="291">
        <v>179</v>
      </c>
      <c r="D180" s="296" t="s">
        <v>3439</v>
      </c>
      <c r="E180" s="296" t="s">
        <v>3346</v>
      </c>
      <c r="H180" s="293"/>
      <c r="K180" s="293"/>
      <c r="S180" s="293"/>
    </row>
    <row r="181" spans="2:19" x14ac:dyDescent="0.6">
      <c r="B181" s="291">
        <v>180</v>
      </c>
      <c r="C181" s="300" t="s">
        <v>3347</v>
      </c>
      <c r="D181" s="300" t="s">
        <v>3447</v>
      </c>
      <c r="E181" s="300" t="s">
        <v>3349</v>
      </c>
      <c r="H181" s="293"/>
      <c r="K181" s="293"/>
      <c r="S181" s="293"/>
    </row>
    <row r="182" spans="2:19" x14ac:dyDescent="0.6">
      <c r="B182" s="291">
        <v>181</v>
      </c>
      <c r="D182" s="296" t="s">
        <v>3468</v>
      </c>
      <c r="H182" s="293"/>
      <c r="K182" s="293"/>
      <c r="S182" s="293"/>
    </row>
    <row r="183" spans="2:19" x14ac:dyDescent="0.6">
      <c r="B183" s="291">
        <v>182</v>
      </c>
      <c r="C183" s="296" t="s">
        <v>3432</v>
      </c>
      <c r="H183" s="293"/>
      <c r="K183" s="293"/>
      <c r="S183" s="293"/>
    </row>
    <row r="184" spans="2:19" x14ac:dyDescent="0.6">
      <c r="B184" s="291">
        <v>183</v>
      </c>
      <c r="D184" s="296" t="s">
        <v>3351</v>
      </c>
      <c r="E184" s="296" t="s">
        <v>3352</v>
      </c>
      <c r="H184" s="293"/>
      <c r="K184" s="293"/>
      <c r="S184" s="293"/>
    </row>
    <row r="185" spans="2:19" x14ac:dyDescent="0.6">
      <c r="B185" s="291">
        <v>184</v>
      </c>
      <c r="D185" s="296" t="s">
        <v>3351</v>
      </c>
      <c r="E185" s="296" t="s">
        <v>3352</v>
      </c>
      <c r="H185" s="293"/>
      <c r="K185" s="293"/>
      <c r="S185" s="293"/>
    </row>
    <row r="186" spans="2:19" x14ac:dyDescent="0.6">
      <c r="B186" s="291">
        <v>185</v>
      </c>
      <c r="D186" s="296" t="s">
        <v>3351</v>
      </c>
      <c r="E186" s="296" t="s">
        <v>3352</v>
      </c>
      <c r="H186" s="293"/>
      <c r="K186" s="293"/>
      <c r="S186" s="293"/>
    </row>
    <row r="187" spans="2:19" x14ac:dyDescent="0.6">
      <c r="B187" s="291">
        <v>186</v>
      </c>
      <c r="D187" s="296" t="s">
        <v>3354</v>
      </c>
      <c r="E187" s="296" t="s">
        <v>3355</v>
      </c>
      <c r="H187" s="293"/>
      <c r="K187" s="293"/>
      <c r="S187" s="293"/>
    </row>
    <row r="188" spans="2:19" x14ac:dyDescent="0.6">
      <c r="B188" s="291">
        <v>187</v>
      </c>
      <c r="C188" s="296" t="s">
        <v>2720</v>
      </c>
      <c r="D188" s="296" t="s">
        <v>3105</v>
      </c>
      <c r="E188" s="296" t="s">
        <v>3356</v>
      </c>
      <c r="H188" s="293"/>
      <c r="K188" s="293"/>
      <c r="S188" s="293"/>
    </row>
    <row r="189" spans="2:19" x14ac:dyDescent="0.6">
      <c r="B189" s="291">
        <v>188</v>
      </c>
      <c r="D189" s="296" t="s">
        <v>3448</v>
      </c>
      <c r="E189" s="296" t="s">
        <v>3358</v>
      </c>
      <c r="H189" s="293"/>
      <c r="K189" s="293"/>
      <c r="S189" s="293"/>
    </row>
    <row r="190" spans="2:19" x14ac:dyDescent="0.6">
      <c r="B190" s="291">
        <v>189</v>
      </c>
      <c r="D190" s="296" t="s">
        <v>3448</v>
      </c>
      <c r="E190" s="296" t="s">
        <v>3358</v>
      </c>
      <c r="H190" s="293"/>
      <c r="K190" s="293"/>
      <c r="S190" s="293"/>
    </row>
    <row r="191" spans="2:19" x14ac:dyDescent="0.6">
      <c r="B191" s="291">
        <v>190</v>
      </c>
      <c r="D191" s="296" t="s">
        <v>3359</v>
      </c>
      <c r="E191" s="296" t="s">
        <v>3360</v>
      </c>
      <c r="H191" s="293"/>
      <c r="K191" s="293"/>
      <c r="S191" s="293"/>
    </row>
    <row r="192" spans="2:19" x14ac:dyDescent="0.6">
      <c r="B192" s="291">
        <v>191</v>
      </c>
      <c r="D192" s="296" t="s">
        <v>3448</v>
      </c>
      <c r="E192" s="296" t="s">
        <v>3358</v>
      </c>
      <c r="H192" s="293"/>
      <c r="K192" s="293"/>
      <c r="S192" s="293"/>
    </row>
    <row r="193" spans="2:19" x14ac:dyDescent="0.6">
      <c r="B193" s="291">
        <v>192</v>
      </c>
      <c r="C193" s="301"/>
      <c r="D193" s="301" t="s">
        <v>3468</v>
      </c>
      <c r="E193" s="301"/>
      <c r="F193" t="b">
        <v>0</v>
      </c>
      <c r="H193" s="293"/>
      <c r="K193" s="293"/>
      <c r="S193" s="293"/>
    </row>
    <row r="194" spans="2:19" x14ac:dyDescent="0.6">
      <c r="B194" s="291">
        <v>193</v>
      </c>
      <c r="D194" s="296" t="s">
        <v>3468</v>
      </c>
      <c r="H194" s="293"/>
      <c r="K194" s="293"/>
      <c r="S194" s="293"/>
    </row>
    <row r="195" spans="2:19" x14ac:dyDescent="0.6">
      <c r="B195" s="291">
        <v>194</v>
      </c>
      <c r="C195" s="296" t="s">
        <v>3343</v>
      </c>
      <c r="D195" s="302" t="s">
        <v>3362</v>
      </c>
      <c r="E195" s="296" t="s">
        <v>3363</v>
      </c>
      <c r="H195" s="293"/>
      <c r="K195" s="293"/>
      <c r="S195" s="293"/>
    </row>
    <row r="196" spans="2:19" x14ac:dyDescent="0.6">
      <c r="B196" s="291">
        <v>195</v>
      </c>
      <c r="C196" s="301"/>
      <c r="D196" s="301" t="s">
        <v>3364</v>
      </c>
      <c r="E196" s="301" t="s">
        <v>3365</v>
      </c>
      <c r="F196" t="b">
        <v>0</v>
      </c>
      <c r="H196" s="293"/>
      <c r="K196" s="293"/>
      <c r="S196" s="293"/>
    </row>
    <row r="197" spans="2:19" x14ac:dyDescent="0.6">
      <c r="B197" s="291">
        <v>196</v>
      </c>
      <c r="C197" s="296" t="s">
        <v>2764</v>
      </c>
      <c r="D197" s="296" t="s">
        <v>3343</v>
      </c>
      <c r="E197" s="303" t="s">
        <v>2766</v>
      </c>
      <c r="H197" s="293"/>
      <c r="K197" s="293"/>
      <c r="S197" s="293"/>
    </row>
    <row r="198" spans="2:19" x14ac:dyDescent="0.6">
      <c r="B198" s="291">
        <v>197</v>
      </c>
      <c r="D198" s="296" t="s">
        <v>3368</v>
      </c>
      <c r="E198" s="296" t="s">
        <v>3369</v>
      </c>
      <c r="H198" s="293"/>
      <c r="K198" s="293"/>
      <c r="S198" s="293"/>
    </row>
    <row r="199" spans="2:19" x14ac:dyDescent="0.6">
      <c r="B199" s="291">
        <v>198</v>
      </c>
      <c r="C199" s="300"/>
      <c r="D199" s="300" t="s">
        <v>3370</v>
      </c>
      <c r="E199" s="300" t="s">
        <v>3371</v>
      </c>
      <c r="H199" s="293"/>
      <c r="K199" s="293"/>
      <c r="S199" s="293"/>
    </row>
    <row r="200" spans="2:19" x14ac:dyDescent="0.6">
      <c r="B200" s="291">
        <v>199</v>
      </c>
      <c r="D200" s="296" t="s">
        <v>3372</v>
      </c>
      <c r="E200" s="296" t="s">
        <v>3373</v>
      </c>
      <c r="H200" s="293"/>
      <c r="K200" s="293"/>
      <c r="S200" s="293"/>
    </row>
    <row r="201" spans="2:19" x14ac:dyDescent="0.6">
      <c r="B201" s="291">
        <v>200</v>
      </c>
      <c r="D201" s="296" t="s">
        <v>3374</v>
      </c>
      <c r="E201" s="296" t="s">
        <v>3329</v>
      </c>
      <c r="H201" s="293"/>
      <c r="K201" s="293"/>
      <c r="S201" s="293"/>
    </row>
    <row r="202" spans="2:19" x14ac:dyDescent="0.6">
      <c r="B202" s="291">
        <v>201</v>
      </c>
      <c r="H202" s="293"/>
      <c r="K202" s="293"/>
      <c r="S202" s="293"/>
    </row>
    <row r="203" spans="2:19" x14ac:dyDescent="0.6">
      <c r="B203" s="291">
        <v>202</v>
      </c>
      <c r="H203" s="293"/>
      <c r="K203" s="293"/>
      <c r="S203" s="293"/>
    </row>
    <row r="204" spans="2:19" x14ac:dyDescent="0.6">
      <c r="B204" s="291">
        <v>203</v>
      </c>
      <c r="H204" s="293"/>
      <c r="K204" s="293"/>
      <c r="S204" s="293"/>
    </row>
    <row r="205" spans="2:19" x14ac:dyDescent="0.6">
      <c r="B205" s="291">
        <v>204</v>
      </c>
      <c r="H205" s="293"/>
      <c r="K205" s="293"/>
      <c r="S205" s="293"/>
    </row>
    <row r="206" spans="2:19" x14ac:dyDescent="0.6">
      <c r="B206" s="291">
        <v>205</v>
      </c>
      <c r="H206" s="293"/>
      <c r="K206" s="293"/>
      <c r="S206" s="293"/>
    </row>
    <row r="207" spans="2:19" x14ac:dyDescent="0.6">
      <c r="B207" s="291">
        <v>206</v>
      </c>
      <c r="H207" s="293"/>
      <c r="K207" s="293"/>
      <c r="S207" s="293"/>
    </row>
    <row r="208" spans="2:19" x14ac:dyDescent="0.6">
      <c r="B208" s="291">
        <v>207</v>
      </c>
      <c r="H208" s="293"/>
      <c r="K208" s="293"/>
      <c r="S208" s="293"/>
    </row>
    <row r="209" spans="2:19" x14ac:dyDescent="0.6">
      <c r="B209" s="291">
        <v>208</v>
      </c>
      <c r="H209" s="293"/>
      <c r="K209" s="293"/>
      <c r="S209" s="293"/>
    </row>
    <row r="210" spans="2:19" x14ac:dyDescent="0.6">
      <c r="B210" s="291">
        <v>209</v>
      </c>
      <c r="H210" s="293"/>
      <c r="K210" s="293"/>
      <c r="S210" s="293"/>
    </row>
    <row r="211" spans="2:19" x14ac:dyDescent="0.6">
      <c r="B211" s="291">
        <v>210</v>
      </c>
      <c r="H211" s="293"/>
      <c r="K211" s="293"/>
      <c r="S211" s="293"/>
    </row>
    <row r="212" spans="2:19" x14ac:dyDescent="0.6">
      <c r="B212" s="291">
        <v>211</v>
      </c>
      <c r="H212" s="293"/>
      <c r="K212" s="293"/>
      <c r="S212" s="293"/>
    </row>
    <row r="213" spans="2:19" x14ac:dyDescent="0.6">
      <c r="B213" s="291">
        <v>212</v>
      </c>
      <c r="H213" s="293"/>
      <c r="K213" s="293"/>
      <c r="S213" s="293"/>
    </row>
    <row r="214" spans="2:19" x14ac:dyDescent="0.6">
      <c r="B214" s="291">
        <v>213</v>
      </c>
      <c r="H214" s="293"/>
      <c r="K214" s="293"/>
      <c r="S214" s="293"/>
    </row>
    <row r="215" spans="2:19" x14ac:dyDescent="0.6">
      <c r="B215" s="291">
        <v>214</v>
      </c>
      <c r="H215" s="293"/>
      <c r="K215" s="293"/>
      <c r="S215" s="293"/>
    </row>
    <row r="216" spans="2:19" x14ac:dyDescent="0.6">
      <c r="B216" s="291">
        <v>215</v>
      </c>
      <c r="H216" s="293"/>
      <c r="K216" s="293"/>
      <c r="S216" s="293"/>
    </row>
    <row r="217" spans="2:19" x14ac:dyDescent="0.6">
      <c r="B217" s="291">
        <v>216</v>
      </c>
      <c r="H217" s="293"/>
      <c r="K217" s="293"/>
      <c r="S217" s="293"/>
    </row>
    <row r="218" spans="2:19" x14ac:dyDescent="0.6">
      <c r="B218" s="291">
        <v>217</v>
      </c>
      <c r="H218" s="293"/>
      <c r="K218" s="293"/>
      <c r="S218" s="293"/>
    </row>
    <row r="219" spans="2:19" x14ac:dyDescent="0.6">
      <c r="B219" s="291">
        <v>218</v>
      </c>
      <c r="H219" s="293"/>
      <c r="K219" s="293"/>
      <c r="S219" s="293"/>
    </row>
    <row r="220" spans="2:19" x14ac:dyDescent="0.6">
      <c r="B220" s="291">
        <v>219</v>
      </c>
      <c r="H220" s="293"/>
      <c r="K220" s="293"/>
      <c r="S220" s="293"/>
    </row>
    <row r="221" spans="2:19" x14ac:dyDescent="0.6">
      <c r="B221" s="291">
        <v>220</v>
      </c>
      <c r="H221" s="293"/>
      <c r="K221" s="293"/>
      <c r="S221" s="293"/>
    </row>
    <row r="222" spans="2:19" x14ac:dyDescent="0.6">
      <c r="B222" s="291">
        <v>221</v>
      </c>
      <c r="H222" s="293"/>
      <c r="K222" s="293"/>
      <c r="S222" s="293"/>
    </row>
    <row r="223" spans="2:19" x14ac:dyDescent="0.6">
      <c r="B223" s="291">
        <v>222</v>
      </c>
      <c r="H223" s="293"/>
      <c r="K223" s="293"/>
      <c r="S223" s="293"/>
    </row>
    <row r="224" spans="2:19" x14ac:dyDescent="0.6">
      <c r="B224" s="291">
        <v>223</v>
      </c>
      <c r="H224" s="293"/>
      <c r="K224" s="293"/>
      <c r="S224" s="293"/>
    </row>
    <row r="225" spans="2:19" x14ac:dyDescent="0.6">
      <c r="B225" s="291">
        <v>224</v>
      </c>
      <c r="H225" s="293"/>
      <c r="K225" s="293"/>
      <c r="S225" s="293"/>
    </row>
    <row r="226" spans="2:19" x14ac:dyDescent="0.6">
      <c r="B226" s="291">
        <v>225</v>
      </c>
      <c r="H226" s="293"/>
      <c r="K226" s="293"/>
      <c r="S226" s="293"/>
    </row>
    <row r="227" spans="2:19" x14ac:dyDescent="0.6">
      <c r="B227" s="291">
        <v>226</v>
      </c>
      <c r="H227" s="293"/>
      <c r="K227" s="293"/>
      <c r="S227" s="293"/>
    </row>
    <row r="228" spans="2:19" x14ac:dyDescent="0.6">
      <c r="B228" s="291">
        <v>227</v>
      </c>
      <c r="H228" s="293"/>
      <c r="K228" s="293"/>
      <c r="S228" s="293"/>
    </row>
    <row r="229" spans="2:19" x14ac:dyDescent="0.6">
      <c r="B229" s="291">
        <v>228</v>
      </c>
      <c r="H229" s="293"/>
      <c r="K229" s="293"/>
      <c r="S229" s="293"/>
    </row>
    <row r="230" spans="2:19" x14ac:dyDescent="0.6">
      <c r="B230" s="291">
        <v>229</v>
      </c>
      <c r="H230" s="293"/>
      <c r="K230" s="293"/>
      <c r="S230" s="293"/>
    </row>
    <row r="231" spans="2:19" x14ac:dyDescent="0.6">
      <c r="B231" s="291">
        <v>230</v>
      </c>
      <c r="H231" s="293"/>
      <c r="K231" s="293"/>
      <c r="S231" s="293"/>
    </row>
    <row r="232" spans="2:19" x14ac:dyDescent="0.6">
      <c r="B232" s="291">
        <v>231</v>
      </c>
      <c r="H232" s="293"/>
      <c r="K232" s="293"/>
      <c r="S232" s="293"/>
    </row>
    <row r="233" spans="2:19" x14ac:dyDescent="0.6">
      <c r="B233" s="291">
        <v>232</v>
      </c>
      <c r="H233" s="293"/>
      <c r="K233" s="293"/>
      <c r="S233" s="293"/>
    </row>
    <row r="234" spans="2:19" x14ac:dyDescent="0.6">
      <c r="B234" s="291">
        <v>233</v>
      </c>
      <c r="H234" s="293"/>
      <c r="K234" s="293"/>
      <c r="S234" s="293"/>
    </row>
    <row r="235" spans="2:19" x14ac:dyDescent="0.6">
      <c r="B235" s="291">
        <v>234</v>
      </c>
      <c r="H235" s="293"/>
      <c r="K235" s="293"/>
      <c r="S235" s="293"/>
    </row>
    <row r="236" spans="2:19" x14ac:dyDescent="0.6">
      <c r="B236" s="291">
        <v>235</v>
      </c>
      <c r="H236" s="293"/>
      <c r="K236" s="293"/>
      <c r="S236" s="293"/>
    </row>
    <row r="237" spans="2:19" x14ac:dyDescent="0.6">
      <c r="B237" s="291">
        <v>236</v>
      </c>
      <c r="H237" s="293"/>
      <c r="K237" s="293"/>
      <c r="S237" s="293"/>
    </row>
    <row r="238" spans="2:19" x14ac:dyDescent="0.6">
      <c r="B238" s="291">
        <v>237</v>
      </c>
      <c r="H238" s="293"/>
      <c r="K238" s="293"/>
      <c r="S238" s="293"/>
    </row>
    <row r="239" spans="2:19" x14ac:dyDescent="0.6">
      <c r="B239" s="291">
        <v>238</v>
      </c>
      <c r="H239" s="293"/>
      <c r="K239" s="293"/>
      <c r="S239" s="293"/>
    </row>
    <row r="240" spans="2:19" x14ac:dyDescent="0.6">
      <c r="B240" s="291">
        <v>239</v>
      </c>
      <c r="H240" s="293"/>
      <c r="K240" s="293"/>
      <c r="S240" s="293"/>
    </row>
    <row r="241" spans="2:19" x14ac:dyDescent="0.6">
      <c r="B241" s="291">
        <v>240</v>
      </c>
      <c r="H241" s="293"/>
      <c r="K241" s="293"/>
      <c r="S241" s="293"/>
    </row>
    <row r="242" spans="2:19" x14ac:dyDescent="0.6">
      <c r="B242" s="291">
        <v>241</v>
      </c>
      <c r="H242" s="293"/>
      <c r="K242" s="293"/>
      <c r="S242" s="293"/>
    </row>
    <row r="243" spans="2:19" x14ac:dyDescent="0.6">
      <c r="B243" s="291">
        <v>242</v>
      </c>
      <c r="H243" s="293"/>
      <c r="K243" s="293"/>
      <c r="S243" s="293"/>
    </row>
    <row r="244" spans="2:19" x14ac:dyDescent="0.6">
      <c r="B244" s="291">
        <v>243</v>
      </c>
      <c r="H244" s="293"/>
      <c r="K244" s="293"/>
      <c r="S244" s="293"/>
    </row>
    <row r="245" spans="2:19" x14ac:dyDescent="0.6">
      <c r="B245" s="291">
        <v>244</v>
      </c>
      <c r="H245" s="293"/>
      <c r="K245" s="293"/>
      <c r="S245" s="293"/>
    </row>
    <row r="246" spans="2:19" x14ac:dyDescent="0.6">
      <c r="B246" s="291">
        <v>245</v>
      </c>
      <c r="H246" s="293"/>
      <c r="K246" s="293"/>
      <c r="S246" s="293"/>
    </row>
    <row r="247" spans="2:19" x14ac:dyDescent="0.6">
      <c r="B247" s="291">
        <v>246</v>
      </c>
      <c r="H247" s="293"/>
      <c r="K247" s="293"/>
      <c r="S247" s="293"/>
    </row>
    <row r="248" spans="2:19" x14ac:dyDescent="0.6">
      <c r="B248" s="291">
        <v>247</v>
      </c>
      <c r="H248" s="293"/>
      <c r="K248" s="293"/>
      <c r="S248" s="293"/>
    </row>
    <row r="249" spans="2:19" x14ac:dyDescent="0.6">
      <c r="B249" s="291">
        <v>248</v>
      </c>
      <c r="H249" s="293"/>
      <c r="K249" s="293"/>
      <c r="S249" s="293"/>
    </row>
    <row r="250" spans="2:19" x14ac:dyDescent="0.6">
      <c r="B250" s="291">
        <v>249</v>
      </c>
      <c r="H250" s="293"/>
      <c r="K250" s="293"/>
      <c r="S250" s="293"/>
    </row>
    <row r="251" spans="2:19" x14ac:dyDescent="0.6">
      <c r="B251" s="291">
        <v>250</v>
      </c>
      <c r="H251" s="293"/>
      <c r="K251" s="293"/>
      <c r="S251" s="293"/>
    </row>
    <row r="252" spans="2:19" x14ac:dyDescent="0.6">
      <c r="B252" s="291">
        <v>251</v>
      </c>
      <c r="H252" s="293"/>
      <c r="K252" s="293"/>
      <c r="S252" s="293"/>
    </row>
    <row r="253" spans="2:19" x14ac:dyDescent="0.6">
      <c r="B253" s="291">
        <v>252</v>
      </c>
      <c r="H253" s="293"/>
      <c r="K253" s="293"/>
      <c r="S253" s="293"/>
    </row>
    <row r="254" spans="2:19" x14ac:dyDescent="0.6">
      <c r="B254" s="291">
        <v>253</v>
      </c>
      <c r="H254" s="293"/>
      <c r="K254" s="293"/>
      <c r="S254" s="293"/>
    </row>
    <row r="255" spans="2:19" x14ac:dyDescent="0.6">
      <c r="B255" s="291">
        <v>254</v>
      </c>
      <c r="H255" s="293"/>
      <c r="K255" s="293"/>
      <c r="S255" s="293"/>
    </row>
    <row r="256" spans="2:19" x14ac:dyDescent="0.6">
      <c r="B256" s="291">
        <v>255</v>
      </c>
      <c r="H256" s="293"/>
      <c r="K256" s="293"/>
      <c r="S256" s="293"/>
    </row>
    <row r="257" spans="2:19" x14ac:dyDescent="0.6">
      <c r="B257" s="291">
        <v>256</v>
      </c>
      <c r="H257" s="293"/>
      <c r="K257" s="293"/>
      <c r="S257" s="293"/>
    </row>
    <row r="258" spans="2:19" x14ac:dyDescent="0.6">
      <c r="B258" s="291">
        <v>257</v>
      </c>
      <c r="H258" s="293"/>
      <c r="K258" s="293"/>
      <c r="S258" s="293"/>
    </row>
    <row r="259" spans="2:19" x14ac:dyDescent="0.6">
      <c r="B259" s="291">
        <v>258</v>
      </c>
      <c r="H259" s="293"/>
      <c r="K259" s="293"/>
      <c r="S259" s="293"/>
    </row>
    <row r="260" spans="2:19" x14ac:dyDescent="0.6">
      <c r="B260" s="291">
        <v>259</v>
      </c>
      <c r="H260" s="293"/>
      <c r="K260" s="293"/>
      <c r="S260" s="293"/>
    </row>
    <row r="261" spans="2:19" x14ac:dyDescent="0.6">
      <c r="B261" s="291">
        <v>260</v>
      </c>
      <c r="H261" s="293"/>
      <c r="K261" s="293"/>
      <c r="S261" s="293"/>
    </row>
    <row r="262" spans="2:19" x14ac:dyDescent="0.6">
      <c r="B262" s="291">
        <v>261</v>
      </c>
      <c r="H262" s="293"/>
      <c r="K262" s="293"/>
      <c r="S262" s="293"/>
    </row>
    <row r="263" spans="2:19" x14ac:dyDescent="0.6">
      <c r="B263" s="291">
        <v>262</v>
      </c>
      <c r="H263" s="293"/>
      <c r="K263" s="293"/>
      <c r="S263" s="293"/>
    </row>
    <row r="264" spans="2:19" x14ac:dyDescent="0.6">
      <c r="B264" s="291">
        <v>263</v>
      </c>
      <c r="H264" s="293"/>
      <c r="K264" s="293"/>
      <c r="S264" s="293"/>
    </row>
    <row r="265" spans="2:19" x14ac:dyDescent="0.6">
      <c r="B265" s="291">
        <v>264</v>
      </c>
      <c r="H265" s="293"/>
      <c r="K265" s="293"/>
      <c r="S265" s="293"/>
    </row>
    <row r="266" spans="2:19" x14ac:dyDescent="0.6">
      <c r="B266" s="291">
        <v>265</v>
      </c>
      <c r="H266" s="293"/>
      <c r="K266" s="293"/>
      <c r="S266" s="293"/>
    </row>
    <row r="267" spans="2:19" x14ac:dyDescent="0.6">
      <c r="B267" s="291">
        <v>266</v>
      </c>
      <c r="H267" s="293"/>
      <c r="K267" s="293"/>
      <c r="S267" s="293"/>
    </row>
    <row r="268" spans="2:19" x14ac:dyDescent="0.6">
      <c r="B268" s="291">
        <v>267</v>
      </c>
      <c r="H268" s="293"/>
      <c r="K268" s="293"/>
      <c r="S268" s="293"/>
    </row>
    <row r="269" spans="2:19" x14ac:dyDescent="0.6">
      <c r="B269" s="291">
        <v>268</v>
      </c>
      <c r="H269" s="293"/>
      <c r="K269" s="293"/>
      <c r="S269" s="293"/>
    </row>
    <row r="270" spans="2:19" x14ac:dyDescent="0.6">
      <c r="B270" s="291">
        <v>269</v>
      </c>
      <c r="H270" s="293"/>
      <c r="K270" s="293"/>
      <c r="S270" s="293"/>
    </row>
    <row r="271" spans="2:19" x14ac:dyDescent="0.6">
      <c r="B271" s="291">
        <v>270</v>
      </c>
      <c r="H271" s="293"/>
      <c r="K271" s="293"/>
      <c r="S271" s="293"/>
    </row>
    <row r="272" spans="2:19" x14ac:dyDescent="0.6">
      <c r="B272" s="291">
        <v>271</v>
      </c>
      <c r="D272" s="296" t="s">
        <v>3325</v>
      </c>
      <c r="E272" s="293" t="s">
        <v>2981</v>
      </c>
      <c r="F272" t="b">
        <v>0</v>
      </c>
      <c r="H272" s="293"/>
      <c r="K272" s="293"/>
      <c r="S272" s="293"/>
    </row>
    <row r="273" spans="2:19" x14ac:dyDescent="0.6">
      <c r="B273" s="291">
        <v>272</v>
      </c>
      <c r="C273" s="296" t="s">
        <v>2983</v>
      </c>
      <c r="D273" s="296" t="s">
        <v>3469</v>
      </c>
      <c r="E273" s="293" t="s">
        <v>2986</v>
      </c>
      <c r="H273" s="293"/>
      <c r="K273" s="293"/>
      <c r="S273" s="293"/>
    </row>
    <row r="274" spans="2:19" x14ac:dyDescent="0.6">
      <c r="B274" s="291">
        <v>273</v>
      </c>
      <c r="C274" s="296" t="s">
        <v>2989</v>
      </c>
      <c r="D274" s="296" t="s">
        <v>3470</v>
      </c>
      <c r="E274" s="293" t="s">
        <v>2988</v>
      </c>
      <c r="H274" s="293"/>
      <c r="K274" s="293"/>
      <c r="S274" s="293"/>
    </row>
    <row r="275" spans="2:19" x14ac:dyDescent="0.6">
      <c r="B275" s="291">
        <v>274</v>
      </c>
      <c r="C275" s="296" t="s">
        <v>2995</v>
      </c>
      <c r="D275" s="296" t="s">
        <v>3437</v>
      </c>
      <c r="E275" s="293" t="s">
        <v>2808</v>
      </c>
      <c r="H275" s="293"/>
      <c r="K275" s="293"/>
      <c r="S275" s="293"/>
    </row>
    <row r="276" spans="2:19" x14ac:dyDescent="0.6">
      <c r="B276" s="291">
        <v>275</v>
      </c>
      <c r="D276" s="296" t="s">
        <v>3471</v>
      </c>
      <c r="E276" s="293" t="s">
        <v>2971</v>
      </c>
      <c r="H276" s="293"/>
      <c r="K276" s="293"/>
      <c r="S276" s="293"/>
    </row>
    <row r="277" spans="2:19" x14ac:dyDescent="0.6">
      <c r="B277" s="291">
        <v>276</v>
      </c>
      <c r="D277" s="296" t="s">
        <v>3314</v>
      </c>
      <c r="E277" s="293" t="s">
        <v>2962</v>
      </c>
      <c r="H277" s="293"/>
      <c r="K277" s="293"/>
      <c r="S277" s="293"/>
    </row>
    <row r="278" spans="2:19" x14ac:dyDescent="0.6">
      <c r="B278" s="291">
        <v>277</v>
      </c>
      <c r="H278" s="293"/>
      <c r="K278" s="293"/>
      <c r="S278" s="293"/>
    </row>
    <row r="279" spans="2:19" x14ac:dyDescent="0.6">
      <c r="B279" s="304">
        <v>278</v>
      </c>
      <c r="C279" s="305"/>
      <c r="D279" s="296" t="s">
        <v>3314</v>
      </c>
      <c r="E279" s="293" t="s">
        <v>2962</v>
      </c>
      <c r="H279" s="293"/>
      <c r="K279" s="293"/>
      <c r="S279" s="293"/>
    </row>
    <row r="280" spans="2:19" x14ac:dyDescent="0.6">
      <c r="B280" s="291">
        <v>279</v>
      </c>
      <c r="D280" s="296" t="s">
        <v>3325</v>
      </c>
      <c r="E280" s="293" t="s">
        <v>2930</v>
      </c>
      <c r="H280" s="293"/>
      <c r="K280" s="293"/>
      <c r="S280" s="293"/>
    </row>
    <row r="281" spans="2:19" x14ac:dyDescent="0.6">
      <c r="B281" s="291">
        <v>280</v>
      </c>
      <c r="D281" s="296" t="s">
        <v>3472</v>
      </c>
      <c r="E281" s="293" t="s">
        <v>2955</v>
      </c>
      <c r="H281" s="293"/>
      <c r="K281" s="293"/>
      <c r="S281" s="293"/>
    </row>
    <row r="282" spans="2:19" x14ac:dyDescent="0.6">
      <c r="B282" s="291">
        <v>281</v>
      </c>
      <c r="D282" s="296" t="s">
        <v>3473</v>
      </c>
      <c r="E282" s="293" t="s">
        <v>2957</v>
      </c>
      <c r="H282" s="293"/>
      <c r="K282" s="293"/>
      <c r="S282" s="293"/>
    </row>
    <row r="283" spans="2:19" x14ac:dyDescent="0.6">
      <c r="B283" s="291">
        <v>282</v>
      </c>
      <c r="D283" s="296" t="s">
        <v>3472</v>
      </c>
      <c r="E283" s="293" t="s">
        <v>2955</v>
      </c>
      <c r="H283" s="293"/>
      <c r="K283" s="293"/>
      <c r="S283" s="293"/>
    </row>
    <row r="284" spans="2:19" x14ac:dyDescent="0.6">
      <c r="B284" s="291">
        <v>283</v>
      </c>
      <c r="D284" s="296" t="s">
        <v>3343</v>
      </c>
      <c r="E284" s="293" t="s">
        <v>2766</v>
      </c>
      <c r="H284" s="293"/>
      <c r="K284" s="293"/>
      <c r="S284" s="293"/>
    </row>
    <row r="285" spans="2:19" x14ac:dyDescent="0.6">
      <c r="B285" s="291">
        <v>284</v>
      </c>
      <c r="D285" s="296" t="s">
        <v>3438</v>
      </c>
      <c r="E285" s="293" t="s">
        <v>2708</v>
      </c>
      <c r="H285" s="293"/>
      <c r="K285" s="293"/>
      <c r="S285" s="293"/>
    </row>
    <row r="286" spans="2:19" x14ac:dyDescent="0.6">
      <c r="B286" s="304">
        <v>285</v>
      </c>
      <c r="C286" s="301"/>
      <c r="D286" s="301" t="s">
        <v>3437</v>
      </c>
      <c r="E286" s="306"/>
      <c r="F286" t="b">
        <v>0</v>
      </c>
      <c r="H286" s="293"/>
      <c r="K286" s="293"/>
      <c r="S286" s="293"/>
    </row>
    <row r="287" spans="2:19" x14ac:dyDescent="0.6">
      <c r="B287" s="291">
        <v>286</v>
      </c>
      <c r="D287" s="296" t="s">
        <v>3105</v>
      </c>
      <c r="E287" s="293" t="s">
        <v>2925</v>
      </c>
      <c r="H287" s="293"/>
      <c r="K287" s="293"/>
      <c r="S287" s="293"/>
    </row>
    <row r="288" spans="2:19" x14ac:dyDescent="0.6">
      <c r="B288" s="291">
        <v>287</v>
      </c>
      <c r="D288" s="296" t="s">
        <v>3306</v>
      </c>
      <c r="E288" s="293" t="s">
        <v>2927</v>
      </c>
      <c r="F288" t="b">
        <v>0</v>
      </c>
      <c r="H288" s="293"/>
      <c r="K288" s="293"/>
      <c r="S288" s="293"/>
    </row>
    <row r="289" spans="2:19" x14ac:dyDescent="0.6">
      <c r="B289" s="291">
        <v>288</v>
      </c>
      <c r="D289" s="296" t="s">
        <v>3325</v>
      </c>
      <c r="E289" s="293" t="s">
        <v>2930</v>
      </c>
      <c r="H289" s="293"/>
      <c r="K289" s="293"/>
      <c r="S289" s="293"/>
    </row>
    <row r="290" spans="2:19" x14ac:dyDescent="0.6">
      <c r="B290" s="291">
        <v>289</v>
      </c>
      <c r="D290" s="296" t="s">
        <v>3105</v>
      </c>
      <c r="E290" s="293" t="s">
        <v>2925</v>
      </c>
      <c r="H290" s="293"/>
      <c r="K290" s="293"/>
      <c r="S290" s="293"/>
    </row>
    <row r="291" spans="2:19" x14ac:dyDescent="0.6">
      <c r="B291" s="291">
        <v>290</v>
      </c>
      <c r="D291" s="296" t="s">
        <v>3437</v>
      </c>
      <c r="E291" s="293" t="s">
        <v>2808</v>
      </c>
      <c r="H291" s="293"/>
      <c r="K291" s="293"/>
      <c r="S291" s="293"/>
    </row>
    <row r="292" spans="2:19" x14ac:dyDescent="0.6">
      <c r="B292" s="291">
        <v>291</v>
      </c>
      <c r="D292" s="296" t="s">
        <v>3449</v>
      </c>
      <c r="E292" s="293" t="s">
        <v>2917</v>
      </c>
      <c r="H292" s="293"/>
      <c r="K292" s="293"/>
      <c r="S292" s="293"/>
    </row>
    <row r="293" spans="2:19" x14ac:dyDescent="0.6">
      <c r="B293" s="291">
        <v>292</v>
      </c>
      <c r="D293" s="296" t="s">
        <v>3474</v>
      </c>
      <c r="E293" s="293" t="s">
        <v>2909</v>
      </c>
      <c r="H293" s="293"/>
      <c r="K293" s="293"/>
      <c r="S293" s="293"/>
    </row>
    <row r="294" spans="2:19" x14ac:dyDescent="0.6">
      <c r="B294" s="291">
        <v>293</v>
      </c>
      <c r="C294" s="301"/>
      <c r="D294" s="301" t="s">
        <v>3343</v>
      </c>
      <c r="E294" s="293" t="s">
        <v>2766</v>
      </c>
      <c r="F294" t="b">
        <v>0</v>
      </c>
      <c r="H294" s="293"/>
      <c r="K294" s="293"/>
      <c r="S294" s="293"/>
    </row>
    <row r="295" spans="2:19" x14ac:dyDescent="0.6">
      <c r="B295" s="291">
        <v>294</v>
      </c>
      <c r="D295" s="296" t="s">
        <v>3271</v>
      </c>
      <c r="E295" s="293" t="s">
        <v>2893</v>
      </c>
      <c r="H295" s="293"/>
      <c r="K295" s="293"/>
      <c r="S295" s="293"/>
    </row>
    <row r="296" spans="2:19" x14ac:dyDescent="0.6">
      <c r="B296" s="291">
        <v>295</v>
      </c>
      <c r="D296" s="296" t="s">
        <v>3271</v>
      </c>
      <c r="E296" s="293" t="s">
        <v>2893</v>
      </c>
      <c r="H296" s="293"/>
      <c r="K296" s="293"/>
      <c r="S296" s="293"/>
    </row>
    <row r="297" spans="2:19" x14ac:dyDescent="0.6">
      <c r="B297" s="291">
        <v>296</v>
      </c>
      <c r="D297" s="296" t="s">
        <v>3271</v>
      </c>
      <c r="E297" s="293" t="s">
        <v>2893</v>
      </c>
      <c r="H297" s="293"/>
      <c r="K297" s="293"/>
      <c r="S297" s="293"/>
    </row>
    <row r="298" spans="2:19" x14ac:dyDescent="0.6">
      <c r="B298" s="291">
        <v>297</v>
      </c>
      <c r="D298" s="296" t="s">
        <v>3475</v>
      </c>
      <c r="E298" s="293" t="s">
        <v>2903</v>
      </c>
      <c r="H298" s="293"/>
      <c r="K298" s="293"/>
      <c r="S298" s="293"/>
    </row>
    <row r="299" spans="2:19" x14ac:dyDescent="0.6">
      <c r="B299" s="291">
        <v>298</v>
      </c>
      <c r="D299" s="296" t="s">
        <v>3438</v>
      </c>
      <c r="E299" s="293" t="s">
        <v>2708</v>
      </c>
      <c r="H299" s="293"/>
      <c r="K299" s="293"/>
      <c r="S299" s="293"/>
    </row>
    <row r="300" spans="2:19" x14ac:dyDescent="0.6">
      <c r="B300" s="291">
        <v>299</v>
      </c>
      <c r="D300" s="296" t="s">
        <v>3476</v>
      </c>
      <c r="E300" s="293" t="s">
        <v>2883</v>
      </c>
      <c r="H300" s="293"/>
      <c r="K300" s="293"/>
      <c r="S300" s="293"/>
    </row>
    <row r="301" spans="2:19" x14ac:dyDescent="0.6">
      <c r="B301" s="291">
        <v>300</v>
      </c>
      <c r="D301" s="296" t="s">
        <v>3476</v>
      </c>
      <c r="E301" s="293" t="s">
        <v>2883</v>
      </c>
      <c r="H301" s="293"/>
      <c r="K301" s="293"/>
      <c r="S301" s="293"/>
    </row>
    <row r="302" spans="2:19" x14ac:dyDescent="0.6">
      <c r="B302" s="291">
        <v>301</v>
      </c>
      <c r="D302" s="296" t="s">
        <v>2804</v>
      </c>
      <c r="E302" s="293" t="s">
        <v>2805</v>
      </c>
      <c r="H302" s="293"/>
      <c r="K302" s="293"/>
      <c r="S302" s="293"/>
    </row>
    <row r="303" spans="2:19" x14ac:dyDescent="0.6">
      <c r="B303" s="291">
        <v>302</v>
      </c>
      <c r="D303" s="296" t="s">
        <v>3477</v>
      </c>
      <c r="E303" s="293" t="s">
        <v>2870</v>
      </c>
      <c r="H303" s="293"/>
      <c r="K303" s="293"/>
      <c r="S303" s="293"/>
    </row>
    <row r="304" spans="2:19" x14ac:dyDescent="0.6">
      <c r="B304" s="307">
        <v>303</v>
      </c>
      <c r="C304" s="301"/>
      <c r="D304" s="301"/>
      <c r="E304" s="301"/>
      <c r="H304" s="293"/>
      <c r="K304" s="293"/>
      <c r="S304" s="293"/>
    </row>
    <row r="305" spans="2:19" x14ac:dyDescent="0.6">
      <c r="B305" s="308">
        <v>304</v>
      </c>
      <c r="H305" s="293"/>
      <c r="K305" s="293"/>
      <c r="S305" s="293"/>
    </row>
    <row r="306" spans="2:19" x14ac:dyDescent="0.6">
      <c r="B306" s="308">
        <v>305</v>
      </c>
      <c r="H306" s="293"/>
      <c r="K306" s="293"/>
      <c r="S306" s="293"/>
    </row>
    <row r="307" spans="2:19" x14ac:dyDescent="0.6">
      <c r="B307" s="308">
        <v>306</v>
      </c>
      <c r="H307" s="293"/>
      <c r="K307" s="293"/>
      <c r="S307" s="293"/>
    </row>
    <row r="308" spans="2:19" x14ac:dyDescent="0.6">
      <c r="B308" s="308">
        <v>307</v>
      </c>
      <c r="H308" s="293"/>
      <c r="K308" s="293"/>
      <c r="S308" s="293"/>
    </row>
    <row r="309" spans="2:19" x14ac:dyDescent="0.6">
      <c r="B309" s="308">
        <v>308</v>
      </c>
      <c r="H309" s="293"/>
      <c r="K309" s="293"/>
      <c r="S309" s="293"/>
    </row>
    <row r="310" spans="2:19" x14ac:dyDescent="0.6">
      <c r="B310" s="308">
        <v>309</v>
      </c>
      <c r="H310" s="293"/>
      <c r="K310" s="293"/>
      <c r="S310" s="293"/>
    </row>
    <row r="311" spans="2:19" x14ac:dyDescent="0.6">
      <c r="B311" s="308">
        <v>310</v>
      </c>
      <c r="H311" s="293"/>
      <c r="K311" s="293"/>
      <c r="S311" s="293"/>
    </row>
    <row r="312" spans="2:19" x14ac:dyDescent="0.6">
      <c r="B312" s="308">
        <v>311</v>
      </c>
      <c r="H312" s="293"/>
      <c r="K312" s="293"/>
      <c r="S312" s="293"/>
    </row>
    <row r="313" spans="2:19" x14ac:dyDescent="0.6">
      <c r="B313" s="308">
        <v>312</v>
      </c>
      <c r="H313" s="293"/>
      <c r="K313" s="293"/>
      <c r="S313" s="293"/>
    </row>
    <row r="314" spans="2:19" x14ac:dyDescent="0.6">
      <c r="B314" s="308">
        <v>313</v>
      </c>
      <c r="H314" s="293"/>
      <c r="K314" s="293"/>
      <c r="S314" s="293"/>
    </row>
    <row r="315" spans="2:19" x14ac:dyDescent="0.6">
      <c r="B315" s="308">
        <v>314</v>
      </c>
      <c r="H315" s="293"/>
      <c r="K315" s="293"/>
      <c r="S315" s="293"/>
    </row>
    <row r="316" spans="2:19" x14ac:dyDescent="0.6">
      <c r="B316" s="308">
        <v>315</v>
      </c>
      <c r="H316" s="293"/>
      <c r="K316" s="293"/>
      <c r="S316" s="293"/>
    </row>
    <row r="317" spans="2:19" x14ac:dyDescent="0.6">
      <c r="B317" s="308">
        <v>316</v>
      </c>
      <c r="H317" s="293"/>
      <c r="K317" s="293"/>
      <c r="S317" s="293"/>
    </row>
    <row r="318" spans="2:19" x14ac:dyDescent="0.6">
      <c r="B318" s="308">
        <v>317</v>
      </c>
      <c r="H318" s="293"/>
      <c r="K318" s="293"/>
      <c r="S318" s="293"/>
    </row>
    <row r="319" spans="2:19" x14ac:dyDescent="0.6">
      <c r="B319" s="308">
        <v>318</v>
      </c>
      <c r="H319" s="293"/>
      <c r="K319" s="293"/>
      <c r="S319" s="293"/>
    </row>
    <row r="320" spans="2:19" x14ac:dyDescent="0.6">
      <c r="B320" s="308">
        <v>319</v>
      </c>
      <c r="H320" s="293"/>
      <c r="K320" s="293"/>
      <c r="S320" s="293"/>
    </row>
    <row r="321" spans="2:19" x14ac:dyDescent="0.6">
      <c r="B321" s="308">
        <v>320</v>
      </c>
      <c r="H321" s="293"/>
      <c r="K321" s="293"/>
      <c r="S321" s="293"/>
    </row>
    <row r="322" spans="2:19" x14ac:dyDescent="0.6">
      <c r="B322" s="308">
        <v>321</v>
      </c>
      <c r="H322" s="293"/>
      <c r="K322" s="293"/>
      <c r="S322" s="293"/>
    </row>
    <row r="323" spans="2:19" x14ac:dyDescent="0.6">
      <c r="B323" s="308">
        <v>322</v>
      </c>
      <c r="H323" s="293"/>
      <c r="K323" s="293"/>
      <c r="S323" s="293"/>
    </row>
    <row r="324" spans="2:19" x14ac:dyDescent="0.6">
      <c r="B324" s="308">
        <v>323</v>
      </c>
      <c r="H324" s="293"/>
      <c r="K324" s="293"/>
      <c r="S324" s="293"/>
    </row>
    <row r="325" spans="2:19" x14ac:dyDescent="0.6">
      <c r="B325" s="308">
        <v>324</v>
      </c>
      <c r="H325" s="293"/>
      <c r="K325" s="293"/>
      <c r="S325" s="293"/>
    </row>
    <row r="326" spans="2:19" x14ac:dyDescent="0.6">
      <c r="B326" s="308">
        <v>325</v>
      </c>
      <c r="H326" s="293"/>
      <c r="K326" s="293"/>
      <c r="S326" s="293"/>
    </row>
    <row r="327" spans="2:19" x14ac:dyDescent="0.6">
      <c r="B327" s="308">
        <v>326</v>
      </c>
      <c r="H327" s="293"/>
      <c r="K327" s="293"/>
      <c r="S327" s="293"/>
    </row>
    <row r="328" spans="2:19" x14ac:dyDescent="0.6">
      <c r="B328" s="308">
        <v>327</v>
      </c>
      <c r="H328" s="293"/>
      <c r="K328" s="293"/>
      <c r="S328" s="293"/>
    </row>
    <row r="329" spans="2:19" x14ac:dyDescent="0.6">
      <c r="B329" s="308">
        <v>328</v>
      </c>
      <c r="H329" s="293"/>
      <c r="K329" s="293"/>
      <c r="S329" s="293"/>
    </row>
    <row r="330" spans="2:19" x14ac:dyDescent="0.6">
      <c r="B330" s="308">
        <v>329</v>
      </c>
      <c r="H330" s="293"/>
      <c r="K330" s="293"/>
      <c r="S330" s="293"/>
    </row>
    <row r="331" spans="2:19" x14ac:dyDescent="0.6">
      <c r="B331" s="309">
        <v>330</v>
      </c>
      <c r="D331" s="296" t="s">
        <v>3478</v>
      </c>
      <c r="E331" s="293" t="s">
        <v>2871</v>
      </c>
      <c r="H331" s="293"/>
      <c r="K331" s="293"/>
      <c r="S331" s="293"/>
    </row>
    <row r="332" spans="2:19" x14ac:dyDescent="0.6">
      <c r="B332" s="308">
        <v>331</v>
      </c>
      <c r="D332" s="296" t="s">
        <v>3038</v>
      </c>
      <c r="E332" s="293" t="s">
        <v>2876</v>
      </c>
      <c r="H332" s="293"/>
      <c r="K332" s="293"/>
      <c r="S332" s="293"/>
    </row>
    <row r="333" spans="2:19" x14ac:dyDescent="0.6">
      <c r="B333" s="308">
        <v>332</v>
      </c>
      <c r="D333" s="296" t="s">
        <v>3478</v>
      </c>
      <c r="E333" s="293" t="s">
        <v>2871</v>
      </c>
      <c r="H333" s="293"/>
      <c r="K333" s="293"/>
      <c r="S333" s="293"/>
    </row>
    <row r="334" spans="2:19" x14ac:dyDescent="0.6">
      <c r="B334" s="308">
        <v>333</v>
      </c>
      <c r="H334" s="293"/>
      <c r="K334" s="293"/>
      <c r="S334" s="293"/>
    </row>
    <row r="335" spans="2:19" x14ac:dyDescent="0.6">
      <c r="B335" s="308">
        <v>334</v>
      </c>
      <c r="H335" s="293"/>
      <c r="K335" s="293"/>
      <c r="S335" s="293"/>
    </row>
    <row r="336" spans="2:19" x14ac:dyDescent="0.6">
      <c r="B336" s="308">
        <v>335</v>
      </c>
      <c r="H336" s="293"/>
      <c r="K336" s="293"/>
      <c r="S336" s="293"/>
    </row>
    <row r="337" spans="2:19" x14ac:dyDescent="0.6">
      <c r="B337" s="308">
        <v>336</v>
      </c>
      <c r="H337" s="293"/>
      <c r="K337" s="293"/>
      <c r="S337" s="293"/>
    </row>
    <row r="338" spans="2:19" x14ac:dyDescent="0.6">
      <c r="B338" s="308">
        <v>337</v>
      </c>
      <c r="H338" s="293"/>
      <c r="K338" s="293"/>
      <c r="S338" s="293"/>
    </row>
    <row r="339" spans="2:19" x14ac:dyDescent="0.6">
      <c r="B339" s="308">
        <v>338</v>
      </c>
      <c r="H339" s="293"/>
      <c r="K339" s="293"/>
      <c r="S339" s="293"/>
    </row>
    <row r="340" spans="2:19" x14ac:dyDescent="0.6">
      <c r="B340" s="308">
        <v>339</v>
      </c>
      <c r="H340" s="293"/>
      <c r="K340" s="293"/>
      <c r="S340" s="293"/>
    </row>
    <row r="341" spans="2:19" x14ac:dyDescent="0.6">
      <c r="B341" s="308">
        <v>340</v>
      </c>
      <c r="H341" s="293"/>
      <c r="K341" s="293"/>
      <c r="S341" s="293"/>
    </row>
    <row r="342" spans="2:19" x14ac:dyDescent="0.6">
      <c r="B342" s="308">
        <v>341</v>
      </c>
      <c r="H342" s="293"/>
      <c r="K342" s="293"/>
      <c r="S342" s="293"/>
    </row>
    <row r="343" spans="2:19" x14ac:dyDescent="0.6">
      <c r="B343" s="308">
        <v>342</v>
      </c>
      <c r="H343" s="293"/>
      <c r="K343" s="293"/>
      <c r="S343" s="293"/>
    </row>
    <row r="344" spans="2:19" x14ac:dyDescent="0.6">
      <c r="B344" s="308">
        <v>343</v>
      </c>
      <c r="H344" s="293"/>
      <c r="K344" s="293"/>
      <c r="S344" s="293"/>
    </row>
    <row r="345" spans="2:19" x14ac:dyDescent="0.6">
      <c r="B345" s="308">
        <v>344</v>
      </c>
      <c r="H345" s="293"/>
      <c r="K345" s="293"/>
      <c r="S345" s="293"/>
    </row>
    <row r="346" spans="2:19" x14ac:dyDescent="0.6">
      <c r="B346" s="308">
        <v>345</v>
      </c>
      <c r="H346" s="293"/>
      <c r="K346" s="293"/>
      <c r="S346" s="293"/>
    </row>
    <row r="347" spans="2:19" x14ac:dyDescent="0.6">
      <c r="B347" s="308">
        <v>346</v>
      </c>
      <c r="H347" s="293"/>
      <c r="K347" s="293"/>
      <c r="S347" s="293"/>
    </row>
    <row r="348" spans="2:19" x14ac:dyDescent="0.6">
      <c r="B348" s="308">
        <v>347</v>
      </c>
      <c r="H348" s="293"/>
      <c r="K348" s="293"/>
      <c r="S348" s="293"/>
    </row>
    <row r="349" spans="2:19" x14ac:dyDescent="0.6">
      <c r="B349" s="308">
        <v>348</v>
      </c>
      <c r="H349" s="293"/>
      <c r="K349" s="293"/>
      <c r="S349" s="293"/>
    </row>
    <row r="350" spans="2:19" x14ac:dyDescent="0.6">
      <c r="B350" s="308">
        <v>349</v>
      </c>
      <c r="H350" s="293"/>
      <c r="K350" s="293"/>
      <c r="S350" s="293"/>
    </row>
    <row r="351" spans="2:19" x14ac:dyDescent="0.6">
      <c r="B351" s="308">
        <v>350</v>
      </c>
      <c r="H351" s="293"/>
      <c r="K351" s="293"/>
      <c r="S351" s="293"/>
    </row>
    <row r="352" spans="2:19" x14ac:dyDescent="0.6">
      <c r="B352" s="310">
        <v>351</v>
      </c>
      <c r="D352" s="296" t="s">
        <v>3479</v>
      </c>
      <c r="E352" s="293" t="s">
        <v>3008</v>
      </c>
      <c r="H352" s="293"/>
      <c r="K352" s="293"/>
      <c r="S352" s="293"/>
    </row>
    <row r="353" spans="2:19" x14ac:dyDescent="0.6">
      <c r="B353" s="310">
        <v>352</v>
      </c>
      <c r="D353" s="296" t="s">
        <v>3479</v>
      </c>
      <c r="E353" s="293" t="s">
        <v>3008</v>
      </c>
      <c r="H353" s="293"/>
      <c r="K353" s="293"/>
      <c r="S353" s="293"/>
    </row>
    <row r="354" spans="2:19" x14ac:dyDescent="0.6">
      <c r="B354" s="310">
        <v>353</v>
      </c>
      <c r="D354" s="296" t="s">
        <v>3343</v>
      </c>
      <c r="E354" s="293" t="s">
        <v>2777</v>
      </c>
      <c r="H354" s="293"/>
      <c r="K354" s="293"/>
      <c r="S354" s="293"/>
    </row>
    <row r="355" spans="2:19" x14ac:dyDescent="0.6">
      <c r="B355" s="310">
        <v>354</v>
      </c>
      <c r="D355" s="296" t="s">
        <v>3480</v>
      </c>
      <c r="E355" s="293" t="s">
        <v>3015</v>
      </c>
      <c r="H355" s="293"/>
      <c r="K355" s="293"/>
      <c r="S355" s="293"/>
    </row>
    <row r="356" spans="2:19" x14ac:dyDescent="0.6">
      <c r="B356" s="310">
        <v>355</v>
      </c>
      <c r="D356" s="301"/>
      <c r="E356" s="293" t="s">
        <v>2808</v>
      </c>
      <c r="F356" t="b">
        <v>0</v>
      </c>
      <c r="H356" s="293"/>
      <c r="K356" s="293"/>
      <c r="S356" s="293"/>
    </row>
    <row r="357" spans="2:19" x14ac:dyDescent="0.6">
      <c r="B357" s="310">
        <v>356</v>
      </c>
      <c r="D357" s="296" t="s">
        <v>3023</v>
      </c>
      <c r="E357" s="293" t="s">
        <v>3022</v>
      </c>
      <c r="H357" s="293"/>
      <c r="K357" s="293"/>
      <c r="S357" s="293"/>
    </row>
    <row r="358" spans="2:19" x14ac:dyDescent="0.6">
      <c r="B358" s="310">
        <v>357</v>
      </c>
      <c r="D358" s="296" t="s">
        <v>2804</v>
      </c>
      <c r="E358" s="293" t="s">
        <v>3027</v>
      </c>
      <c r="H358" s="293"/>
      <c r="K358" s="293"/>
      <c r="S358" s="293"/>
    </row>
    <row r="359" spans="2:19" x14ac:dyDescent="0.6">
      <c r="B359" s="310">
        <v>358</v>
      </c>
      <c r="D359" s="296" t="s">
        <v>3436</v>
      </c>
      <c r="E359" s="293" t="s">
        <v>2785</v>
      </c>
      <c r="H359" s="293"/>
      <c r="K359" s="293"/>
      <c r="S359" s="293"/>
    </row>
    <row r="360" spans="2:19" x14ac:dyDescent="0.6">
      <c r="B360" s="310">
        <v>359</v>
      </c>
      <c r="D360" s="296" t="s">
        <v>3038</v>
      </c>
      <c r="E360" s="293" t="s">
        <v>3040</v>
      </c>
      <c r="H360" s="293"/>
      <c r="K360" s="293"/>
      <c r="S360" s="293"/>
    </row>
    <row r="361" spans="2:19" x14ac:dyDescent="0.6">
      <c r="B361" s="310">
        <v>360</v>
      </c>
      <c r="D361" s="296" t="s">
        <v>2740</v>
      </c>
      <c r="E361" s="293" t="s">
        <v>3041</v>
      </c>
      <c r="H361" s="293"/>
      <c r="K361" s="293"/>
      <c r="S361" s="293"/>
    </row>
    <row r="362" spans="2:19" x14ac:dyDescent="0.6">
      <c r="B362" s="310">
        <v>361</v>
      </c>
      <c r="D362" s="296" t="s">
        <v>3343</v>
      </c>
      <c r="E362" s="299" t="s">
        <v>3003</v>
      </c>
      <c r="H362" s="293"/>
      <c r="K362" s="293"/>
      <c r="S362" s="293"/>
    </row>
    <row r="363" spans="2:19" x14ac:dyDescent="0.6">
      <c r="B363" s="310">
        <v>362</v>
      </c>
      <c r="D363" s="296" t="s">
        <v>2740</v>
      </c>
      <c r="E363" s="293" t="s">
        <v>3052</v>
      </c>
      <c r="H363" s="293"/>
      <c r="K363" s="293"/>
      <c r="S363" s="293"/>
    </row>
    <row r="364" spans="2:19" x14ac:dyDescent="0.6">
      <c r="B364" s="310">
        <v>363</v>
      </c>
      <c r="D364" s="296" t="s">
        <v>3038</v>
      </c>
      <c r="E364" s="293" t="s">
        <v>3040</v>
      </c>
      <c r="H364" s="293"/>
      <c r="K364" s="293"/>
      <c r="S364" s="293"/>
    </row>
    <row r="365" spans="2:19" x14ac:dyDescent="0.6">
      <c r="B365" s="310">
        <v>364</v>
      </c>
      <c r="D365" s="296" t="s">
        <v>3481</v>
      </c>
      <c r="E365" s="293" t="s">
        <v>3058</v>
      </c>
      <c r="H365" s="293"/>
      <c r="K365" s="293"/>
      <c r="S365" s="293"/>
    </row>
    <row r="366" spans="2:19" x14ac:dyDescent="0.6">
      <c r="B366" s="310">
        <v>365</v>
      </c>
      <c r="D366" s="296" t="s">
        <v>2740</v>
      </c>
      <c r="E366" s="293" t="s">
        <v>3041</v>
      </c>
      <c r="H366" s="293"/>
      <c r="K366" s="293"/>
      <c r="S366" s="293"/>
    </row>
    <row r="367" spans="2:19" x14ac:dyDescent="0.6">
      <c r="B367" s="310">
        <v>366</v>
      </c>
      <c r="D367" s="296" t="s">
        <v>3482</v>
      </c>
      <c r="E367" s="293" t="s">
        <v>3064</v>
      </c>
      <c r="H367" s="293"/>
      <c r="K367" s="293"/>
      <c r="S367" s="293"/>
    </row>
    <row r="368" spans="2:19" x14ac:dyDescent="0.6">
      <c r="B368" s="310">
        <v>367</v>
      </c>
      <c r="D368" s="296" t="s">
        <v>3483</v>
      </c>
      <c r="E368" s="293" t="s">
        <v>3068</v>
      </c>
      <c r="H368" s="293"/>
      <c r="K368" s="293"/>
      <c r="S368" s="293"/>
    </row>
    <row r="369" spans="2:19" x14ac:dyDescent="0.6">
      <c r="B369" s="310">
        <v>368</v>
      </c>
      <c r="D369" s="296" t="s">
        <v>3484</v>
      </c>
      <c r="E369" s="293" t="s">
        <v>3075</v>
      </c>
      <c r="H369" s="293"/>
      <c r="K369" s="293"/>
      <c r="S369" s="293"/>
    </row>
    <row r="370" spans="2:19" x14ac:dyDescent="0.6">
      <c r="B370" s="310">
        <v>369</v>
      </c>
      <c r="D370" s="296" t="s">
        <v>3485</v>
      </c>
      <c r="E370" s="293" t="s">
        <v>3087</v>
      </c>
      <c r="H370" s="293"/>
      <c r="K370" s="293"/>
      <c r="S370" s="293"/>
    </row>
    <row r="371" spans="2:19" x14ac:dyDescent="0.6">
      <c r="B371" s="310">
        <v>370</v>
      </c>
      <c r="D371" s="296" t="s">
        <v>3486</v>
      </c>
      <c r="E371" s="293" t="s">
        <v>3089</v>
      </c>
      <c r="H371" s="293"/>
      <c r="K371" s="293"/>
      <c r="S371" s="293"/>
    </row>
    <row r="372" spans="2:19" x14ac:dyDescent="0.6">
      <c r="B372" s="310">
        <v>371</v>
      </c>
      <c r="C372" s="301"/>
      <c r="D372" s="301" t="s">
        <v>3487</v>
      </c>
      <c r="E372" s="293" t="s">
        <v>3092</v>
      </c>
      <c r="H372" s="293"/>
      <c r="K372" s="293"/>
      <c r="S372" s="293"/>
    </row>
    <row r="373" spans="2:19" x14ac:dyDescent="0.6">
      <c r="B373" s="310">
        <v>372</v>
      </c>
      <c r="D373" s="296" t="s">
        <v>3472</v>
      </c>
      <c r="E373" s="293" t="s">
        <v>2955</v>
      </c>
      <c r="H373" s="293"/>
      <c r="K373" s="293"/>
      <c r="S373" s="293"/>
    </row>
    <row r="374" spans="2:19" x14ac:dyDescent="0.6">
      <c r="B374" s="310">
        <v>373</v>
      </c>
      <c r="D374" s="296" t="s">
        <v>3343</v>
      </c>
      <c r="E374" s="293" t="s">
        <v>2777</v>
      </c>
      <c r="H374" s="293"/>
      <c r="K374" s="293"/>
      <c r="S374" s="293"/>
    </row>
    <row r="375" spans="2:19" x14ac:dyDescent="0.6">
      <c r="B375" s="310">
        <v>374</v>
      </c>
      <c r="D375" s="296" t="s">
        <v>3488</v>
      </c>
      <c r="E375" s="293" t="s">
        <v>3100</v>
      </c>
      <c r="H375" s="293"/>
      <c r="K375" s="293"/>
      <c r="S375" s="293"/>
    </row>
    <row r="376" spans="2:19" x14ac:dyDescent="0.6">
      <c r="B376" s="310">
        <v>375</v>
      </c>
      <c r="D376" s="296" t="s">
        <v>2740</v>
      </c>
      <c r="E376" s="293" t="s">
        <v>3052</v>
      </c>
      <c r="H376" s="293"/>
      <c r="K376" s="293"/>
      <c r="S376" s="293"/>
    </row>
    <row r="377" spans="2:19" x14ac:dyDescent="0.6">
      <c r="B377" s="310">
        <v>376</v>
      </c>
      <c r="D377" s="296" t="s">
        <v>3038</v>
      </c>
      <c r="E377" s="293" t="s">
        <v>3040</v>
      </c>
      <c r="H377" s="293"/>
      <c r="K377" s="293"/>
      <c r="S377" s="293"/>
    </row>
    <row r="378" spans="2:19" x14ac:dyDescent="0.6">
      <c r="B378" s="310">
        <v>377</v>
      </c>
      <c r="D378" s="296" t="s">
        <v>3105</v>
      </c>
      <c r="E378" s="293" t="s">
        <v>2925</v>
      </c>
      <c r="H378" s="293"/>
      <c r="K378" s="293"/>
      <c r="S378" s="293"/>
    </row>
    <row r="379" spans="2:19" x14ac:dyDescent="0.6">
      <c r="B379" s="310">
        <v>378</v>
      </c>
      <c r="D379" s="296" t="s">
        <v>3489</v>
      </c>
      <c r="E379" s="293" t="s">
        <v>3107</v>
      </c>
      <c r="H379" s="293"/>
      <c r="K379" s="293"/>
      <c r="S379" s="293"/>
    </row>
    <row r="380" spans="2:19" x14ac:dyDescent="0.6">
      <c r="B380" s="310">
        <v>379</v>
      </c>
      <c r="C380" s="301"/>
      <c r="D380" s="301" t="s">
        <v>3490</v>
      </c>
      <c r="E380" s="293" t="s">
        <v>3111</v>
      </c>
      <c r="F380" t="b">
        <v>0</v>
      </c>
      <c r="H380" s="293"/>
      <c r="K380" s="293"/>
      <c r="S380" s="293"/>
    </row>
    <row r="381" spans="2:19" x14ac:dyDescent="0.6">
      <c r="B381" s="310">
        <v>380</v>
      </c>
      <c r="D381" s="296" t="s">
        <v>3038</v>
      </c>
      <c r="E381" s="293" t="s">
        <v>3040</v>
      </c>
      <c r="H381" s="293"/>
      <c r="K381" s="293"/>
      <c r="S381" s="293"/>
    </row>
    <row r="382" spans="2:19" x14ac:dyDescent="0.6">
      <c r="B382" s="310">
        <v>381</v>
      </c>
      <c r="D382" s="296" t="s">
        <v>3491</v>
      </c>
      <c r="E382" s="293" t="s">
        <v>3119</v>
      </c>
      <c r="F382" t="b">
        <v>0</v>
      </c>
      <c r="H382" s="293"/>
      <c r="K382" s="293"/>
      <c r="S382" s="293"/>
    </row>
    <row r="383" spans="2:19" x14ac:dyDescent="0.6">
      <c r="B383" s="310">
        <v>382</v>
      </c>
      <c r="D383" s="296" t="s">
        <v>3436</v>
      </c>
      <c r="E383" s="293" t="s">
        <v>2785</v>
      </c>
      <c r="H383" s="293"/>
      <c r="K383" s="293"/>
      <c r="S383" s="293"/>
    </row>
    <row r="384" spans="2:19" x14ac:dyDescent="0.6">
      <c r="B384" s="310">
        <v>383</v>
      </c>
      <c r="D384" s="296" t="s">
        <v>3325</v>
      </c>
      <c r="E384" s="293" t="s">
        <v>2930</v>
      </c>
      <c r="H384" s="293"/>
      <c r="K384" s="293"/>
      <c r="S384" s="293"/>
    </row>
    <row r="385" spans="2:19" x14ac:dyDescent="0.6">
      <c r="B385" s="310">
        <v>384</v>
      </c>
      <c r="D385" s="296" t="s">
        <v>3492</v>
      </c>
      <c r="E385" s="293" t="s">
        <v>3129</v>
      </c>
      <c r="H385" s="293"/>
      <c r="K385" s="293"/>
      <c r="S385" s="293"/>
    </row>
    <row r="386" spans="2:19" x14ac:dyDescent="0.6">
      <c r="B386" s="310">
        <v>385</v>
      </c>
      <c r="D386" s="296" t="s">
        <v>3343</v>
      </c>
      <c r="E386" s="293" t="s">
        <v>2777</v>
      </c>
      <c r="H386" s="293"/>
      <c r="K386" s="293"/>
      <c r="S386" s="293"/>
    </row>
    <row r="387" spans="2:19" x14ac:dyDescent="0.6">
      <c r="B387" s="310">
        <v>386</v>
      </c>
      <c r="D387" s="296" t="s">
        <v>3038</v>
      </c>
      <c r="E387" s="293" t="s">
        <v>3040</v>
      </c>
      <c r="H387" s="293"/>
      <c r="K387" s="293"/>
      <c r="S387" s="293"/>
    </row>
    <row r="388" spans="2:19" x14ac:dyDescent="0.6">
      <c r="B388" s="310">
        <v>387</v>
      </c>
      <c r="D388" s="296" t="s">
        <v>3437</v>
      </c>
      <c r="E388" s="293" t="s">
        <v>2808</v>
      </c>
      <c r="H388" s="293"/>
      <c r="K388" s="293"/>
      <c r="S388" s="293"/>
    </row>
    <row r="389" spans="2:19" x14ac:dyDescent="0.6">
      <c r="B389" s="310">
        <v>388</v>
      </c>
      <c r="D389" s="296" t="s">
        <v>3436</v>
      </c>
      <c r="E389" s="293" t="s">
        <v>2785</v>
      </c>
      <c r="H389" s="293"/>
      <c r="K389" s="293"/>
      <c r="S389" s="293"/>
    </row>
    <row r="390" spans="2:19" x14ac:dyDescent="0.6">
      <c r="B390" s="310">
        <v>389</v>
      </c>
      <c r="D390" s="296" t="s">
        <v>3491</v>
      </c>
      <c r="E390" s="293" t="s">
        <v>3137</v>
      </c>
      <c r="H390" s="293"/>
      <c r="K390" s="293"/>
      <c r="S390" s="293"/>
    </row>
    <row r="391" spans="2:19" x14ac:dyDescent="0.6">
      <c r="B391" s="310">
        <v>390</v>
      </c>
      <c r="D391" s="296" t="s">
        <v>3489</v>
      </c>
      <c r="E391" s="293" t="s">
        <v>3107</v>
      </c>
      <c r="H391" s="293"/>
      <c r="K391" s="293"/>
      <c r="S391" s="293"/>
    </row>
    <row r="392" spans="2:19" x14ac:dyDescent="0.6">
      <c r="B392" s="310">
        <v>391</v>
      </c>
      <c r="D392" s="296" t="s">
        <v>3105</v>
      </c>
      <c r="E392" s="293" t="s">
        <v>2925</v>
      </c>
      <c r="H392" s="293"/>
      <c r="K392" s="293"/>
      <c r="S392" s="293"/>
    </row>
    <row r="393" spans="2:19" x14ac:dyDescent="0.6">
      <c r="B393" s="310">
        <v>392</v>
      </c>
      <c r="D393" s="296" t="s">
        <v>3493</v>
      </c>
      <c r="E393" s="293" t="s">
        <v>3147</v>
      </c>
      <c r="H393" s="293"/>
      <c r="K393" s="293"/>
      <c r="S393" s="293"/>
    </row>
    <row r="394" spans="2:19" x14ac:dyDescent="0.6">
      <c r="B394" s="310">
        <v>393</v>
      </c>
      <c r="D394" s="296" t="s">
        <v>3494</v>
      </c>
      <c r="E394" s="293" t="s">
        <v>3153</v>
      </c>
      <c r="H394" s="293"/>
      <c r="K394" s="293"/>
      <c r="S394" s="293"/>
    </row>
    <row r="395" spans="2:19" x14ac:dyDescent="0.6">
      <c r="B395" s="310">
        <v>394</v>
      </c>
      <c r="D395" s="296" t="s">
        <v>3495</v>
      </c>
      <c r="E395" s="293" t="s">
        <v>3161</v>
      </c>
      <c r="H395" s="293"/>
      <c r="K395" s="293"/>
      <c r="S395" s="293"/>
    </row>
    <row r="396" spans="2:19" x14ac:dyDescent="0.6">
      <c r="B396" s="310">
        <v>395</v>
      </c>
      <c r="D396" s="296" t="s">
        <v>3343</v>
      </c>
      <c r="E396" s="293" t="s">
        <v>2777</v>
      </c>
      <c r="H396" s="293"/>
      <c r="K396" s="293"/>
      <c r="S396" s="293"/>
    </row>
    <row r="397" spans="2:19" x14ac:dyDescent="0.6">
      <c r="B397" s="310">
        <v>396</v>
      </c>
      <c r="D397" s="296" t="s">
        <v>3496</v>
      </c>
      <c r="E397" s="293" t="s">
        <v>3165</v>
      </c>
      <c r="H397" s="293"/>
      <c r="K397" s="293"/>
      <c r="S397" s="293"/>
    </row>
    <row r="398" spans="2:19" x14ac:dyDescent="0.6">
      <c r="B398" s="310">
        <v>397</v>
      </c>
      <c r="D398" s="296" t="s">
        <v>3497</v>
      </c>
      <c r="E398" s="293" t="s">
        <v>3170</v>
      </c>
      <c r="H398" s="293"/>
      <c r="K398" s="293"/>
      <c r="S398" s="293"/>
    </row>
    <row r="399" spans="2:19" x14ac:dyDescent="0.6">
      <c r="B399" s="310">
        <v>398</v>
      </c>
      <c r="C399" s="296" t="s">
        <v>3173</v>
      </c>
      <c r="D399" s="296" t="s">
        <v>3174</v>
      </c>
      <c r="E399" s="293" t="s">
        <v>3175</v>
      </c>
      <c r="H399" s="293"/>
      <c r="K399" s="293"/>
      <c r="S399" s="293"/>
    </row>
    <row r="400" spans="2:19" x14ac:dyDescent="0.6">
      <c r="B400" s="310">
        <v>399</v>
      </c>
      <c r="D400" s="296" t="s">
        <v>3491</v>
      </c>
      <c r="E400" s="293" t="s">
        <v>3137</v>
      </c>
      <c r="H400" s="293"/>
      <c r="K400" s="293"/>
      <c r="S400" s="293"/>
    </row>
    <row r="401" spans="2:19" x14ac:dyDescent="0.6">
      <c r="B401" s="310">
        <v>400</v>
      </c>
      <c r="D401" s="296" t="s">
        <v>3491</v>
      </c>
      <c r="E401" s="293" t="s">
        <v>3137</v>
      </c>
      <c r="H401" s="293"/>
      <c r="K401" s="293"/>
      <c r="S401" s="293"/>
    </row>
    <row r="402" spans="2:19" x14ac:dyDescent="0.6">
      <c r="B402" s="310">
        <v>401</v>
      </c>
      <c r="D402" s="296" t="s">
        <v>3498</v>
      </c>
      <c r="E402" s="293" t="s">
        <v>3180</v>
      </c>
      <c r="H402" s="293"/>
      <c r="K402" s="293"/>
      <c r="S402" s="293"/>
    </row>
    <row r="403" spans="2:19" x14ac:dyDescent="0.6">
      <c r="B403" s="310">
        <v>402</v>
      </c>
      <c r="D403" s="296" t="s">
        <v>3185</v>
      </c>
      <c r="E403" s="293" t="s">
        <v>3184</v>
      </c>
      <c r="H403" s="293"/>
      <c r="K403" s="293"/>
      <c r="S403" s="293"/>
    </row>
    <row r="404" spans="2:19" x14ac:dyDescent="0.6">
      <c r="B404" s="310">
        <v>403</v>
      </c>
      <c r="D404" s="296" t="s">
        <v>3499</v>
      </c>
      <c r="E404" s="293" t="s">
        <v>3189</v>
      </c>
      <c r="H404" s="293"/>
      <c r="K404" s="293"/>
      <c r="S404" s="293"/>
    </row>
    <row r="405" spans="2:19" x14ac:dyDescent="0.6">
      <c r="B405" s="310">
        <v>404</v>
      </c>
      <c r="D405" s="296" t="s">
        <v>3105</v>
      </c>
      <c r="E405" s="293" t="s">
        <v>2925</v>
      </c>
      <c r="H405" s="293"/>
      <c r="K405" s="293"/>
      <c r="S405" s="293"/>
    </row>
    <row r="406" spans="2:19" x14ac:dyDescent="0.6">
      <c r="B406" s="310">
        <v>405</v>
      </c>
      <c r="D406" s="296" t="s">
        <v>3500</v>
      </c>
      <c r="E406" s="293" t="s">
        <v>3194</v>
      </c>
      <c r="H406" s="293"/>
      <c r="K406" s="293"/>
      <c r="S406" s="293"/>
    </row>
    <row r="407" spans="2:19" x14ac:dyDescent="0.6">
      <c r="B407" s="310">
        <v>406</v>
      </c>
      <c r="D407" s="296" t="s">
        <v>3501</v>
      </c>
      <c r="E407" s="293" t="s">
        <v>3202</v>
      </c>
      <c r="H407" s="293"/>
      <c r="K407" s="293"/>
      <c r="S407" s="293"/>
    </row>
    <row r="408" spans="2:19" x14ac:dyDescent="0.6">
      <c r="B408" s="310">
        <v>407</v>
      </c>
      <c r="D408" s="296" t="s">
        <v>2740</v>
      </c>
      <c r="E408" s="293" t="s">
        <v>2736</v>
      </c>
      <c r="H408" s="293"/>
      <c r="K408" s="293"/>
      <c r="S408" s="293"/>
    </row>
    <row r="409" spans="2:19" x14ac:dyDescent="0.6">
      <c r="B409" s="310">
        <v>408</v>
      </c>
      <c r="D409" s="296" t="s">
        <v>3502</v>
      </c>
      <c r="E409" s="293" t="s">
        <v>3205</v>
      </c>
      <c r="H409" s="293"/>
      <c r="K409" s="293"/>
      <c r="S409" s="293"/>
    </row>
    <row r="410" spans="2:19" x14ac:dyDescent="0.6">
      <c r="B410" s="310">
        <v>409</v>
      </c>
      <c r="D410" s="296" t="s">
        <v>3499</v>
      </c>
      <c r="E410" s="293" t="s">
        <v>3189</v>
      </c>
      <c r="H410" s="293"/>
      <c r="K410" s="293"/>
      <c r="S410" s="293"/>
    </row>
    <row r="411" spans="2:19" x14ac:dyDescent="0.6">
      <c r="B411" s="310">
        <v>410</v>
      </c>
      <c r="D411" s="296" t="s">
        <v>2740</v>
      </c>
      <c r="E411" s="293" t="s">
        <v>2736</v>
      </c>
      <c r="H411" s="293"/>
      <c r="K411" s="293"/>
      <c r="S411" s="293"/>
    </row>
    <row r="412" spans="2:19" x14ac:dyDescent="0.6">
      <c r="B412" s="310">
        <v>411</v>
      </c>
      <c r="D412" s="296" t="s">
        <v>3503</v>
      </c>
      <c r="E412" s="293" t="s">
        <v>3214</v>
      </c>
      <c r="H412" s="293"/>
      <c r="K412" s="293"/>
      <c r="S412" s="293"/>
    </row>
    <row r="413" spans="2:19" x14ac:dyDescent="0.6">
      <c r="B413" s="310">
        <v>412</v>
      </c>
      <c r="D413" s="296" t="s">
        <v>3504</v>
      </c>
      <c r="E413" s="293" t="s">
        <v>3218</v>
      </c>
      <c r="H413" s="293"/>
      <c r="K413" s="293"/>
      <c r="S413" s="293"/>
    </row>
    <row r="414" spans="2:19" x14ac:dyDescent="0.6">
      <c r="B414" s="310">
        <v>413</v>
      </c>
      <c r="D414" s="296" t="s">
        <v>3505</v>
      </c>
      <c r="E414" s="293" t="s">
        <v>3223</v>
      </c>
      <c r="H414" s="293"/>
      <c r="K414" s="293"/>
      <c r="S414" s="293"/>
    </row>
    <row r="415" spans="2:19" x14ac:dyDescent="0.6">
      <c r="B415" s="310">
        <v>414</v>
      </c>
      <c r="D415" s="296" t="s">
        <v>2804</v>
      </c>
      <c r="E415" s="293" t="s">
        <v>2805</v>
      </c>
      <c r="H415" s="293"/>
      <c r="K415" s="293"/>
      <c r="S415" s="293"/>
    </row>
    <row r="416" spans="2:19" x14ac:dyDescent="0.6">
      <c r="B416" s="310">
        <v>415</v>
      </c>
      <c r="C416" s="295"/>
      <c r="D416" s="295" t="s">
        <v>3038</v>
      </c>
      <c r="E416" s="293" t="s">
        <v>3040</v>
      </c>
      <c r="F416" t="b">
        <v>0</v>
      </c>
      <c r="H416" s="293"/>
      <c r="K416" s="293"/>
      <c r="S416" s="293"/>
    </row>
    <row r="417" spans="2:19" x14ac:dyDescent="0.6">
      <c r="B417" s="310">
        <v>416</v>
      </c>
      <c r="D417" s="296" t="s">
        <v>3233</v>
      </c>
      <c r="E417" s="293" t="s">
        <v>3234</v>
      </c>
      <c r="H417" s="293"/>
      <c r="K417" s="293"/>
      <c r="S417" s="293"/>
    </row>
    <row r="418" spans="2:19" x14ac:dyDescent="0.6">
      <c r="B418" s="310">
        <v>417</v>
      </c>
      <c r="D418" s="296" t="s">
        <v>3492</v>
      </c>
      <c r="E418" s="293" t="s">
        <v>3129</v>
      </c>
      <c r="H418" s="293"/>
      <c r="K418" s="293"/>
      <c r="S418" s="293"/>
    </row>
    <row r="419" spans="2:19" x14ac:dyDescent="0.6">
      <c r="B419" s="310">
        <v>418</v>
      </c>
      <c r="D419" s="296" t="s">
        <v>3501</v>
      </c>
      <c r="E419" s="293" t="s">
        <v>3240</v>
      </c>
      <c r="H419" s="293"/>
      <c r="K419" s="293"/>
      <c r="S419" s="293"/>
    </row>
    <row r="420" spans="2:19" x14ac:dyDescent="0.6">
      <c r="B420" s="310">
        <v>419</v>
      </c>
      <c r="D420" s="296" t="s">
        <v>3505</v>
      </c>
      <c r="E420" s="293" t="s">
        <v>3223</v>
      </c>
      <c r="H420" s="293"/>
      <c r="K420" s="293"/>
      <c r="S420" s="293"/>
    </row>
    <row r="421" spans="2:19" x14ac:dyDescent="0.6">
      <c r="B421" s="310">
        <v>420</v>
      </c>
      <c r="D421" s="296" t="s">
        <v>3038</v>
      </c>
      <c r="E421" s="293" t="s">
        <v>3040</v>
      </c>
      <c r="H421" s="293"/>
      <c r="K421" s="293"/>
      <c r="S421" s="293"/>
    </row>
    <row r="422" spans="2:19" x14ac:dyDescent="0.6">
      <c r="B422" s="310">
        <v>421</v>
      </c>
      <c r="D422" s="296" t="s">
        <v>3506</v>
      </c>
      <c r="E422" s="293" t="s">
        <v>3248</v>
      </c>
      <c r="H422" s="293"/>
      <c r="K422" s="293"/>
      <c r="S422" s="293"/>
    </row>
    <row r="423" spans="2:19" x14ac:dyDescent="0.6">
      <c r="B423" s="310">
        <v>422</v>
      </c>
      <c r="D423" s="296" t="s">
        <v>3343</v>
      </c>
      <c r="E423" s="293" t="s">
        <v>2777</v>
      </c>
      <c r="H423" s="293"/>
      <c r="K423" s="293"/>
      <c r="S423" s="293"/>
    </row>
    <row r="424" spans="2:19" x14ac:dyDescent="0.6">
      <c r="B424" s="310">
        <v>423</v>
      </c>
      <c r="D424" s="296" t="s">
        <v>3484</v>
      </c>
      <c r="E424" s="293" t="s">
        <v>3075</v>
      </c>
      <c r="H424" s="293"/>
      <c r="K424" s="293"/>
      <c r="S424" s="293"/>
    </row>
    <row r="425" spans="2:19" x14ac:dyDescent="0.6">
      <c r="B425" s="308">
        <v>424</v>
      </c>
      <c r="D425" s="296" t="s">
        <v>3480</v>
      </c>
      <c r="E425" s="293" t="s">
        <v>3015</v>
      </c>
      <c r="H425" s="293"/>
      <c r="K425" s="293"/>
      <c r="S425" s="293"/>
    </row>
    <row r="426" spans="2:19" x14ac:dyDescent="0.6">
      <c r="H426" s="293"/>
      <c r="K426" s="293"/>
      <c r="S426" s="293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3302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3308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3309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3312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32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3318</v>
      </c>
      <c r="K163" s="174" t="s">
        <v>3319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3326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120" t="s">
        <v>3328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120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32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120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120" t="s">
        <v>3335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120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120" t="s">
        <v>3339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0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120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120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120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120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6" t="s">
        <v>3348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120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120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120" t="s">
        <v>3353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120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120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3315</v>
      </c>
      <c r="K188" s="120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120" t="s">
        <v>3357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120" t="s">
        <v>3306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120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120" t="s">
        <v>3361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0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120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120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0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3366</v>
      </c>
      <c r="K197" s="120" t="s">
        <v>3367</v>
      </c>
      <c r="L197" s="205" t="s">
        <v>3363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120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6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120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120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2698</v>
      </c>
      <c r="AA202" s="234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2698</v>
      </c>
      <c r="AA203" s="234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2698</v>
      </c>
      <c r="J204" s="120"/>
      <c r="K204" s="120"/>
      <c r="L204" s="205"/>
      <c r="M204" s="205"/>
      <c r="N204" s="230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2698</v>
      </c>
      <c r="AA205" s="234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2698</v>
      </c>
      <c r="AA206" s="234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2698</v>
      </c>
      <c r="J207" s="120"/>
      <c r="K207" s="120"/>
      <c r="L207" s="205"/>
      <c r="M207" s="205"/>
      <c r="N207" s="230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2698</v>
      </c>
      <c r="AA208" s="234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2698</v>
      </c>
      <c r="AA209" s="234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2698</v>
      </c>
      <c r="AA210" s="234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2698</v>
      </c>
      <c r="AA211" s="234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2698</v>
      </c>
      <c r="AA212" s="234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2698</v>
      </c>
      <c r="AA213" s="234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2698</v>
      </c>
      <c r="AA214" s="234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2698</v>
      </c>
      <c r="AA215" s="234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2698</v>
      </c>
      <c r="AA216" s="234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2698</v>
      </c>
      <c r="AA217" s="234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2698</v>
      </c>
      <c r="AA218" s="234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2698</v>
      </c>
      <c r="AA219" s="234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2698</v>
      </c>
      <c r="AA220" s="234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2698</v>
      </c>
      <c r="AA221" s="234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1" t="s">
        <v>2698</v>
      </c>
      <c r="AA222" s="234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1" t="s">
        <v>2698</v>
      </c>
      <c r="AA223" s="234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1" t="s">
        <v>2698</v>
      </c>
      <c r="AA224" s="234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1" t="s">
        <v>2698</v>
      </c>
      <c r="AA225" s="234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1" t="s">
        <v>2698</v>
      </c>
      <c r="AA226" s="234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1" t="s">
        <v>2698</v>
      </c>
      <c r="AA227" s="234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1" t="s">
        <v>2698</v>
      </c>
      <c r="AA228" s="234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1" t="s">
        <v>2698</v>
      </c>
      <c r="AA229" s="234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1" t="s">
        <v>2698</v>
      </c>
      <c r="AA230" s="234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1" t="s">
        <v>2698</v>
      </c>
      <c r="AA231" s="234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1"/>
      <c r="AA232" s="234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1"/>
      <c r="AA233" s="234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1"/>
      <c r="AA234" s="234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1"/>
      <c r="AA235" s="234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1"/>
      <c r="AA236" s="234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1"/>
      <c r="AA237" s="234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1"/>
      <c r="AA238" s="234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0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120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0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0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120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120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120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400-000000000000}"/>
    <hyperlink ref="B266" r:id="rId2" display="https://doi.org/10.1109/ICT.1997.667089" xr:uid="{00000000-0004-0000-0400-000001000000}"/>
    <hyperlink ref="B267" r:id="rId3" display="https://doi.org/10.1109/ICT.1997.667089" xr:uid="{00000000-0004-0000-04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6" customWidth="1"/>
    <col min="13" max="13" width="11.5625" style="120" customWidth="1"/>
    <col min="14" max="14" width="12.8125" style="216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27" t="s">
        <v>3256</v>
      </c>
      <c r="M2" s="119" t="s">
        <v>3257</v>
      </c>
      <c r="N2" s="213" t="s">
        <v>3258</v>
      </c>
      <c r="O2" s="194" t="s">
        <v>3259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27" t="s">
        <v>3256</v>
      </c>
      <c r="M3" s="119" t="s">
        <v>3260</v>
      </c>
      <c r="N3" s="217" t="s">
        <v>3261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4"/>
      <c r="M4" s="132"/>
      <c r="N4" s="214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 x14ac:dyDescent="0.6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32" t="s">
        <v>3262</v>
      </c>
      <c r="M5" s="119" t="s">
        <v>3266</v>
      </c>
      <c r="N5" s="213" t="s">
        <v>3265</v>
      </c>
      <c r="O5" s="134" t="s">
        <v>3264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 x14ac:dyDescent="0.6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3270</v>
      </c>
      <c r="L6" s="232" t="s">
        <v>3269</v>
      </c>
      <c r="M6" s="119" t="s">
        <v>3257</v>
      </c>
      <c r="N6" s="213" t="s">
        <v>3268</v>
      </c>
      <c r="O6" s="134" t="s">
        <v>3267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 x14ac:dyDescent="0.6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32" t="s">
        <v>2893</v>
      </c>
      <c r="M7" s="119" t="s">
        <v>3260</v>
      </c>
      <c r="N7" s="213" t="s">
        <v>3272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 x14ac:dyDescent="0.6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32" t="s">
        <v>3273</v>
      </c>
      <c r="M8" s="119" t="s">
        <v>3260</v>
      </c>
      <c r="N8" s="213" t="s">
        <v>3275</v>
      </c>
      <c r="O8" s="134" t="s">
        <v>3276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 x14ac:dyDescent="0.6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2" t="s">
        <v>3279</v>
      </c>
      <c r="M9" s="119" t="s">
        <v>3277</v>
      </c>
      <c r="N9" s="213" t="s">
        <v>3278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 x14ac:dyDescent="0.6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32" t="s">
        <v>2927</v>
      </c>
      <c r="M10" s="119"/>
      <c r="N10" s="213" t="s">
        <v>3280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32" t="s">
        <v>3284</v>
      </c>
      <c r="M11" s="119" t="s">
        <v>3285</v>
      </c>
      <c r="N11" s="213" t="s">
        <v>3286</v>
      </c>
      <c r="O11" s="134" t="s">
        <v>3287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3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3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3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3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3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3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3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3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3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3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4"/>
      <c r="M22" s="132"/>
      <c r="N22" s="214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4"/>
      <c r="M23" s="132"/>
      <c r="N23" s="214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3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4"/>
      <c r="M25" s="132"/>
      <c r="N25" s="214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3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5"/>
      <c r="M27" s="138"/>
      <c r="N27" s="215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3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3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4"/>
      <c r="M30" s="132"/>
      <c r="N30" s="214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4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4"/>
      <c r="M31" s="132"/>
      <c r="N31" s="214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4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3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3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3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3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3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3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3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3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3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3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3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31"/>
      <c r="M44" s="174"/>
      <c r="N44" s="217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7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3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3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3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3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3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4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5"/>
      <c r="M51" s="138"/>
      <c r="N51" s="215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3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4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3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4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3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4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3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4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3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4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3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3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4"/>
      <c r="M59" s="132"/>
      <c r="N59" s="214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4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5"/>
      <c r="M60" s="138"/>
      <c r="N60" s="215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3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4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4"/>
      <c r="M62" s="132"/>
      <c r="N62" s="214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4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3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4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3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4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5"/>
      <c r="M65" s="138"/>
      <c r="N65" s="215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3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4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3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4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3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4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3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4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3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4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5"/>
      <c r="M71" s="138"/>
      <c r="N71" s="215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3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4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3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4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3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4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3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4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3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4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5"/>
      <c r="M77" s="138"/>
      <c r="N77" s="215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5"/>
      <c r="M78" s="138"/>
      <c r="N78" s="215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3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4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3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4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3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4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5"/>
      <c r="M82" s="138"/>
      <c r="N82" s="215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4"/>
      <c r="M83" s="132"/>
      <c r="N83" s="214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3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4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3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4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3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4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3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4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4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4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4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4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4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3251</v>
      </c>
      <c r="L93" s="229" t="s">
        <v>3252</v>
      </c>
      <c r="M93" s="138" t="s">
        <v>3253</v>
      </c>
      <c r="N93" s="215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4"/>
      <c r="M94" s="132"/>
      <c r="N94" s="214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4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4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25"/>
      <c r="M96" s="138"/>
      <c r="N96" s="215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4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4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25"/>
      <c r="M99" s="204"/>
      <c r="N99" s="218"/>
      <c r="O99" s="142" t="s">
        <v>2685</v>
      </c>
      <c r="P99" s="142"/>
      <c r="Q99" s="143" t="s">
        <v>2686</v>
      </c>
      <c r="R99" s="207"/>
      <c r="S99" s="207">
        <v>44654.96597222222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4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7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7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5"/>
      <c r="M103" s="138"/>
      <c r="N103" s="215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7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7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7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7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7" t="s">
        <v>2708</v>
      </c>
      <c r="M108" s="174"/>
      <c r="N108" s="217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7" t="s">
        <v>2711</v>
      </c>
      <c r="M109" s="174"/>
      <c r="N109" s="217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19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7" t="s">
        <v>2712</v>
      </c>
      <c r="M111" s="174" t="s">
        <v>2714</v>
      </c>
      <c r="N111" s="217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7" t="s">
        <v>2719</v>
      </c>
      <c r="M112" s="174" t="s">
        <v>2718</v>
      </c>
      <c r="N112" s="217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7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7" t="s">
        <v>2708</v>
      </c>
      <c r="M114" s="174" t="s">
        <v>2730</v>
      </c>
      <c r="N114" s="217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8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7" t="s">
        <v>2736</v>
      </c>
      <c r="M116" s="174" t="s">
        <v>2738</v>
      </c>
      <c r="N116" s="217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7" t="s">
        <v>2736</v>
      </c>
      <c r="M117" s="174" t="s">
        <v>2741</v>
      </c>
      <c r="N117" s="217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7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7" t="s">
        <v>2756</v>
      </c>
      <c r="M119" s="174" t="s">
        <v>2730</v>
      </c>
      <c r="N119" s="217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7" t="s">
        <v>2765</v>
      </c>
      <c r="M120" s="174" t="s">
        <v>2759</v>
      </c>
      <c r="N120" s="217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7" t="s">
        <v>2765</v>
      </c>
      <c r="M121" s="174" t="s">
        <v>2760</v>
      </c>
      <c r="N121" s="217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27" t="s">
        <v>2766</v>
      </c>
      <c r="M122" s="174" t="s">
        <v>2769</v>
      </c>
      <c r="N122" s="217" t="s">
        <v>2770</v>
      </c>
      <c r="O122" s="136" t="s">
        <v>2768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27" t="s">
        <v>2766</v>
      </c>
      <c r="M123" s="120" t="s">
        <v>2771</v>
      </c>
      <c r="N123" s="216" t="s">
        <v>2773</v>
      </c>
      <c r="O123" s="122" t="s">
        <v>2772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4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27" t="s">
        <v>2774</v>
      </c>
      <c r="M124" s="120" t="s">
        <v>2776</v>
      </c>
      <c r="N124" s="216" t="s">
        <v>2775</v>
      </c>
      <c r="O124" s="122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27" t="s">
        <v>2777</v>
      </c>
      <c r="M125" s="120" t="s">
        <v>2780</v>
      </c>
      <c r="N125" s="216" t="s">
        <v>2778</v>
      </c>
      <c r="O125" s="136" t="s">
        <v>2779</v>
      </c>
      <c r="P125" s="122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2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207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27" t="s">
        <v>2785</v>
      </c>
      <c r="M127" s="120" t="s">
        <v>2787</v>
      </c>
      <c r="N127" s="216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27" t="s">
        <v>2785</v>
      </c>
      <c r="M128" s="120" t="s">
        <v>2788</v>
      </c>
      <c r="N128" s="230" t="s">
        <v>887</v>
      </c>
      <c r="S128" s="206">
        <v>44658.754861111112</v>
      </c>
      <c r="T128" s="176" t="s">
        <v>2576</v>
      </c>
      <c r="U128" s="189" t="b">
        <v>1</v>
      </c>
      <c r="V128" s="134" t="b">
        <v>1</v>
      </c>
      <c r="AA128" s="234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27" t="s">
        <v>2785</v>
      </c>
      <c r="M129" s="120" t="s">
        <v>2788</v>
      </c>
      <c r="N129" s="230" t="s">
        <v>891</v>
      </c>
      <c r="P129" s="222" t="s">
        <v>2790</v>
      </c>
      <c r="S129" s="206">
        <v>44658.756944444445</v>
      </c>
      <c r="T129" s="176" t="s">
        <v>2576</v>
      </c>
      <c r="U129" s="223" t="s">
        <v>2791</v>
      </c>
      <c r="V129" s="134" t="b">
        <v>1</v>
      </c>
      <c r="AA129" s="234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27" t="s">
        <v>2708</v>
      </c>
      <c r="M130" s="120" t="s">
        <v>2776</v>
      </c>
      <c r="N130" s="216" t="s">
        <v>2792</v>
      </c>
      <c r="P130" s="222" t="s">
        <v>2793</v>
      </c>
      <c r="S130" s="206">
        <v>44658.761111111111</v>
      </c>
      <c r="U130" s="223" t="s">
        <v>2791</v>
      </c>
      <c r="AA130" s="234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7" t="s">
        <v>2794</v>
      </c>
      <c r="M131" s="120" t="s">
        <v>2795</v>
      </c>
      <c r="N131" s="216" t="s">
        <v>2796</v>
      </c>
      <c r="P131" s="136"/>
      <c r="Q131" s="136" t="s">
        <v>2797</v>
      </c>
      <c r="S131" s="206">
        <v>44658.768750000003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27" t="s">
        <v>2798</v>
      </c>
      <c r="M132" s="120" t="s">
        <v>2799</v>
      </c>
      <c r="N132" s="230" t="s">
        <v>2801</v>
      </c>
      <c r="O132" s="230" t="s">
        <v>2800</v>
      </c>
      <c r="P132" s="136" t="s">
        <v>2802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4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27" t="s">
        <v>2805</v>
      </c>
      <c r="M133" s="120" t="s">
        <v>2788</v>
      </c>
      <c r="N133" s="216" t="s">
        <v>2806</v>
      </c>
      <c r="O133" s="136" t="s">
        <v>2807</v>
      </c>
      <c r="P133" s="136" t="s">
        <v>2599</v>
      </c>
      <c r="S133" s="206">
        <v>44658.780555555553</v>
      </c>
      <c r="T133" s="176" t="s">
        <v>2576</v>
      </c>
      <c r="U133" s="189" t="b">
        <v>1</v>
      </c>
      <c r="V133" s="134" t="b">
        <v>1</v>
      </c>
      <c r="AA133" s="234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7" t="s">
        <v>2808</v>
      </c>
      <c r="M134" s="120" t="s">
        <v>2810</v>
      </c>
      <c r="N134" s="216" t="s">
        <v>2809</v>
      </c>
      <c r="O134" s="136" t="s">
        <v>938</v>
      </c>
      <c r="P134" s="136" t="s">
        <v>2811</v>
      </c>
      <c r="S134" s="206">
        <v>44658.783333333333</v>
      </c>
      <c r="T134" s="176" t="s">
        <v>2576</v>
      </c>
      <c r="U134" s="189" t="b">
        <v>1</v>
      </c>
      <c r="V134" s="134" t="b">
        <v>1</v>
      </c>
      <c r="AA134" s="234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7" t="s">
        <v>2808</v>
      </c>
      <c r="M135" s="120" t="s">
        <v>2787</v>
      </c>
      <c r="N135" s="216" t="s">
        <v>2812</v>
      </c>
      <c r="O135" s="136" t="s">
        <v>2813</v>
      </c>
      <c r="S135" s="206">
        <v>44658.788194444445</v>
      </c>
      <c r="T135" s="176" t="s">
        <v>2576</v>
      </c>
      <c r="U135" s="189" t="b">
        <v>1</v>
      </c>
      <c r="V135" s="134" t="b">
        <v>1</v>
      </c>
      <c r="AA135" s="234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7" t="s">
        <v>2808</v>
      </c>
      <c r="M136" s="120" t="s">
        <v>2814</v>
      </c>
      <c r="N136" s="216" t="s">
        <v>2815</v>
      </c>
      <c r="O136" s="122" t="s">
        <v>2816</v>
      </c>
      <c r="P136" s="122" t="s">
        <v>2817</v>
      </c>
      <c r="Q136" s="136"/>
      <c r="S136" s="206">
        <v>44661.725694444445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27" t="s">
        <v>2822</v>
      </c>
      <c r="M137" s="120" t="s">
        <v>2819</v>
      </c>
      <c r="N137" s="230" t="s">
        <v>2820</v>
      </c>
      <c r="O137" s="122" t="s">
        <v>2821</v>
      </c>
      <c r="S137" s="206">
        <v>44661.729166666664</v>
      </c>
      <c r="T137" s="176" t="s">
        <v>2576</v>
      </c>
      <c r="U137" s="189" t="b">
        <v>1</v>
      </c>
      <c r="V137" s="134" t="b">
        <v>1</v>
      </c>
      <c r="AA137" s="234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27" t="s">
        <v>2824</v>
      </c>
      <c r="M138" s="120" t="s">
        <v>2705</v>
      </c>
      <c r="N138" s="216" t="s">
        <v>2823</v>
      </c>
      <c r="S138" s="206">
        <v>44661.734027777777</v>
      </c>
      <c r="T138" s="176" t="s">
        <v>2576</v>
      </c>
      <c r="U138" s="189" t="b">
        <v>1</v>
      </c>
      <c r="V138" s="134" t="b">
        <v>1</v>
      </c>
      <c r="AA138" s="234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27" t="s">
        <v>2777</v>
      </c>
      <c r="M139" s="120" t="s">
        <v>2787</v>
      </c>
      <c r="N139" s="216" t="s">
        <v>2826</v>
      </c>
      <c r="S139" s="206">
        <v>44661.736805555556</v>
      </c>
      <c r="T139" s="176" t="s">
        <v>2576</v>
      </c>
      <c r="U139" s="189" t="b">
        <v>1</v>
      </c>
      <c r="V139" s="134" t="b">
        <v>1</v>
      </c>
      <c r="AA139" s="234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27" t="s">
        <v>2827</v>
      </c>
      <c r="M140" s="120" t="s">
        <v>2733</v>
      </c>
      <c r="N140" s="216" t="s">
        <v>2829</v>
      </c>
      <c r="P140" s="136" t="s">
        <v>2830</v>
      </c>
      <c r="S140" s="206">
        <v>44661.740972222222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6">
        <v>44661.826388888891</v>
      </c>
      <c r="U141" s="189" t="b">
        <v>1</v>
      </c>
      <c r="V141" s="134" t="b">
        <v>1</v>
      </c>
      <c r="Z141" s="211" t="b">
        <v>0</v>
      </c>
      <c r="AA141" s="234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2833</v>
      </c>
      <c r="S142" s="206">
        <v>44661.826388888891</v>
      </c>
      <c r="U142" s="189" t="b">
        <v>1</v>
      </c>
      <c r="V142" s="211" t="b">
        <v>0</v>
      </c>
      <c r="Z142" s="211" t="b">
        <v>0</v>
      </c>
      <c r="AA142" s="234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27" t="s">
        <v>2838</v>
      </c>
      <c r="M143" s="205" t="s">
        <v>2837</v>
      </c>
      <c r="N143" s="230" t="s">
        <v>2835</v>
      </c>
      <c r="O143" s="136" t="s">
        <v>2836</v>
      </c>
      <c r="S143" s="206">
        <v>44661.874305555553</v>
      </c>
      <c r="T143" s="176" t="s">
        <v>2576</v>
      </c>
      <c r="U143" s="189" t="b">
        <v>1</v>
      </c>
      <c r="V143" s="134" t="b">
        <v>1</v>
      </c>
      <c r="AA143" s="234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27" t="s">
        <v>2841</v>
      </c>
      <c r="M144" s="120" t="s">
        <v>2842</v>
      </c>
      <c r="N144" s="216" t="s">
        <v>2839</v>
      </c>
      <c r="O144" s="136" t="s">
        <v>2843</v>
      </c>
      <c r="S144" s="206">
        <v>44661.87777777778</v>
      </c>
      <c r="T144" s="176" t="s">
        <v>2576</v>
      </c>
      <c r="U144" s="189" t="b">
        <v>1</v>
      </c>
      <c r="V144" s="134" t="b">
        <v>1</v>
      </c>
      <c r="AA144" s="234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27" t="s">
        <v>2841</v>
      </c>
      <c r="M145" s="120" t="s">
        <v>2846</v>
      </c>
      <c r="N145" s="216" t="s">
        <v>2845</v>
      </c>
      <c r="P145" s="136" t="s">
        <v>2847</v>
      </c>
      <c r="S145" s="206">
        <v>44661.885416666664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31.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27" t="s">
        <v>2841</v>
      </c>
      <c r="M146" s="120" t="s">
        <v>2842</v>
      </c>
      <c r="N146" s="216" t="s">
        <v>2848</v>
      </c>
      <c r="S146" s="206">
        <v>44661.88958333333</v>
      </c>
      <c r="T146" s="176" t="s">
        <v>2576</v>
      </c>
      <c r="U146" s="189" t="b">
        <v>1</v>
      </c>
      <c r="V146" s="134" t="b">
        <v>1</v>
      </c>
      <c r="AA146" s="234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27" t="s">
        <v>2841</v>
      </c>
      <c r="M147" s="120" t="s">
        <v>2705</v>
      </c>
      <c r="N147" s="216" t="s">
        <v>2849</v>
      </c>
      <c r="S147" s="206">
        <v>44661.893055555556</v>
      </c>
      <c r="T147" s="176" t="s">
        <v>2576</v>
      </c>
      <c r="U147" s="189" t="b">
        <v>1</v>
      </c>
      <c r="V147" s="134" t="b">
        <v>1</v>
      </c>
      <c r="AA147" s="234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27" t="s">
        <v>2850</v>
      </c>
      <c r="M148" s="120" t="s">
        <v>2855</v>
      </c>
      <c r="N148" s="230" t="s">
        <v>2852</v>
      </c>
      <c r="P148" s="136" t="s">
        <v>2853</v>
      </c>
      <c r="S148" s="206">
        <v>44661.896527777775</v>
      </c>
      <c r="T148" s="176" t="s">
        <v>2576</v>
      </c>
      <c r="U148" s="189" t="b">
        <v>1</v>
      </c>
      <c r="V148" s="134" t="b">
        <v>1</v>
      </c>
      <c r="AA148" s="234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27" t="s">
        <v>2856</v>
      </c>
      <c r="M149" s="120" t="s">
        <v>2787</v>
      </c>
      <c r="N149" s="216" t="s">
        <v>2859</v>
      </c>
      <c r="O149" s="216" t="s">
        <v>1024</v>
      </c>
      <c r="S149" s="206">
        <v>44661.901388888888</v>
      </c>
      <c r="T149" s="176" t="s">
        <v>2576</v>
      </c>
      <c r="U149" s="189" t="b">
        <v>1</v>
      </c>
      <c r="V149" s="134" t="b">
        <v>1</v>
      </c>
      <c r="AA149" s="234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27" t="s">
        <v>2838</v>
      </c>
      <c r="M150" s="120" t="s">
        <v>2861</v>
      </c>
      <c r="N150" s="216" t="s">
        <v>2862</v>
      </c>
      <c r="O150" s="230" t="s">
        <v>2860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4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27" t="s">
        <v>2838</v>
      </c>
      <c r="M151" s="120" t="s">
        <v>2787</v>
      </c>
      <c r="N151" s="216" t="s">
        <v>2863</v>
      </c>
      <c r="O151" s="136" t="s">
        <v>2858</v>
      </c>
      <c r="S151" s="206">
        <v>44661.913888888892</v>
      </c>
      <c r="T151" s="176" t="s">
        <v>2576</v>
      </c>
      <c r="U151" s="189" t="b">
        <v>1</v>
      </c>
      <c r="V151" s="134" t="b">
        <v>1</v>
      </c>
      <c r="AA151" s="234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2" t="s">
        <v>3254</v>
      </c>
      <c r="AA152" s="234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2" t="s">
        <v>3254</v>
      </c>
      <c r="AA153" s="234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2" t="s">
        <v>3254</v>
      </c>
      <c r="AA154" s="234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2" t="s">
        <v>3254</v>
      </c>
      <c r="AA155" s="234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2" t="s">
        <v>3254</v>
      </c>
      <c r="AA156" s="234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2" t="s">
        <v>3254</v>
      </c>
      <c r="AA157" s="234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2" t="s">
        <v>3254</v>
      </c>
      <c r="AA158" s="234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2" t="s">
        <v>3254</v>
      </c>
      <c r="V159" s="211" t="b">
        <v>0</v>
      </c>
      <c r="AA159" s="234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2" t="s">
        <v>3254</v>
      </c>
      <c r="AA160" s="234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2" t="s">
        <v>3254</v>
      </c>
      <c r="AA161" s="234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2" t="s">
        <v>3254</v>
      </c>
      <c r="AA162" s="234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2" t="s">
        <v>3254</v>
      </c>
      <c r="AA163" s="234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2" t="s">
        <v>3254</v>
      </c>
      <c r="AA164" s="234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2" t="s">
        <v>3254</v>
      </c>
      <c r="AA165" s="234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2" t="s">
        <v>3254</v>
      </c>
      <c r="AA166" s="234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4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4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4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4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4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4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4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4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4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4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4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4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4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4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1" t="b">
        <v>0</v>
      </c>
      <c r="AA181" s="234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4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1" t="b">
        <v>0</v>
      </c>
      <c r="AA183" s="234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4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4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4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4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4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4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4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4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4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4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4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4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4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4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4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4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4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4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2975</v>
      </c>
      <c r="AA202" s="234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2975</v>
      </c>
      <c r="AA203" s="234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2975</v>
      </c>
      <c r="J204" s="120"/>
      <c r="K204" s="120"/>
      <c r="L204" s="226"/>
      <c r="M204" s="120"/>
      <c r="N204" s="216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2975</v>
      </c>
      <c r="AA205" s="234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2975</v>
      </c>
      <c r="AA206" s="234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2975</v>
      </c>
      <c r="J207" s="120"/>
      <c r="K207" s="120"/>
      <c r="L207" s="226"/>
      <c r="M207" s="120"/>
      <c r="N207" s="216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2975</v>
      </c>
      <c r="AA208" s="234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2975</v>
      </c>
      <c r="AA209" s="234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2975</v>
      </c>
      <c r="AA210" s="234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2975</v>
      </c>
      <c r="AA211" s="234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2975</v>
      </c>
      <c r="AA212" s="234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2975</v>
      </c>
      <c r="AA213" s="234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2975</v>
      </c>
      <c r="AA214" s="234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2975</v>
      </c>
      <c r="AA215" s="234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2975</v>
      </c>
      <c r="AA216" s="234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2975</v>
      </c>
      <c r="AA217" s="234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2975</v>
      </c>
      <c r="AA218" s="234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2975</v>
      </c>
      <c r="AA219" s="234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2975</v>
      </c>
      <c r="AA220" s="234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2975</v>
      </c>
      <c r="AA221" s="234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4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4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4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4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4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4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4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4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4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4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4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4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4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4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4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4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4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2982</v>
      </c>
      <c r="L272" s="227" t="s">
        <v>2981</v>
      </c>
      <c r="M272" s="120" t="s">
        <v>2978</v>
      </c>
      <c r="N272" s="216" t="s">
        <v>2979</v>
      </c>
      <c r="O272" s="216" t="s">
        <v>1680</v>
      </c>
      <c r="P272" s="122" t="s">
        <v>2980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27" t="s">
        <v>2986</v>
      </c>
      <c r="M273" s="120" t="s">
        <v>2985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27" t="s">
        <v>2988</v>
      </c>
      <c r="M274" s="120" t="s">
        <v>2992</v>
      </c>
      <c r="N274" s="216" t="s">
        <v>2991</v>
      </c>
      <c r="P274" s="122" t="s">
        <v>2993</v>
      </c>
      <c r="Q274" s="122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27" t="s">
        <v>2996</v>
      </c>
      <c r="M275" s="120" t="s">
        <v>2998</v>
      </c>
      <c r="N275" s="216" t="s">
        <v>2997</v>
      </c>
      <c r="O275" s="122" t="s">
        <v>2999</v>
      </c>
      <c r="Q275" s="122" t="s">
        <v>3000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27" t="s">
        <v>2971</v>
      </c>
      <c r="M276" s="120" t="s">
        <v>2973</v>
      </c>
      <c r="N276" s="216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27" t="s">
        <v>2962</v>
      </c>
      <c r="M277" s="120" t="s">
        <v>2967</v>
      </c>
      <c r="N277" s="216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2965</v>
      </c>
      <c r="N278" s="216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27" t="s">
        <v>2962</v>
      </c>
      <c r="M279" s="123" t="s">
        <v>2776</v>
      </c>
      <c r="N279" s="221" t="s">
        <v>1707</v>
      </c>
      <c r="O279" s="137"/>
      <c r="P279" s="250" t="s">
        <v>2963</v>
      </c>
      <c r="Q279" s="122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27" t="s">
        <v>2930</v>
      </c>
      <c r="M280" s="120" t="s">
        <v>2788</v>
      </c>
      <c r="N280" s="216" t="s">
        <v>2960</v>
      </c>
      <c r="O280" s="216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27" t="s">
        <v>2955</v>
      </c>
      <c r="M281" s="120" t="s">
        <v>2780</v>
      </c>
      <c r="N281" s="216" t="s">
        <v>2959</v>
      </c>
      <c r="O281" s="216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27" t="s">
        <v>2957</v>
      </c>
      <c r="M282" s="120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27" t="s">
        <v>2955</v>
      </c>
      <c r="M283" s="120" t="s">
        <v>2787</v>
      </c>
      <c r="N283" s="216" t="s">
        <v>2952</v>
      </c>
      <c r="O283" s="122" t="s">
        <v>2953</v>
      </c>
      <c r="S283" s="206">
        <v>44663.988888888889</v>
      </c>
      <c r="T283" s="176" t="s">
        <v>2576</v>
      </c>
      <c r="U283" s="189" t="b">
        <v>1</v>
      </c>
      <c r="V283" s="134" t="b">
        <v>1</v>
      </c>
      <c r="AA283" s="234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27" t="s">
        <v>2766</v>
      </c>
      <c r="M284" s="120" t="s">
        <v>2705</v>
      </c>
      <c r="N284" s="216" t="s">
        <v>2939</v>
      </c>
      <c r="S284" s="206">
        <v>44663.961805555555</v>
      </c>
      <c r="T284" s="176" t="s">
        <v>2576</v>
      </c>
      <c r="U284" s="189" t="b">
        <v>1</v>
      </c>
      <c r="V284" s="134" t="b">
        <v>1</v>
      </c>
      <c r="AA284" s="234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7" t="s">
        <v>2708</v>
      </c>
      <c r="M285" s="120" t="s">
        <v>2780</v>
      </c>
      <c r="N285" s="216" t="s">
        <v>2948</v>
      </c>
      <c r="O285" s="216" t="s">
        <v>2950</v>
      </c>
      <c r="P285" s="136" t="s">
        <v>2951</v>
      </c>
      <c r="S285" s="206">
        <v>44663.981249999997</v>
      </c>
      <c r="T285" s="155" t="s">
        <v>2575</v>
      </c>
      <c r="U285" s="189" t="b">
        <v>1</v>
      </c>
      <c r="V285" s="134" t="b">
        <v>1</v>
      </c>
      <c r="AA285" s="234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29"/>
      <c r="M286" s="248" t="s">
        <v>2920</v>
      </c>
      <c r="N286" s="249" t="s">
        <v>2921</v>
      </c>
      <c r="O286" s="142" t="s">
        <v>2921</v>
      </c>
      <c r="P286" s="139"/>
      <c r="Q286" s="142" t="s">
        <v>2922</v>
      </c>
      <c r="R286" s="139"/>
      <c r="S286" s="244">
        <v>44663.878472222219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27" t="s">
        <v>2925</v>
      </c>
      <c r="M287" s="120" t="s">
        <v>2855</v>
      </c>
      <c r="N287" s="216" t="s">
        <v>2923</v>
      </c>
      <c r="S287" s="206">
        <v>44663.887499999997</v>
      </c>
      <c r="T287" s="176" t="s">
        <v>2576</v>
      </c>
      <c r="U287" s="189" t="b">
        <v>1</v>
      </c>
      <c r="V287" s="134" t="b">
        <v>1</v>
      </c>
      <c r="AA287" s="234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27" t="s">
        <v>2927</v>
      </c>
      <c r="M288" s="120" t="s">
        <v>2730</v>
      </c>
      <c r="N288" s="216" t="s">
        <v>2928</v>
      </c>
      <c r="Q288" s="122" t="s">
        <v>2929</v>
      </c>
      <c r="S288" s="206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27" t="s">
        <v>2930</v>
      </c>
      <c r="M289" s="120" t="s">
        <v>2932</v>
      </c>
      <c r="N289" s="230" t="s">
        <v>2933</v>
      </c>
      <c r="P289" s="136" t="s">
        <v>2935</v>
      </c>
      <c r="Q289" s="222" t="s">
        <v>2934</v>
      </c>
      <c r="S289" s="206">
        <v>44663.902083333334</v>
      </c>
      <c r="T289" s="155" t="s">
        <v>2575</v>
      </c>
      <c r="U289" s="189" t="b">
        <v>1</v>
      </c>
      <c r="V289" s="134" t="b">
        <v>1</v>
      </c>
      <c r="AA289" s="234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27" t="s">
        <v>2925</v>
      </c>
      <c r="M290" s="120" t="s">
        <v>2937</v>
      </c>
      <c r="N290" s="216" t="s">
        <v>2936</v>
      </c>
      <c r="S290" s="206">
        <v>44663.904166666667</v>
      </c>
      <c r="T290" s="176" t="s">
        <v>2576</v>
      </c>
      <c r="U290" s="189" t="b">
        <v>1</v>
      </c>
      <c r="V290" s="134" t="b">
        <v>1</v>
      </c>
      <c r="AA290" s="234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7" t="s">
        <v>2918</v>
      </c>
      <c r="Q291" s="122" t="s">
        <v>2919</v>
      </c>
      <c r="S291" s="206">
        <v>44663.604166666664</v>
      </c>
      <c r="U291" s="189" t="b">
        <v>1</v>
      </c>
      <c r="V291" s="247" t="b">
        <v>0</v>
      </c>
      <c r="AA291" s="234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27" t="s">
        <v>2917</v>
      </c>
      <c r="M292" s="120" t="s">
        <v>2914</v>
      </c>
      <c r="N292" s="216" t="s">
        <v>2913</v>
      </c>
      <c r="Q292" s="136" t="s">
        <v>2915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4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27" t="s">
        <v>2909</v>
      </c>
      <c r="M293" s="120" t="s">
        <v>2896</v>
      </c>
      <c r="N293" s="230" t="s">
        <v>2911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4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2907</v>
      </c>
      <c r="L294" s="229" t="s">
        <v>2908</v>
      </c>
      <c r="M294" s="240" t="s">
        <v>2906</v>
      </c>
      <c r="N294" s="242" t="s">
        <v>2905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27" t="s">
        <v>2893</v>
      </c>
      <c r="M295" s="120" t="s">
        <v>2904</v>
      </c>
      <c r="N295" s="216" t="s">
        <v>2887</v>
      </c>
      <c r="O295" s="137"/>
      <c r="P295" s="250" t="s">
        <v>2938</v>
      </c>
      <c r="Q295" s="222" t="s">
        <v>2901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4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27" t="s">
        <v>2893</v>
      </c>
      <c r="M296" s="120" t="s">
        <v>2891</v>
      </c>
      <c r="N296" s="216" t="s">
        <v>2892</v>
      </c>
      <c r="O296" s="137"/>
      <c r="P296" s="137"/>
      <c r="Q296" s="137" t="s">
        <v>2895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4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27" t="s">
        <v>2893</v>
      </c>
      <c r="M297" s="120" t="s">
        <v>2896</v>
      </c>
      <c r="N297" s="216" t="s">
        <v>2897</v>
      </c>
      <c r="O297" s="122" t="s">
        <v>2898</v>
      </c>
      <c r="S297" s="206">
        <v>44663.564583333333</v>
      </c>
      <c r="T297" s="176" t="s">
        <v>2576</v>
      </c>
      <c r="U297" s="189" t="b">
        <v>1</v>
      </c>
      <c r="V297" s="134" t="b">
        <v>1</v>
      </c>
      <c r="AA297" s="234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27" t="s">
        <v>2903</v>
      </c>
      <c r="M298" s="120" t="s">
        <v>2899</v>
      </c>
      <c r="N298" s="216" t="s">
        <v>2900</v>
      </c>
      <c r="P298" s="250" t="s">
        <v>2938</v>
      </c>
      <c r="Q298" s="222" t="s">
        <v>2901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4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7" t="s">
        <v>2890</v>
      </c>
      <c r="M299" s="120" t="s">
        <v>2889</v>
      </c>
      <c r="N299" s="216" t="s">
        <v>2888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27" t="s">
        <v>2883</v>
      </c>
      <c r="M300" s="120" t="s">
        <v>2886</v>
      </c>
      <c r="N300" s="216" t="s">
        <v>2887</v>
      </c>
      <c r="P300" s="250" t="s">
        <v>2938</v>
      </c>
      <c r="Q300" s="222" t="s">
        <v>2901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4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27" t="s">
        <v>2883</v>
      </c>
      <c r="M301" s="120" t="s">
        <v>2884</v>
      </c>
      <c r="N301" s="216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7" t="s">
        <v>2805</v>
      </c>
      <c r="M302" s="205" t="s">
        <v>2788</v>
      </c>
      <c r="N302" s="205" t="s">
        <v>2866</v>
      </c>
      <c r="O302" s="136" t="s">
        <v>2864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4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27" t="s">
        <v>2870</v>
      </c>
      <c r="M303" s="120" t="s">
        <v>2730</v>
      </c>
      <c r="N303" s="120" t="s">
        <v>2770</v>
      </c>
      <c r="O303" s="122" t="s">
        <v>2868</v>
      </c>
      <c r="S303" s="206">
        <v>44661.941666666666</v>
      </c>
      <c r="T303" s="176" t="s">
        <v>2576</v>
      </c>
      <c r="U303" s="189" t="b">
        <v>1</v>
      </c>
      <c r="V303" s="134" t="b">
        <v>1</v>
      </c>
      <c r="AA303" s="234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1"/>
      <c r="M304" s="240"/>
      <c r="N304" s="242"/>
      <c r="O304" s="139"/>
      <c r="P304" s="139" t="s">
        <v>2867</v>
      </c>
      <c r="Q304" s="139" t="s">
        <v>2867</v>
      </c>
      <c r="R304" s="139"/>
      <c r="S304" s="244">
        <v>44661.938194444447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5" t="s">
        <v>2912</v>
      </c>
      <c r="S305" s="206">
        <v>44663.59652777778</v>
      </c>
      <c r="U305" s="189" t="b">
        <v>1</v>
      </c>
      <c r="V305" s="245" t="s">
        <v>2974</v>
      </c>
      <c r="AA305" s="234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45" t="s">
        <v>2912</v>
      </c>
      <c r="S306" s="206">
        <v>44663.59652777778</v>
      </c>
      <c r="U306" s="189" t="b">
        <v>1</v>
      </c>
      <c r="V306" s="245" t="s">
        <v>2974</v>
      </c>
      <c r="AA306" s="234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5" t="s">
        <v>2912</v>
      </c>
      <c r="S307" s="206">
        <v>44663.59652777778</v>
      </c>
      <c r="U307" s="189" t="b">
        <v>1</v>
      </c>
      <c r="V307" s="245" t="s">
        <v>2974</v>
      </c>
      <c r="AA307" s="234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5" t="s">
        <v>2912</v>
      </c>
      <c r="S308" s="206">
        <v>44663.59652777778</v>
      </c>
      <c r="U308" s="189" t="b">
        <v>1</v>
      </c>
      <c r="V308" s="245" t="s">
        <v>2974</v>
      </c>
      <c r="AA308" s="234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5" t="s">
        <v>2912</v>
      </c>
      <c r="S309" s="206">
        <v>44663.59652777778</v>
      </c>
      <c r="U309" s="189" t="b">
        <v>1</v>
      </c>
      <c r="V309" s="245" t="s">
        <v>2974</v>
      </c>
      <c r="AA309" s="234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5" t="s">
        <v>2912</v>
      </c>
      <c r="S310" s="206">
        <v>44663.59652777778</v>
      </c>
      <c r="U310" s="189" t="b">
        <v>1</v>
      </c>
      <c r="V310" s="245" t="s">
        <v>2974</v>
      </c>
      <c r="AA310" s="234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5" t="s">
        <v>2912</v>
      </c>
      <c r="S311" s="206">
        <v>44663.59652777778</v>
      </c>
      <c r="U311" s="189" t="b">
        <v>1</v>
      </c>
      <c r="V311" s="245" t="s">
        <v>2974</v>
      </c>
      <c r="AA311" s="234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5" t="s">
        <v>2912</v>
      </c>
      <c r="S312" s="206">
        <v>44663.59652777778</v>
      </c>
      <c r="U312" s="189" t="b">
        <v>1</v>
      </c>
      <c r="V312" s="245" t="s">
        <v>2974</v>
      </c>
      <c r="AA312" s="234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27" t="s">
        <v>2871</v>
      </c>
      <c r="M331" s="120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44661.943749999999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27" t="s">
        <v>2876</v>
      </c>
      <c r="M332" s="120" t="s">
        <v>2878</v>
      </c>
      <c r="N332" s="230" t="s">
        <v>2879</v>
      </c>
      <c r="O332" s="136"/>
      <c r="P332" s="136"/>
      <c r="Q332" s="136"/>
      <c r="S332" s="206">
        <v>44661.95208333333</v>
      </c>
      <c r="T332" s="176" t="s">
        <v>2576</v>
      </c>
      <c r="U332" s="189" t="b">
        <v>1</v>
      </c>
      <c r="V332" s="134" t="b">
        <v>1</v>
      </c>
      <c r="AA332" s="234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27" t="s">
        <v>2871</v>
      </c>
      <c r="M333" s="120" t="s">
        <v>2881</v>
      </c>
      <c r="N333" s="230" t="s">
        <v>2880</v>
      </c>
      <c r="O333" s="136"/>
      <c r="P333" s="136"/>
      <c r="Q333" s="136"/>
      <c r="S333" s="206">
        <v>44661.958333333336</v>
      </c>
      <c r="T333" s="176" t="s">
        <v>2576</v>
      </c>
      <c r="U333" s="189" t="b">
        <v>1</v>
      </c>
      <c r="V333" s="134" t="b">
        <v>1</v>
      </c>
      <c r="AA333" s="234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2977</v>
      </c>
      <c r="K352" s="120" t="s">
        <v>3009</v>
      </c>
      <c r="L352" s="227" t="s">
        <v>3008</v>
      </c>
      <c r="M352" s="120" t="s">
        <v>3011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2977</v>
      </c>
      <c r="K353" s="120" t="s">
        <v>3009</v>
      </c>
      <c r="L353" s="227" t="s">
        <v>3008</v>
      </c>
      <c r="M353" s="120" t="s">
        <v>3011</v>
      </c>
      <c r="N353" s="216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2977</v>
      </c>
      <c r="K354" s="120" t="s">
        <v>3005</v>
      </c>
      <c r="L354" s="227" t="s">
        <v>3004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2977</v>
      </c>
      <c r="K355" s="120" t="s">
        <v>3016</v>
      </c>
      <c r="L355" s="227" t="s">
        <v>3015</v>
      </c>
      <c r="M355" s="120" t="s">
        <v>2985</v>
      </c>
      <c r="N355" s="216" t="s">
        <v>3017</v>
      </c>
      <c r="O355" s="122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2977</v>
      </c>
      <c r="K356" s="240"/>
      <c r="L356" s="229" t="s">
        <v>2996</v>
      </c>
      <c r="M356" s="240" t="s">
        <v>3019</v>
      </c>
      <c r="N356" s="249" t="s">
        <v>3020</v>
      </c>
      <c r="O356" s="139"/>
      <c r="P356" s="139" t="s">
        <v>3021</v>
      </c>
      <c r="Q356" s="139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2977</v>
      </c>
      <c r="K357" s="120" t="s">
        <v>3023</v>
      </c>
      <c r="L357" s="227" t="s">
        <v>3022</v>
      </c>
      <c r="M357" s="120" t="s">
        <v>2973</v>
      </c>
      <c r="N357" s="216" t="s">
        <v>3024</v>
      </c>
      <c r="O357" s="122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2977</v>
      </c>
      <c r="K358" s="120" t="s">
        <v>3026</v>
      </c>
      <c r="L358" s="227" t="s">
        <v>3027</v>
      </c>
      <c r="M358" s="120" t="s">
        <v>2985</v>
      </c>
      <c r="N358" s="216" t="s">
        <v>3028</v>
      </c>
      <c r="O358" s="136" t="s">
        <v>3029</v>
      </c>
      <c r="S358" s="206">
        <v>44664.55972222222</v>
      </c>
      <c r="T358" s="160" t="s">
        <v>3007</v>
      </c>
      <c r="U358" s="189" t="b">
        <v>1</v>
      </c>
      <c r="V358" s="134" t="b">
        <v>1</v>
      </c>
      <c r="AA358" s="234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2977</v>
      </c>
      <c r="K359" s="120" t="s">
        <v>3030</v>
      </c>
      <c r="L359" s="227" t="s">
        <v>3031</v>
      </c>
      <c r="M359" s="120" t="s">
        <v>3032</v>
      </c>
      <c r="N359" s="230" t="s">
        <v>3034</v>
      </c>
      <c r="O359" s="122" t="s">
        <v>3033</v>
      </c>
      <c r="S359" s="206">
        <v>44664.561111111114</v>
      </c>
      <c r="T359" s="160" t="s">
        <v>3007</v>
      </c>
      <c r="U359" s="189" t="b">
        <v>1</v>
      </c>
      <c r="V359" s="134" t="b">
        <v>1</v>
      </c>
      <c r="AA359" s="234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2977</v>
      </c>
      <c r="J360" s="120"/>
      <c r="K360" s="120" t="s">
        <v>3039</v>
      </c>
      <c r="L360" s="227" t="s">
        <v>3040</v>
      </c>
      <c r="M360" s="120" t="s">
        <v>3037</v>
      </c>
      <c r="N360" s="216" t="s">
        <v>3035</v>
      </c>
      <c r="O360" s="122" t="s">
        <v>3036</v>
      </c>
      <c r="P360" s="122"/>
      <c r="Q360" s="122"/>
      <c r="R360" s="122"/>
      <c r="S360" s="206">
        <v>44664.5625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2977</v>
      </c>
      <c r="K361" s="120" t="s">
        <v>3042</v>
      </c>
      <c r="L361" s="227" t="s">
        <v>3041</v>
      </c>
      <c r="M361" s="120" t="s">
        <v>3045</v>
      </c>
      <c r="N361" s="216" t="s">
        <v>3044</v>
      </c>
      <c r="O361" s="230" t="s">
        <v>3043</v>
      </c>
      <c r="S361" s="206">
        <v>44664.568055555559</v>
      </c>
      <c r="T361" s="160" t="s">
        <v>3007</v>
      </c>
      <c r="U361" s="189" t="b">
        <v>1</v>
      </c>
      <c r="V361" s="134" t="b">
        <v>1</v>
      </c>
      <c r="AA361" s="234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2977</v>
      </c>
      <c r="K362" s="120" t="s">
        <v>3005</v>
      </c>
      <c r="L362" s="227" t="s">
        <v>3003</v>
      </c>
      <c r="M362" s="120" t="s">
        <v>3047</v>
      </c>
      <c r="N362" s="216" t="s">
        <v>3046</v>
      </c>
      <c r="O362" s="136" t="s">
        <v>3048</v>
      </c>
      <c r="S362" s="206">
        <v>44664.570138888892</v>
      </c>
      <c r="T362" s="160" t="s">
        <v>3007</v>
      </c>
      <c r="U362" s="189" t="b">
        <v>1</v>
      </c>
      <c r="V362" s="134" t="b">
        <v>1</v>
      </c>
      <c r="AA362" s="234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2977</v>
      </c>
      <c r="K363" s="120" t="s">
        <v>3042</v>
      </c>
      <c r="L363" s="227" t="s">
        <v>3052</v>
      </c>
      <c r="M363" s="120" t="s">
        <v>3051</v>
      </c>
      <c r="N363" s="216" t="s">
        <v>3049</v>
      </c>
      <c r="O363" s="136" t="s">
        <v>3050</v>
      </c>
      <c r="S363" s="206">
        <v>44664.576388888891</v>
      </c>
      <c r="T363" s="160" t="s">
        <v>3007</v>
      </c>
      <c r="U363" s="189" t="b">
        <v>1</v>
      </c>
      <c r="V363" s="134" t="b">
        <v>1</v>
      </c>
      <c r="AA363" s="234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2977</v>
      </c>
      <c r="K364" s="120" t="s">
        <v>3038</v>
      </c>
      <c r="L364" s="227" t="s">
        <v>3040</v>
      </c>
      <c r="M364" s="120" t="s">
        <v>3055</v>
      </c>
      <c r="N364" s="216" t="s">
        <v>3054</v>
      </c>
      <c r="O364" s="136" t="s">
        <v>3053</v>
      </c>
      <c r="S364" s="206">
        <v>44664.584027777775</v>
      </c>
      <c r="T364" s="160" t="s">
        <v>3007</v>
      </c>
      <c r="U364" s="189" t="b">
        <v>1</v>
      </c>
      <c r="V364" s="134" t="b">
        <v>1</v>
      </c>
      <c r="AA364" s="234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2977</v>
      </c>
      <c r="K365" s="120" t="s">
        <v>3059</v>
      </c>
      <c r="L365" s="227" t="s">
        <v>3058</v>
      </c>
      <c r="M365" s="120" t="s">
        <v>3056</v>
      </c>
      <c r="N365" s="230" t="s">
        <v>3057</v>
      </c>
      <c r="O365" s="136" t="s">
        <v>3057</v>
      </c>
      <c r="S365" s="206">
        <v>44664.586111111108</v>
      </c>
      <c r="T365" s="160" t="s">
        <v>3007</v>
      </c>
      <c r="U365" s="189" t="b">
        <v>1</v>
      </c>
      <c r="V365" s="134" t="b">
        <v>1</v>
      </c>
      <c r="AA365" s="234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2977</v>
      </c>
      <c r="K366" s="120" t="s">
        <v>3042</v>
      </c>
      <c r="L366" s="227" t="s">
        <v>3041</v>
      </c>
      <c r="M366" s="120" t="s">
        <v>3062</v>
      </c>
      <c r="N366" s="216" t="s">
        <v>3061</v>
      </c>
      <c r="O366" s="230" t="s">
        <v>3060</v>
      </c>
      <c r="S366" s="206">
        <v>44664.588194444441</v>
      </c>
      <c r="T366" s="160" t="s">
        <v>3007</v>
      </c>
      <c r="U366" s="189" t="b">
        <v>1</v>
      </c>
      <c r="V366" s="134" t="b">
        <v>1</v>
      </c>
      <c r="AA366" s="234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2977</v>
      </c>
      <c r="K367" s="120" t="s">
        <v>3065</v>
      </c>
      <c r="L367" s="227" t="s">
        <v>3064</v>
      </c>
      <c r="M367" s="120" t="s">
        <v>3037</v>
      </c>
      <c r="N367" s="216" t="s">
        <v>3066</v>
      </c>
      <c r="O367" s="122" t="s">
        <v>3067</v>
      </c>
      <c r="S367" s="206">
        <v>44664.636805555558</v>
      </c>
      <c r="T367" s="160" t="s">
        <v>3007</v>
      </c>
      <c r="U367" s="189" t="b">
        <v>1</v>
      </c>
      <c r="V367" s="134" t="b">
        <v>1</v>
      </c>
      <c r="AA367" s="234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2977</v>
      </c>
      <c r="K368" s="120" t="s">
        <v>3069</v>
      </c>
      <c r="L368" s="227" t="s">
        <v>3068</v>
      </c>
      <c r="M368" s="120" t="s">
        <v>3072</v>
      </c>
      <c r="N368" s="216" t="s">
        <v>3071</v>
      </c>
      <c r="O368" s="136" t="s">
        <v>3070</v>
      </c>
      <c r="Q368" s="136" t="s">
        <v>3073</v>
      </c>
      <c r="S368" s="206">
        <v>44664.642361111109</v>
      </c>
      <c r="T368" s="155" t="s">
        <v>2575</v>
      </c>
      <c r="U368" s="189" t="b">
        <v>1</v>
      </c>
      <c r="V368" s="134" t="b">
        <v>1</v>
      </c>
      <c r="AA368" s="234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2977</v>
      </c>
      <c r="K369" s="120" t="s">
        <v>3074</v>
      </c>
      <c r="L369" s="227" t="s">
        <v>3075</v>
      </c>
      <c r="M369" s="120" t="s">
        <v>3077</v>
      </c>
      <c r="N369" s="216" t="s">
        <v>3081</v>
      </c>
      <c r="O369" s="122" t="s">
        <v>3076</v>
      </c>
      <c r="P369" s="136" t="s">
        <v>3082</v>
      </c>
      <c r="S369" s="206">
        <v>44664.679166666669</v>
      </c>
      <c r="T369" s="160" t="s">
        <v>3007</v>
      </c>
      <c r="U369" s="189" t="b">
        <v>1</v>
      </c>
      <c r="V369" s="134" t="b">
        <v>1</v>
      </c>
      <c r="AA369" s="234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31.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2977</v>
      </c>
      <c r="K370" s="120" t="s">
        <v>3086</v>
      </c>
      <c r="L370" s="227" t="s">
        <v>3087</v>
      </c>
      <c r="M370" s="120" t="s">
        <v>3085</v>
      </c>
      <c r="N370" s="216" t="s">
        <v>3084</v>
      </c>
      <c r="O370" s="122" t="s">
        <v>3083</v>
      </c>
      <c r="S370" s="206">
        <v>44664.690972222219</v>
      </c>
      <c r="T370" s="176" t="s">
        <v>2576</v>
      </c>
      <c r="U370" s="189" t="b">
        <v>1</v>
      </c>
      <c r="V370" s="134" t="b">
        <v>1</v>
      </c>
      <c r="AA370" s="234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2977</v>
      </c>
      <c r="K371" s="120" t="s">
        <v>3088</v>
      </c>
      <c r="L371" s="227" t="s">
        <v>3089</v>
      </c>
      <c r="M371" s="120" t="s">
        <v>3091</v>
      </c>
      <c r="N371" s="216" t="s">
        <v>3090</v>
      </c>
      <c r="S371" s="206">
        <v>44664.696527777778</v>
      </c>
      <c r="T371" s="176" t="s">
        <v>2576</v>
      </c>
      <c r="U371" s="189" t="b">
        <v>1</v>
      </c>
      <c r="V371" s="134" t="b">
        <v>1</v>
      </c>
      <c r="AA371" s="234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2977</v>
      </c>
      <c r="J372" s="240"/>
      <c r="K372" s="240" t="s">
        <v>3093</v>
      </c>
      <c r="L372" s="229" t="s">
        <v>3092</v>
      </c>
      <c r="M372" s="240" t="s">
        <v>2776</v>
      </c>
      <c r="N372" s="249" t="s">
        <v>3094</v>
      </c>
      <c r="O372" s="139"/>
      <c r="P372" s="139"/>
      <c r="Q372" s="139"/>
      <c r="R372" s="139"/>
      <c r="S372" s="244">
        <v>44664.7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2977</v>
      </c>
      <c r="K373" s="120" t="s">
        <v>2954</v>
      </c>
      <c r="L373" s="227" t="s">
        <v>2955</v>
      </c>
      <c r="M373" s="120" t="s">
        <v>3095</v>
      </c>
      <c r="N373" s="216" t="s">
        <v>3096</v>
      </c>
      <c r="S373" s="206">
        <v>44664.708333333336</v>
      </c>
      <c r="T373" s="160" t="s">
        <v>3007</v>
      </c>
      <c r="U373" s="189" t="b">
        <v>1</v>
      </c>
      <c r="V373" s="134" t="b">
        <v>1</v>
      </c>
      <c r="AA373" s="234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2977</v>
      </c>
      <c r="K374" s="120" t="s">
        <v>2767</v>
      </c>
      <c r="L374" s="227" t="s">
        <v>2777</v>
      </c>
      <c r="M374" s="120" t="s">
        <v>2937</v>
      </c>
      <c r="N374" s="230" t="s">
        <v>3098</v>
      </c>
      <c r="O374" s="230" t="s">
        <v>3097</v>
      </c>
      <c r="S374" s="206">
        <v>44664.754861111112</v>
      </c>
      <c r="T374" s="160" t="s">
        <v>3007</v>
      </c>
      <c r="U374" s="189" t="b">
        <v>1</v>
      </c>
      <c r="V374" s="134" t="b">
        <v>1</v>
      </c>
      <c r="AA374" s="234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2977</v>
      </c>
      <c r="K375" s="120" t="s">
        <v>3099</v>
      </c>
      <c r="L375" s="227" t="s">
        <v>3100</v>
      </c>
      <c r="M375" s="120" t="s">
        <v>2932</v>
      </c>
      <c r="N375" s="216" t="s">
        <v>3102</v>
      </c>
      <c r="O375" s="136" t="s">
        <v>3101</v>
      </c>
      <c r="S375" s="206">
        <v>44664.756944444445</v>
      </c>
      <c r="T375" s="160" t="s">
        <v>3007</v>
      </c>
      <c r="U375" s="189" t="b">
        <v>1</v>
      </c>
      <c r="V375" s="134" t="b">
        <v>1</v>
      </c>
      <c r="AA375" s="234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2977</v>
      </c>
      <c r="K376" s="120" t="s">
        <v>3042</v>
      </c>
      <c r="L376" s="227" t="s">
        <v>3052</v>
      </c>
      <c r="M376" s="120" t="s">
        <v>3095</v>
      </c>
      <c r="N376" s="230" t="s">
        <v>3103</v>
      </c>
      <c r="S376" s="206">
        <v>44664.761111111111</v>
      </c>
      <c r="T376" s="160" t="s">
        <v>3007</v>
      </c>
      <c r="U376" s="189" t="b">
        <v>1</v>
      </c>
      <c r="V376" s="134" t="b">
        <v>1</v>
      </c>
      <c r="AA376" s="234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2977</v>
      </c>
      <c r="K377" s="120" t="s">
        <v>2877</v>
      </c>
      <c r="L377" s="227" t="s">
        <v>3040</v>
      </c>
      <c r="M377" s="120" t="s">
        <v>2920</v>
      </c>
      <c r="N377" s="136" t="s">
        <v>3104</v>
      </c>
      <c r="O377" s="136" t="s">
        <v>3104</v>
      </c>
      <c r="S377" s="206">
        <v>44664.762499999997</v>
      </c>
      <c r="T377" s="160" t="s">
        <v>3007</v>
      </c>
      <c r="U377" s="189" t="b">
        <v>1</v>
      </c>
      <c r="V377" s="134" t="b">
        <v>1</v>
      </c>
      <c r="AA377" s="234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2977</v>
      </c>
      <c r="K378" s="120" t="s">
        <v>3105</v>
      </c>
      <c r="L378" s="227" t="s">
        <v>2925</v>
      </c>
      <c r="M378" s="120" t="s">
        <v>2718</v>
      </c>
      <c r="N378" s="216" t="s">
        <v>2603</v>
      </c>
      <c r="O378" s="122" t="s">
        <v>3106</v>
      </c>
      <c r="S378" s="206">
        <v>44664.76666666667</v>
      </c>
      <c r="T378" s="160" t="s">
        <v>3007</v>
      </c>
      <c r="U378" s="189" t="b">
        <v>1</v>
      </c>
      <c r="V378" s="134" t="b">
        <v>1</v>
      </c>
      <c r="AA378" s="234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2977</v>
      </c>
      <c r="K379" s="120" t="s">
        <v>3108</v>
      </c>
      <c r="L379" s="227" t="s">
        <v>3107</v>
      </c>
      <c r="M379" s="120" t="s">
        <v>2814</v>
      </c>
      <c r="N379" s="216" t="s">
        <v>3110</v>
      </c>
      <c r="O379" s="136" t="s">
        <v>3109</v>
      </c>
      <c r="S379" s="206">
        <v>44664.768750000003</v>
      </c>
      <c r="T379" s="160" t="s">
        <v>3007</v>
      </c>
      <c r="U379" s="189" t="b">
        <v>1</v>
      </c>
      <c r="V379" s="134" t="b">
        <v>1</v>
      </c>
      <c r="AA379" s="234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2977</v>
      </c>
      <c r="J380" s="240"/>
      <c r="K380" s="240" t="s">
        <v>3112</v>
      </c>
      <c r="L380" s="229" t="s">
        <v>3111</v>
      </c>
      <c r="M380" s="258" t="s">
        <v>3114</v>
      </c>
      <c r="N380" s="259"/>
      <c r="O380" s="260" t="s">
        <v>3113</v>
      </c>
      <c r="P380" s="260" t="s">
        <v>3115</v>
      </c>
      <c r="Q380" s="260"/>
      <c r="R380" s="139"/>
      <c r="S380" s="254">
        <v>44664.779166666667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2977</v>
      </c>
      <c r="K381" s="120" t="s">
        <v>2877</v>
      </c>
      <c r="L381" s="227" t="s">
        <v>3040</v>
      </c>
      <c r="M381" s="120" t="s">
        <v>3117</v>
      </c>
      <c r="N381" s="216" t="s">
        <v>3118</v>
      </c>
      <c r="O381" s="122" t="s">
        <v>3116</v>
      </c>
      <c r="P381" s="122" t="s">
        <v>2599</v>
      </c>
      <c r="S381" s="206">
        <v>44664.78402777778</v>
      </c>
      <c r="T381" s="160" t="s">
        <v>3007</v>
      </c>
      <c r="U381" s="189" t="b">
        <v>1</v>
      </c>
      <c r="V381" s="134" t="b">
        <v>1</v>
      </c>
      <c r="AA381" s="234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2977</v>
      </c>
      <c r="K382" s="120" t="s">
        <v>3120</v>
      </c>
      <c r="L382" s="227" t="s">
        <v>3119</v>
      </c>
      <c r="M382" s="120" t="s">
        <v>3121</v>
      </c>
      <c r="N382" s="216" t="s">
        <v>3122</v>
      </c>
      <c r="O382" s="136" t="s">
        <v>3123</v>
      </c>
      <c r="P382" s="122" t="s">
        <v>2599</v>
      </c>
      <c r="S382" s="206">
        <v>44664.789583333331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2977</v>
      </c>
      <c r="K383" s="120" t="s">
        <v>3030</v>
      </c>
      <c r="L383" s="227" t="s">
        <v>2785</v>
      </c>
      <c r="M383" s="120" t="s">
        <v>2780</v>
      </c>
      <c r="N383" s="136" t="s">
        <v>3124</v>
      </c>
      <c r="O383" s="136" t="s">
        <v>3124</v>
      </c>
      <c r="S383" s="206">
        <v>44664.883333333331</v>
      </c>
      <c r="T383" s="155" t="s">
        <v>2575</v>
      </c>
      <c r="U383" s="189" t="b">
        <v>1</v>
      </c>
      <c r="V383" s="134" t="b">
        <v>1</v>
      </c>
      <c r="AA383" s="234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2977</v>
      </c>
      <c r="K384" s="120" t="s">
        <v>2931</v>
      </c>
      <c r="L384" s="227" t="s">
        <v>2930</v>
      </c>
      <c r="M384" s="120" t="s">
        <v>3126</v>
      </c>
      <c r="N384" s="216" t="s">
        <v>3125</v>
      </c>
      <c r="O384" s="122" t="s">
        <v>3127</v>
      </c>
      <c r="S384" s="206">
        <v>44664.884722222225</v>
      </c>
      <c r="T384" s="160" t="s">
        <v>3007</v>
      </c>
      <c r="U384" s="189" t="b">
        <v>1</v>
      </c>
      <c r="V384" s="134" t="b">
        <v>1</v>
      </c>
      <c r="AA384" s="234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2977</v>
      </c>
      <c r="K385" s="120" t="s">
        <v>3128</v>
      </c>
      <c r="L385" s="227" t="s">
        <v>3129</v>
      </c>
      <c r="M385" s="120" t="s">
        <v>3126</v>
      </c>
      <c r="N385" s="216" t="s">
        <v>3130</v>
      </c>
      <c r="O385" s="216" t="s">
        <v>3130</v>
      </c>
      <c r="P385" s="245"/>
      <c r="S385" s="206">
        <v>44664.907638888886</v>
      </c>
      <c r="T385" s="155" t="s">
        <v>2575</v>
      </c>
      <c r="U385" s="189" t="b">
        <v>1</v>
      </c>
      <c r="V385" s="134" t="b">
        <v>1</v>
      </c>
      <c r="AA385" s="234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2977</v>
      </c>
      <c r="K386" s="120" t="s">
        <v>2767</v>
      </c>
      <c r="L386" s="227" t="s">
        <v>2777</v>
      </c>
      <c r="M386" s="120" t="s">
        <v>2881</v>
      </c>
      <c r="N386" s="216" t="s">
        <v>3132</v>
      </c>
      <c r="O386" s="136" t="s">
        <v>3131</v>
      </c>
      <c r="S386" s="206">
        <v>44664.913194444445</v>
      </c>
      <c r="T386" s="160" t="s">
        <v>3007</v>
      </c>
      <c r="U386" s="189" t="b">
        <v>1</v>
      </c>
      <c r="V386" s="134" t="b">
        <v>1</v>
      </c>
      <c r="AA386" s="234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2977</v>
      </c>
      <c r="K387" s="120" t="s">
        <v>2877</v>
      </c>
      <c r="L387" s="227" t="s">
        <v>3040</v>
      </c>
      <c r="M387" s="120" t="s">
        <v>2782</v>
      </c>
      <c r="N387" s="261">
        <v>0.17</v>
      </c>
      <c r="O387" s="122" t="s">
        <v>3133</v>
      </c>
      <c r="P387" s="122" t="s">
        <v>2599</v>
      </c>
      <c r="S387" s="206">
        <v>44664.917361111111</v>
      </c>
      <c r="T387" s="160" t="s">
        <v>3007</v>
      </c>
      <c r="U387" s="189" t="b">
        <v>1</v>
      </c>
      <c r="V387" s="134" t="b">
        <v>1</v>
      </c>
      <c r="AA387" s="234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2977</v>
      </c>
      <c r="K388" s="120" t="s">
        <v>2720</v>
      </c>
      <c r="L388" s="227" t="s">
        <v>2808</v>
      </c>
      <c r="M388" s="120" t="s">
        <v>3135</v>
      </c>
      <c r="N388" s="216" t="s">
        <v>3084</v>
      </c>
      <c r="O388" s="136" t="s">
        <v>3134</v>
      </c>
      <c r="P388" s="122" t="s">
        <v>2599</v>
      </c>
      <c r="S388" s="206">
        <v>44664.918749999997</v>
      </c>
      <c r="T388" s="160" t="s">
        <v>3007</v>
      </c>
      <c r="U388" s="189" t="b">
        <v>1</v>
      </c>
      <c r="V388" s="134" t="b">
        <v>1</v>
      </c>
      <c r="AA388" s="234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2977</v>
      </c>
      <c r="K389" s="120" t="s">
        <v>3030</v>
      </c>
      <c r="L389" s="227" t="s">
        <v>2785</v>
      </c>
      <c r="M389" s="120" t="s">
        <v>3136</v>
      </c>
      <c r="N389" s="230" t="s">
        <v>2403</v>
      </c>
      <c r="O389" s="230" t="s">
        <v>2403</v>
      </c>
      <c r="S389" s="206">
        <v>44664.92083333333</v>
      </c>
      <c r="T389" s="160" t="s">
        <v>3007</v>
      </c>
      <c r="U389" s="189" t="b">
        <v>1</v>
      </c>
      <c r="V389" s="134" t="b">
        <v>1</v>
      </c>
      <c r="AA389" s="234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2977</v>
      </c>
      <c r="K390" s="120" t="s">
        <v>3120</v>
      </c>
      <c r="L390" s="227" t="s">
        <v>3137</v>
      </c>
      <c r="M390" s="120" t="s">
        <v>3139</v>
      </c>
      <c r="N390" s="230" t="s">
        <v>3138</v>
      </c>
      <c r="S390" s="206">
        <v>44664.924305555556</v>
      </c>
      <c r="T390" s="160" t="s">
        <v>3007</v>
      </c>
      <c r="U390" s="189" t="b">
        <v>1</v>
      </c>
      <c r="V390" s="134" t="b">
        <v>1</v>
      </c>
      <c r="AA390" s="234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2977</v>
      </c>
      <c r="K391" s="120" t="s">
        <v>3108</v>
      </c>
      <c r="L391" s="227" t="s">
        <v>3107</v>
      </c>
      <c r="M391" s="120" t="s">
        <v>3077</v>
      </c>
      <c r="N391" s="230" t="s">
        <v>3141</v>
      </c>
      <c r="O391" s="230" t="s">
        <v>3141</v>
      </c>
      <c r="P391" s="136" t="s">
        <v>3142</v>
      </c>
      <c r="S391" s="206">
        <v>44664.926388888889</v>
      </c>
      <c r="T391" s="160" t="s">
        <v>3007</v>
      </c>
      <c r="U391" s="189" t="b">
        <v>1</v>
      </c>
      <c r="V391" s="134" t="b">
        <v>1</v>
      </c>
      <c r="AA391" s="234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2977</v>
      </c>
      <c r="K392" s="120" t="s">
        <v>2924</v>
      </c>
      <c r="L392" s="227" t="s">
        <v>2925</v>
      </c>
      <c r="M392" s="120" t="s">
        <v>3145</v>
      </c>
      <c r="N392" s="216" t="s">
        <v>3144</v>
      </c>
      <c r="O392" s="216" t="s">
        <v>3143</v>
      </c>
      <c r="P392" s="136" t="s">
        <v>3146</v>
      </c>
      <c r="S392" s="206">
        <v>44664.939583333333</v>
      </c>
      <c r="T392" s="155" t="s">
        <v>2575</v>
      </c>
      <c r="U392" s="189" t="b">
        <v>1</v>
      </c>
      <c r="V392" s="134" t="b">
        <v>1</v>
      </c>
      <c r="AA392" s="234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2977</v>
      </c>
      <c r="K393" s="120" t="s">
        <v>3148</v>
      </c>
      <c r="L393" s="227" t="s">
        <v>3147</v>
      </c>
      <c r="M393" s="120" t="s">
        <v>3149</v>
      </c>
      <c r="N393" s="216" t="s">
        <v>3150</v>
      </c>
      <c r="O393" s="136" t="s">
        <v>3151</v>
      </c>
      <c r="S393" s="206">
        <v>44664.941666666666</v>
      </c>
      <c r="T393" s="160" t="s">
        <v>3007</v>
      </c>
      <c r="U393" s="189" t="b">
        <v>1</v>
      </c>
      <c r="V393" s="134" t="b">
        <v>1</v>
      </c>
      <c r="AA393" s="234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2977</v>
      </c>
      <c r="K394" s="120" t="s">
        <v>3152</v>
      </c>
      <c r="L394" s="227" t="s">
        <v>3153</v>
      </c>
      <c r="M394" s="120" t="s">
        <v>3155</v>
      </c>
      <c r="N394" s="216" t="s">
        <v>3154</v>
      </c>
      <c r="O394" s="136" t="s">
        <v>3156</v>
      </c>
      <c r="S394" s="206">
        <v>44664.943055555559</v>
      </c>
      <c r="T394" s="160" t="s">
        <v>3007</v>
      </c>
      <c r="U394" s="189" t="b">
        <v>1</v>
      </c>
      <c r="V394" s="134" t="b">
        <v>1</v>
      </c>
      <c r="AA394" s="234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2977</v>
      </c>
      <c r="K395" s="120" t="s">
        <v>3160</v>
      </c>
      <c r="L395" s="227" t="s">
        <v>3161</v>
      </c>
      <c r="M395" s="120" t="s">
        <v>3159</v>
      </c>
      <c r="N395" s="216" t="s">
        <v>3158</v>
      </c>
      <c r="O395" s="136" t="s">
        <v>3157</v>
      </c>
      <c r="S395" s="206">
        <v>44664.952777777777</v>
      </c>
      <c r="T395" s="155" t="s">
        <v>2575</v>
      </c>
      <c r="U395" s="189" t="b">
        <v>1</v>
      </c>
      <c r="V395" s="134" t="b">
        <v>1</v>
      </c>
      <c r="AA395" s="234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2977</v>
      </c>
      <c r="K396" s="120" t="s">
        <v>2767</v>
      </c>
      <c r="L396" s="227" t="s">
        <v>2777</v>
      </c>
      <c r="M396" s="120" t="s">
        <v>2733</v>
      </c>
      <c r="N396" s="216" t="s">
        <v>3163</v>
      </c>
      <c r="O396" s="136" t="s">
        <v>3162</v>
      </c>
      <c r="S396" s="206">
        <v>44664.954861111109</v>
      </c>
      <c r="T396" s="160" t="s">
        <v>3007</v>
      </c>
      <c r="U396" s="189" t="b">
        <v>1</v>
      </c>
      <c r="V396" s="134" t="b">
        <v>1</v>
      </c>
      <c r="AA396" s="234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2977</v>
      </c>
      <c r="K397" s="120" t="s">
        <v>3164</v>
      </c>
      <c r="L397" s="227" t="s">
        <v>3165</v>
      </c>
      <c r="M397" s="120" t="s">
        <v>3169</v>
      </c>
      <c r="N397" s="216" t="s">
        <v>3168</v>
      </c>
      <c r="O397" s="136" t="s">
        <v>3166</v>
      </c>
      <c r="S397" s="206">
        <v>44664.956944444442</v>
      </c>
      <c r="T397" s="160" t="s">
        <v>3007</v>
      </c>
      <c r="U397" s="189" t="b">
        <v>1</v>
      </c>
      <c r="V397" s="134" t="b">
        <v>1</v>
      </c>
      <c r="AA397" s="234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2977</v>
      </c>
      <c r="K398" s="120" t="s">
        <v>3171</v>
      </c>
      <c r="L398" s="227" t="s">
        <v>3170</v>
      </c>
      <c r="M398" s="120" t="s">
        <v>3126</v>
      </c>
      <c r="N398" s="122" t="s">
        <v>3172</v>
      </c>
      <c r="O398" s="122" t="s">
        <v>3172</v>
      </c>
      <c r="S398" s="206">
        <v>44664.959027777775</v>
      </c>
      <c r="T398" s="160" t="s">
        <v>3007</v>
      </c>
      <c r="U398" s="189" t="b">
        <v>1</v>
      </c>
      <c r="V398" s="134" t="b">
        <v>1</v>
      </c>
      <c r="AA398" s="234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2977</v>
      </c>
      <c r="J399" s="120" t="s">
        <v>3173</v>
      </c>
      <c r="K399" s="226" t="s">
        <v>3174</v>
      </c>
      <c r="L399" s="227" t="s">
        <v>3175</v>
      </c>
      <c r="M399" s="120" t="s">
        <v>3169</v>
      </c>
      <c r="N399" s="136" t="s">
        <v>3176</v>
      </c>
      <c r="O399" s="136" t="s">
        <v>3176</v>
      </c>
      <c r="S399" s="206">
        <v>44664.960416666669</v>
      </c>
      <c r="T399" s="160" t="s">
        <v>3007</v>
      </c>
      <c r="U399" s="189" t="b">
        <v>1</v>
      </c>
      <c r="V399" s="134" t="b">
        <v>1</v>
      </c>
      <c r="AA399" s="234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2977</v>
      </c>
      <c r="K400" s="120" t="s">
        <v>3120</v>
      </c>
      <c r="L400" s="227" t="s">
        <v>3137</v>
      </c>
      <c r="M400" s="120" t="s">
        <v>2795</v>
      </c>
      <c r="N400" s="136" t="s">
        <v>3177</v>
      </c>
      <c r="O400" s="136" t="s">
        <v>3177</v>
      </c>
      <c r="S400" s="206">
        <v>44664.962500000001</v>
      </c>
      <c r="T400" s="160" t="s">
        <v>3007</v>
      </c>
      <c r="U400" s="189" t="b">
        <v>1</v>
      </c>
      <c r="V400" s="134" t="b">
        <v>1</v>
      </c>
      <c r="AA400" s="234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2977</v>
      </c>
      <c r="K401" s="120" t="s">
        <v>3120</v>
      </c>
      <c r="L401" s="227" t="s">
        <v>3137</v>
      </c>
      <c r="M401" s="120" t="s">
        <v>3126</v>
      </c>
      <c r="N401" s="230" t="s">
        <v>3179</v>
      </c>
      <c r="O401" s="136" t="s">
        <v>3178</v>
      </c>
      <c r="S401" s="206">
        <v>44664.965277777781</v>
      </c>
      <c r="T401" s="160" t="s">
        <v>3007</v>
      </c>
      <c r="U401" s="189" t="b">
        <v>1</v>
      </c>
      <c r="V401" s="134" t="b">
        <v>1</v>
      </c>
      <c r="AA401" s="234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2977</v>
      </c>
      <c r="K402" s="120" t="s">
        <v>3181</v>
      </c>
      <c r="L402" s="227" t="s">
        <v>3180</v>
      </c>
      <c r="M402" s="120" t="s">
        <v>2906</v>
      </c>
      <c r="N402" s="216" t="s">
        <v>3182</v>
      </c>
      <c r="O402" s="136" t="s">
        <v>3183</v>
      </c>
      <c r="S402" s="206">
        <v>44664.96875</v>
      </c>
      <c r="T402" s="160" t="s">
        <v>3007</v>
      </c>
      <c r="U402" s="189" t="b">
        <v>1</v>
      </c>
      <c r="V402" s="134" t="b">
        <v>1</v>
      </c>
      <c r="AA402" s="234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2977</v>
      </c>
      <c r="K403" s="120" t="s">
        <v>3185</v>
      </c>
      <c r="L403" s="227" t="s">
        <v>3184</v>
      </c>
      <c r="M403" s="120" t="s">
        <v>3169</v>
      </c>
      <c r="N403" s="216" t="s">
        <v>3186</v>
      </c>
      <c r="O403" s="136" t="s">
        <v>3187</v>
      </c>
      <c r="S403" s="206">
        <v>44664.986111111109</v>
      </c>
      <c r="T403" s="160" t="s">
        <v>3007</v>
      </c>
      <c r="U403" s="189" t="b">
        <v>1</v>
      </c>
      <c r="V403" s="134" t="b">
        <v>1</v>
      </c>
      <c r="AA403" s="234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2977</v>
      </c>
      <c r="K404" s="120" t="s">
        <v>3188</v>
      </c>
      <c r="L404" s="227" t="s">
        <v>3189</v>
      </c>
      <c r="M404" s="120" t="s">
        <v>2878</v>
      </c>
      <c r="N404" s="216" t="s">
        <v>3144</v>
      </c>
      <c r="O404" s="216" t="s">
        <v>3190</v>
      </c>
      <c r="S404" s="206">
        <v>44664.988194444442</v>
      </c>
      <c r="T404" s="160" t="s">
        <v>3007</v>
      </c>
      <c r="U404" s="189" t="b">
        <v>1</v>
      </c>
      <c r="V404" s="134" t="b">
        <v>1</v>
      </c>
      <c r="AA404" s="234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2977</v>
      </c>
      <c r="K405" s="120" t="s">
        <v>2924</v>
      </c>
      <c r="L405" s="227" t="s">
        <v>2925</v>
      </c>
      <c r="M405" s="120" t="s">
        <v>2878</v>
      </c>
      <c r="N405" s="216" t="s">
        <v>3192</v>
      </c>
      <c r="O405" s="136" t="s">
        <v>3191</v>
      </c>
      <c r="P405" s="122" t="s">
        <v>3193</v>
      </c>
      <c r="S405" s="206">
        <v>44664.993055555555</v>
      </c>
      <c r="T405" s="160" t="s">
        <v>3007</v>
      </c>
      <c r="U405" s="189" t="b">
        <v>1</v>
      </c>
      <c r="V405" s="134" t="b">
        <v>1</v>
      </c>
      <c r="AA405" s="234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2977</v>
      </c>
      <c r="K406" s="205" t="s">
        <v>3195</v>
      </c>
      <c r="L406" s="227" t="s">
        <v>3194</v>
      </c>
      <c r="M406" s="120" t="s">
        <v>3198</v>
      </c>
      <c r="N406" s="216" t="s">
        <v>3196</v>
      </c>
      <c r="O406" s="122" t="s">
        <v>3197</v>
      </c>
      <c r="S406" s="206">
        <v>44664.995138888888</v>
      </c>
      <c r="T406" s="160" t="s">
        <v>3007</v>
      </c>
      <c r="U406" s="189" t="b">
        <v>1</v>
      </c>
      <c r="V406" s="134" t="b">
        <v>1</v>
      </c>
      <c r="AA406" s="234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2977</v>
      </c>
      <c r="K407" s="120" t="s">
        <v>3201</v>
      </c>
      <c r="L407" s="227" t="s">
        <v>3202</v>
      </c>
      <c r="M407" s="120" t="s">
        <v>3145</v>
      </c>
      <c r="N407" s="216" t="s">
        <v>3199</v>
      </c>
      <c r="O407" s="136" t="s">
        <v>3200</v>
      </c>
      <c r="S407" s="206">
        <v>44664.99722222222</v>
      </c>
      <c r="T407" s="160" t="s">
        <v>3007</v>
      </c>
      <c r="U407" s="189" t="b">
        <v>1</v>
      </c>
      <c r="V407" s="134" t="b">
        <v>1</v>
      </c>
      <c r="AA407" s="234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2977</v>
      </c>
      <c r="K408" s="120" t="s">
        <v>3042</v>
      </c>
      <c r="L408" s="227" t="s">
        <v>2736</v>
      </c>
      <c r="M408" s="120" t="s">
        <v>3204</v>
      </c>
      <c r="N408" s="216" t="s">
        <v>3203</v>
      </c>
      <c r="O408" s="216" t="s">
        <v>3203</v>
      </c>
      <c r="S408" s="206">
        <v>44664.999305555553</v>
      </c>
      <c r="T408" s="160" t="s">
        <v>3007</v>
      </c>
      <c r="U408" s="189" t="b">
        <v>1</v>
      </c>
      <c r="V408" s="134" t="b">
        <v>1</v>
      </c>
      <c r="AA408" s="234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2977</v>
      </c>
      <c r="K409" s="120" t="s">
        <v>3206</v>
      </c>
      <c r="L409" s="227" t="s">
        <v>3205</v>
      </c>
      <c r="M409" s="120" t="s">
        <v>3209</v>
      </c>
      <c r="N409" s="216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2977</v>
      </c>
      <c r="K410" s="120" t="s">
        <v>3188</v>
      </c>
      <c r="L410" s="227" t="s">
        <v>3189</v>
      </c>
      <c r="M410" s="120" t="s">
        <v>2878</v>
      </c>
      <c r="N410" s="216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2977</v>
      </c>
      <c r="K411" s="120" t="s">
        <v>3042</v>
      </c>
      <c r="L411" s="227" t="s">
        <v>2736</v>
      </c>
      <c r="M411" s="120" t="s">
        <v>2760</v>
      </c>
      <c r="N411" s="261" t="s">
        <v>3211</v>
      </c>
      <c r="O411" s="122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2977</v>
      </c>
      <c r="K412" s="120" t="s">
        <v>3215</v>
      </c>
      <c r="L412" s="227" t="s">
        <v>3214</v>
      </c>
      <c r="M412" s="120" t="s">
        <v>2937</v>
      </c>
      <c r="N412" s="216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2977</v>
      </c>
      <c r="K413" s="120" t="s">
        <v>3219</v>
      </c>
      <c r="L413" s="227" t="s">
        <v>3218</v>
      </c>
      <c r="M413" s="120" t="s">
        <v>3222</v>
      </c>
      <c r="N413" s="216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2977</v>
      </c>
      <c r="K414" s="120" t="s">
        <v>3224</v>
      </c>
      <c r="L414" s="227" t="s">
        <v>3223</v>
      </c>
      <c r="M414" s="120" t="s">
        <v>2760</v>
      </c>
      <c r="N414" s="216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2977</v>
      </c>
      <c r="K415" s="120" t="s">
        <v>2707</v>
      </c>
      <c r="L415" s="227" t="s">
        <v>2805</v>
      </c>
      <c r="M415" s="120" t="s">
        <v>2733</v>
      </c>
      <c r="N415" s="122" t="s">
        <v>3228</v>
      </c>
      <c r="O415" s="122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29" t="s">
        <v>3040</v>
      </c>
      <c r="M416" s="138" t="s">
        <v>3232</v>
      </c>
      <c r="N416" s="215" t="s">
        <v>3231</v>
      </c>
      <c r="O416" s="142" t="s">
        <v>3230</v>
      </c>
      <c r="P416" s="142" t="s">
        <v>2940</v>
      </c>
      <c r="Q416" s="143"/>
      <c r="R416" s="141"/>
      <c r="S416" s="244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2977</v>
      </c>
      <c r="K417" s="120" t="s">
        <v>3233</v>
      </c>
      <c r="L417" s="227" t="s">
        <v>3234</v>
      </c>
      <c r="M417" s="120" t="s">
        <v>3237</v>
      </c>
      <c r="N417" s="216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2977</v>
      </c>
      <c r="K418" s="120" t="s">
        <v>3128</v>
      </c>
      <c r="L418" s="227" t="s">
        <v>3129</v>
      </c>
      <c r="M418" s="120" t="s">
        <v>3239</v>
      </c>
      <c r="N418" s="216" t="s">
        <v>3144</v>
      </c>
      <c r="O418" s="216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2977</v>
      </c>
      <c r="K419" s="120" t="s">
        <v>3201</v>
      </c>
      <c r="L419" s="227" t="s">
        <v>3240</v>
      </c>
      <c r="M419" s="120" t="s">
        <v>3243</v>
      </c>
      <c r="N419" s="216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2977</v>
      </c>
      <c r="K420" s="120" t="s">
        <v>3224</v>
      </c>
      <c r="L420" s="227" t="s">
        <v>3223</v>
      </c>
      <c r="M420" s="120" t="s">
        <v>3245</v>
      </c>
      <c r="N420" s="122" t="s">
        <v>3244</v>
      </c>
      <c r="O420" s="122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2977</v>
      </c>
      <c r="K421" s="120" t="s">
        <v>2877</v>
      </c>
      <c r="L421" s="227" t="s">
        <v>3040</v>
      </c>
      <c r="M421" s="120" t="s">
        <v>3155</v>
      </c>
      <c r="N421" s="216" t="s">
        <v>3122</v>
      </c>
      <c r="O421" s="122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2977</v>
      </c>
      <c r="K422" s="120" t="s">
        <v>3247</v>
      </c>
      <c r="L422" s="227" t="s">
        <v>3248</v>
      </c>
      <c r="M422" s="120" t="s">
        <v>2878</v>
      </c>
      <c r="N422" s="216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2977</v>
      </c>
      <c r="K423" s="120" t="s">
        <v>3005</v>
      </c>
      <c r="L423" s="227" t="s">
        <v>3004</v>
      </c>
      <c r="M423" s="120" t="s">
        <v>3001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27" t="s">
        <v>3075</v>
      </c>
      <c r="M424" s="120" t="s">
        <v>3077</v>
      </c>
      <c r="N424" s="216" t="s">
        <v>3078</v>
      </c>
      <c r="O424" s="122" t="s">
        <v>3076</v>
      </c>
      <c r="S424" s="206">
        <v>44664.680555555555</v>
      </c>
      <c r="T424" s="160" t="s">
        <v>3007</v>
      </c>
      <c r="U424" s="189" t="b">
        <v>1</v>
      </c>
      <c r="V424" s="189" t="b">
        <v>1</v>
      </c>
      <c r="AA424" s="234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31.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3291</v>
      </c>
      <c r="L425" s="264" t="s">
        <v>3290</v>
      </c>
      <c r="M425" s="120" t="s">
        <v>3292</v>
      </c>
      <c r="N425" s="216" t="s">
        <v>3293</v>
      </c>
      <c r="O425" s="122" t="s">
        <v>3294</v>
      </c>
      <c r="S425" s="206">
        <v>44666.620833333334</v>
      </c>
      <c r="T425" s="265" t="s">
        <v>3301</v>
      </c>
      <c r="U425" s="189" t="b">
        <v>1</v>
      </c>
      <c r="V425" s="134" t="b">
        <v>1</v>
      </c>
      <c r="AA425" s="234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3295</v>
      </c>
      <c r="AX425" s="54" t="s">
        <v>105</v>
      </c>
      <c r="BA425" s="51" t="s">
        <v>3296</v>
      </c>
      <c r="BB425" s="1" t="s">
        <v>1616</v>
      </c>
      <c r="BC425" s="1" t="s">
        <v>3297</v>
      </c>
      <c r="BD425" s="33" t="s">
        <v>3299</v>
      </c>
      <c r="BP425" s="51" t="s">
        <v>3300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  <hyperlink ref="L108" r:id="rId4" xr:uid="{00000000-0004-0000-0500-000003000000}"/>
    <hyperlink ref="L109" r:id="rId5" xr:uid="{00000000-0004-0000-0500-000004000000}"/>
    <hyperlink ref="L111" r:id="rId6" xr:uid="{00000000-0004-0000-0500-000005000000}"/>
    <hyperlink ref="L112" r:id="rId7" xr:uid="{00000000-0004-0000-0500-000006000000}"/>
    <hyperlink ref="L113" r:id="rId8" xr:uid="{00000000-0004-0000-0500-000007000000}"/>
    <hyperlink ref="L114" r:id="rId9" xr:uid="{00000000-0004-0000-0500-000008000000}"/>
    <hyperlink ref="L115" r:id="rId10" xr:uid="{00000000-0004-0000-0500-000009000000}"/>
    <hyperlink ref="L116" r:id="rId11" xr:uid="{00000000-0004-0000-0500-00000A000000}"/>
    <hyperlink ref="L117" r:id="rId12" xr:uid="{00000000-0004-0000-0500-00000B000000}"/>
    <hyperlink ref="L118" r:id="rId13" xr:uid="{00000000-0004-0000-0500-00000C000000}"/>
    <hyperlink ref="L119" r:id="rId14" xr:uid="{00000000-0004-0000-0500-00000D000000}"/>
    <hyperlink ref="L120" r:id="rId15" xr:uid="{00000000-0004-0000-0500-00000E000000}"/>
    <hyperlink ref="L121" r:id="rId16" xr:uid="{00000000-0004-0000-0500-00000F000000}"/>
    <hyperlink ref="L122" r:id="rId17" xr:uid="{00000000-0004-0000-0500-000010000000}"/>
    <hyperlink ref="L123" r:id="rId18" xr:uid="{00000000-0004-0000-0500-000011000000}"/>
    <hyperlink ref="L124" r:id="rId19" xr:uid="{00000000-0004-0000-0500-000012000000}"/>
    <hyperlink ref="L125" r:id="rId20" xr:uid="{00000000-0004-0000-0500-000013000000}"/>
    <hyperlink ref="L126" r:id="rId21" xr:uid="{00000000-0004-0000-0500-000014000000}"/>
    <hyperlink ref="L127" r:id="rId22" xr:uid="{00000000-0004-0000-0500-000015000000}"/>
    <hyperlink ref="L128" r:id="rId23" xr:uid="{00000000-0004-0000-0500-000016000000}"/>
    <hyperlink ref="L129" r:id="rId24" xr:uid="{00000000-0004-0000-0500-000017000000}"/>
    <hyperlink ref="L130" r:id="rId25" xr:uid="{00000000-0004-0000-0500-000018000000}"/>
    <hyperlink ref="L131" r:id="rId26" xr:uid="{00000000-0004-0000-0500-000019000000}"/>
    <hyperlink ref="L132" r:id="rId27" xr:uid="{00000000-0004-0000-0500-00001A000000}"/>
    <hyperlink ref="L133" r:id="rId28" xr:uid="{00000000-0004-0000-0500-00001B000000}"/>
    <hyperlink ref="L134" r:id="rId29" xr:uid="{00000000-0004-0000-0500-00001C000000}"/>
    <hyperlink ref="L135" r:id="rId30" xr:uid="{00000000-0004-0000-0500-00001D000000}"/>
    <hyperlink ref="L136" r:id="rId31" xr:uid="{00000000-0004-0000-0500-00001E000000}"/>
    <hyperlink ref="L137" r:id="rId32" xr:uid="{00000000-0004-0000-0500-00001F000000}"/>
    <hyperlink ref="L138" r:id="rId33" xr:uid="{00000000-0004-0000-0500-000020000000}"/>
    <hyperlink ref="L139" r:id="rId34" xr:uid="{00000000-0004-0000-0500-000021000000}"/>
    <hyperlink ref="L140" r:id="rId35" xr:uid="{00000000-0004-0000-0500-000022000000}"/>
    <hyperlink ref="L143" r:id="rId36" xr:uid="{00000000-0004-0000-0500-000023000000}"/>
    <hyperlink ref="L144" r:id="rId37" xr:uid="{00000000-0004-0000-0500-000024000000}"/>
    <hyperlink ref="L145" r:id="rId38" xr:uid="{00000000-0004-0000-0500-000025000000}"/>
    <hyperlink ref="L146" r:id="rId39" xr:uid="{00000000-0004-0000-0500-000026000000}"/>
    <hyperlink ref="L147" r:id="rId40" xr:uid="{00000000-0004-0000-0500-000027000000}"/>
    <hyperlink ref="L148" r:id="rId41" xr:uid="{00000000-0004-0000-0500-000028000000}"/>
    <hyperlink ref="L149" r:id="rId42" xr:uid="{00000000-0004-0000-0500-000029000000}"/>
    <hyperlink ref="L150" r:id="rId43" xr:uid="{00000000-0004-0000-0500-00002A000000}"/>
    <hyperlink ref="L151" r:id="rId44" xr:uid="{00000000-0004-0000-0500-00002B000000}"/>
    <hyperlink ref="L302" r:id="rId45" xr:uid="{00000000-0004-0000-0500-00002C000000}"/>
    <hyperlink ref="L303" r:id="rId46" xr:uid="{00000000-0004-0000-0500-00002D000000}"/>
    <hyperlink ref="L331" r:id="rId47" xr:uid="{00000000-0004-0000-0500-00002E000000}"/>
    <hyperlink ref="L332" r:id="rId48" xr:uid="{00000000-0004-0000-0500-00002F000000}"/>
    <hyperlink ref="L333" r:id="rId49" xr:uid="{00000000-0004-0000-0500-000030000000}"/>
    <hyperlink ref="L301" r:id="rId50" xr:uid="{00000000-0004-0000-0500-000031000000}"/>
    <hyperlink ref="L300" r:id="rId51" xr:uid="{00000000-0004-0000-0500-000032000000}"/>
    <hyperlink ref="L299" r:id="rId52" xr:uid="{00000000-0004-0000-0500-000033000000}"/>
    <hyperlink ref="L296" r:id="rId53" xr:uid="{00000000-0004-0000-0500-000034000000}"/>
    <hyperlink ref="L297" r:id="rId54" xr:uid="{00000000-0004-0000-0500-000035000000}"/>
    <hyperlink ref="L298" r:id="rId55" xr:uid="{00000000-0004-0000-0500-000036000000}"/>
    <hyperlink ref="L295" r:id="rId56" xr:uid="{00000000-0004-0000-0500-000037000000}"/>
    <hyperlink ref="L294" r:id="rId57" xr:uid="{00000000-0004-0000-0500-000038000000}"/>
    <hyperlink ref="L293" r:id="rId58" xr:uid="{00000000-0004-0000-0500-000039000000}"/>
    <hyperlink ref="L292" r:id="rId59" xr:uid="{00000000-0004-0000-0500-00003A000000}"/>
    <hyperlink ref="L291" r:id="rId60" xr:uid="{00000000-0004-0000-0500-00003B000000}"/>
    <hyperlink ref="L287" r:id="rId61" xr:uid="{00000000-0004-0000-0500-00003C000000}"/>
    <hyperlink ref="L288" r:id="rId62" xr:uid="{00000000-0004-0000-0500-00003D000000}"/>
    <hyperlink ref="L289" r:id="rId63" xr:uid="{00000000-0004-0000-0500-00003E000000}"/>
    <hyperlink ref="L290" r:id="rId64" xr:uid="{00000000-0004-0000-0500-00003F000000}"/>
    <hyperlink ref="L285" r:id="rId65" xr:uid="{00000000-0004-0000-0500-000040000000}"/>
    <hyperlink ref="L284" r:id="rId66" xr:uid="{00000000-0004-0000-0500-000041000000}"/>
    <hyperlink ref="L283" r:id="rId67" xr:uid="{00000000-0004-0000-0500-000042000000}"/>
    <hyperlink ref="L282" r:id="rId68" xr:uid="{00000000-0004-0000-0500-000043000000}"/>
    <hyperlink ref="L281" r:id="rId69" xr:uid="{00000000-0004-0000-0500-000044000000}"/>
    <hyperlink ref="L280" r:id="rId70" xr:uid="{00000000-0004-0000-0500-000045000000}"/>
    <hyperlink ref="L279" r:id="rId71" xr:uid="{00000000-0004-0000-0500-000046000000}"/>
    <hyperlink ref="L277" r:id="rId72" xr:uid="{00000000-0004-0000-0500-000047000000}"/>
    <hyperlink ref="L276" r:id="rId73" xr:uid="{00000000-0004-0000-0500-000048000000}"/>
    <hyperlink ref="L272" r:id="rId74" xr:uid="{00000000-0004-0000-0500-000049000000}"/>
    <hyperlink ref="L273" r:id="rId75" xr:uid="{00000000-0004-0000-0500-00004A000000}"/>
    <hyperlink ref="L274" r:id="rId76" xr:uid="{00000000-0004-0000-0500-00004B000000}"/>
    <hyperlink ref="L275" r:id="rId77" xr:uid="{00000000-0004-0000-0500-00004C000000}"/>
    <hyperlink ref="L423" r:id="rId78" xr:uid="{00000000-0004-0000-0500-00004D000000}"/>
    <hyperlink ref="L352" r:id="rId79" xr:uid="{00000000-0004-0000-0500-00004E000000}"/>
    <hyperlink ref="L353" r:id="rId80" xr:uid="{00000000-0004-0000-0500-00004F000000}"/>
    <hyperlink ref="L354" r:id="rId81" xr:uid="{00000000-0004-0000-0500-000050000000}"/>
    <hyperlink ref="L355" r:id="rId82" xr:uid="{00000000-0004-0000-0500-000051000000}"/>
    <hyperlink ref="L356" r:id="rId83" xr:uid="{00000000-0004-0000-0500-000052000000}"/>
    <hyperlink ref="L357" r:id="rId84" xr:uid="{00000000-0004-0000-0500-000053000000}"/>
    <hyperlink ref="L358" r:id="rId85" xr:uid="{00000000-0004-0000-0500-000054000000}"/>
    <hyperlink ref="L359" r:id="rId86" xr:uid="{00000000-0004-0000-0500-000055000000}"/>
    <hyperlink ref="L360" r:id="rId87" xr:uid="{00000000-0004-0000-0500-000056000000}"/>
    <hyperlink ref="L361" r:id="rId88" xr:uid="{00000000-0004-0000-0500-000057000000}"/>
    <hyperlink ref="L363" r:id="rId89" xr:uid="{00000000-0004-0000-0500-000058000000}"/>
    <hyperlink ref="L364" r:id="rId90" xr:uid="{00000000-0004-0000-0500-000059000000}"/>
    <hyperlink ref="L365" r:id="rId91" xr:uid="{00000000-0004-0000-0500-00005A000000}"/>
    <hyperlink ref="L366" r:id="rId92" xr:uid="{00000000-0004-0000-0500-00005B000000}"/>
    <hyperlink ref="L367" r:id="rId93" xr:uid="{00000000-0004-0000-0500-00005C000000}"/>
    <hyperlink ref="L368" r:id="rId94" xr:uid="{00000000-0004-0000-0500-00005D000000}"/>
    <hyperlink ref="L369" r:id="rId95" xr:uid="{00000000-0004-0000-0500-00005E000000}"/>
    <hyperlink ref="L424" r:id="rId96" xr:uid="{00000000-0004-0000-0500-00005F000000}"/>
    <hyperlink ref="L370" r:id="rId97" xr:uid="{00000000-0004-0000-0500-000060000000}"/>
    <hyperlink ref="L371" r:id="rId98" xr:uid="{00000000-0004-0000-0500-000061000000}"/>
    <hyperlink ref="L372" r:id="rId99" xr:uid="{00000000-0004-0000-0500-000062000000}"/>
    <hyperlink ref="L373" r:id="rId100" xr:uid="{00000000-0004-0000-0500-000063000000}"/>
    <hyperlink ref="L374" r:id="rId101" xr:uid="{00000000-0004-0000-0500-000064000000}"/>
    <hyperlink ref="L375" r:id="rId102" xr:uid="{00000000-0004-0000-0500-000065000000}"/>
    <hyperlink ref="L376" r:id="rId103" xr:uid="{00000000-0004-0000-0500-000066000000}"/>
    <hyperlink ref="L377" r:id="rId104" xr:uid="{00000000-0004-0000-0500-000067000000}"/>
    <hyperlink ref="L378" r:id="rId105" xr:uid="{00000000-0004-0000-0500-000068000000}"/>
    <hyperlink ref="L379" r:id="rId106" xr:uid="{00000000-0004-0000-0500-000069000000}"/>
    <hyperlink ref="L380" r:id="rId107" xr:uid="{00000000-0004-0000-0500-00006A000000}"/>
    <hyperlink ref="L381" r:id="rId108" xr:uid="{00000000-0004-0000-0500-00006B000000}"/>
    <hyperlink ref="L382" r:id="rId109" xr:uid="{00000000-0004-0000-0500-00006C000000}"/>
    <hyperlink ref="L383" r:id="rId110" xr:uid="{00000000-0004-0000-0500-00006D000000}"/>
    <hyperlink ref="L384" r:id="rId111" xr:uid="{00000000-0004-0000-0500-00006E000000}"/>
    <hyperlink ref="L385" r:id="rId112" xr:uid="{00000000-0004-0000-0500-00006F000000}"/>
    <hyperlink ref="L386" r:id="rId113" xr:uid="{00000000-0004-0000-0500-000070000000}"/>
    <hyperlink ref="L387" r:id="rId114" xr:uid="{00000000-0004-0000-0500-000071000000}"/>
    <hyperlink ref="L388" r:id="rId115" xr:uid="{00000000-0004-0000-0500-000072000000}"/>
    <hyperlink ref="L389" r:id="rId116" xr:uid="{00000000-0004-0000-0500-000073000000}"/>
    <hyperlink ref="L390" r:id="rId117" xr:uid="{00000000-0004-0000-0500-000074000000}"/>
    <hyperlink ref="L391" r:id="rId118" xr:uid="{00000000-0004-0000-0500-000075000000}"/>
    <hyperlink ref="L392" r:id="rId119" xr:uid="{00000000-0004-0000-0500-000076000000}"/>
    <hyperlink ref="L393" r:id="rId120" xr:uid="{00000000-0004-0000-0500-000077000000}"/>
    <hyperlink ref="L394" r:id="rId121" xr:uid="{00000000-0004-0000-0500-000078000000}"/>
    <hyperlink ref="L395" r:id="rId122" xr:uid="{00000000-0004-0000-0500-000079000000}"/>
    <hyperlink ref="L396" r:id="rId123" xr:uid="{00000000-0004-0000-0500-00007A000000}"/>
    <hyperlink ref="L397" r:id="rId124" xr:uid="{00000000-0004-0000-0500-00007B000000}"/>
    <hyperlink ref="L398" r:id="rId125" xr:uid="{00000000-0004-0000-0500-00007C000000}"/>
    <hyperlink ref="L399" r:id="rId126" xr:uid="{00000000-0004-0000-0500-00007D000000}"/>
    <hyperlink ref="L400" r:id="rId127" xr:uid="{00000000-0004-0000-0500-00007E000000}"/>
    <hyperlink ref="L401" r:id="rId128" xr:uid="{00000000-0004-0000-0500-00007F000000}"/>
    <hyperlink ref="L402" r:id="rId129" xr:uid="{00000000-0004-0000-0500-000080000000}"/>
    <hyperlink ref="L403" r:id="rId130" xr:uid="{00000000-0004-0000-0500-000081000000}"/>
    <hyperlink ref="L404" r:id="rId131" xr:uid="{00000000-0004-0000-0500-000082000000}"/>
    <hyperlink ref="L405" r:id="rId132" xr:uid="{00000000-0004-0000-0500-000083000000}"/>
    <hyperlink ref="L406" r:id="rId133" xr:uid="{00000000-0004-0000-0500-000084000000}"/>
    <hyperlink ref="L407" r:id="rId134" xr:uid="{00000000-0004-0000-0500-000085000000}"/>
    <hyperlink ref="L408" r:id="rId135" xr:uid="{00000000-0004-0000-0500-000086000000}"/>
    <hyperlink ref="L409" r:id="rId136" xr:uid="{00000000-0004-0000-0500-000087000000}"/>
    <hyperlink ref="L410" r:id="rId137" xr:uid="{00000000-0004-0000-0500-000088000000}"/>
    <hyperlink ref="L411" r:id="rId138" xr:uid="{00000000-0004-0000-0500-000089000000}"/>
    <hyperlink ref="L412" r:id="rId139" xr:uid="{00000000-0004-0000-0500-00008A000000}"/>
    <hyperlink ref="L413" r:id="rId140" xr:uid="{00000000-0004-0000-0500-00008B000000}"/>
    <hyperlink ref="L414" r:id="rId141" xr:uid="{00000000-0004-0000-0500-00008C000000}"/>
    <hyperlink ref="L415" r:id="rId142" xr:uid="{00000000-0004-0000-0500-00008D000000}"/>
    <hyperlink ref="L416" r:id="rId143" xr:uid="{00000000-0004-0000-0500-00008E000000}"/>
    <hyperlink ref="L417" r:id="rId144" xr:uid="{00000000-0004-0000-0500-00008F000000}"/>
    <hyperlink ref="L418" r:id="rId145" xr:uid="{00000000-0004-0000-0500-000090000000}"/>
    <hyperlink ref="L419" r:id="rId146" xr:uid="{00000000-0004-0000-0500-000091000000}"/>
    <hyperlink ref="L420" r:id="rId147" xr:uid="{00000000-0004-0000-0500-000092000000}"/>
    <hyperlink ref="L421" r:id="rId148" xr:uid="{00000000-0004-0000-0500-000093000000}"/>
    <hyperlink ref="L422" r:id="rId149" xr:uid="{00000000-0004-0000-0500-000094000000}"/>
    <hyperlink ref="L93" r:id="rId150" xr:uid="{00000000-0004-0000-0500-000095000000}"/>
    <hyperlink ref="L2" r:id="rId151" xr:uid="{00000000-0004-0000-0500-000096000000}"/>
    <hyperlink ref="L3" r:id="rId152" xr:uid="{00000000-0004-0000-0500-000097000000}"/>
    <hyperlink ref="L5" r:id="rId153" xr:uid="{00000000-0004-0000-0500-000098000000}"/>
    <hyperlink ref="L6" r:id="rId154" xr:uid="{00000000-0004-0000-0500-000099000000}"/>
    <hyperlink ref="L7" r:id="rId155" xr:uid="{00000000-0004-0000-0500-00009A000000}"/>
    <hyperlink ref="L8" r:id="rId156" xr:uid="{00000000-0004-0000-0500-00009B000000}"/>
    <hyperlink ref="L9" r:id="rId157" xr:uid="{00000000-0004-0000-0500-00009C000000}"/>
    <hyperlink ref="L10" r:id="rId158" xr:uid="{00000000-0004-0000-0500-00009D000000}"/>
    <hyperlink ref="L11" r:id="rId159" xr:uid="{00000000-0004-0000-0500-00009E000000}"/>
    <hyperlink ref="L425" r:id="rId160" xr:uid="{00000000-0004-0000-05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 x14ac:dyDescent="0.6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 x14ac:dyDescent="0.6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 x14ac:dyDescent="0.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 x14ac:dyDescent="0.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 x14ac:dyDescent="0.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 x14ac:dyDescent="0.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 x14ac:dyDescent="0.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 x14ac:dyDescent="0.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 x14ac:dyDescent="0.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 x14ac:dyDescent="0.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 x14ac:dyDescent="0.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 x14ac:dyDescent="0.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 x14ac:dyDescent="0.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 x14ac:dyDescent="0.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 x14ac:dyDescent="0.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 x14ac:dyDescent="0.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 x14ac:dyDescent="0.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 x14ac:dyDescent="0.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 x14ac:dyDescent="0.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 x14ac:dyDescent="0.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 x14ac:dyDescent="0.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 x14ac:dyDescent="0.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 x14ac:dyDescent="0.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 x14ac:dyDescent="0.6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 x14ac:dyDescent="0.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 x14ac:dyDescent="0.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 x14ac:dyDescent="0.6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 x14ac:dyDescent="0.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 x14ac:dyDescent="0.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 x14ac:dyDescent="0.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 x14ac:dyDescent="0.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 x14ac:dyDescent="0.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 x14ac:dyDescent="0.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 x14ac:dyDescent="0.6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 x14ac:dyDescent="0.6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 x14ac:dyDescent="0.6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 x14ac:dyDescent="0.6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 x14ac:dyDescent="0.6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 x14ac:dyDescent="0.6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 x14ac:dyDescent="0.6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 x14ac:dyDescent="0.6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 x14ac:dyDescent="0.6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 x14ac:dyDescent="0.6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 x14ac:dyDescent="0.6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 x14ac:dyDescent="0.6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 x14ac:dyDescent="0.6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 x14ac:dyDescent="0.6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 x14ac:dyDescent="0.6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 x14ac:dyDescent="0.6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 x14ac:dyDescent="0.6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 x14ac:dyDescent="0.6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 x14ac:dyDescent="0.6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 x14ac:dyDescent="0.6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 x14ac:dyDescent="0.6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 x14ac:dyDescent="0.6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 x14ac:dyDescent="0.6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 x14ac:dyDescent="0.6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 x14ac:dyDescent="0.6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 x14ac:dyDescent="0.6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 x14ac:dyDescent="0.6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 x14ac:dyDescent="0.6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 x14ac:dyDescent="0.6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 x14ac:dyDescent="0.6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 x14ac:dyDescent="0.6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 x14ac:dyDescent="0.6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 x14ac:dyDescent="0.6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 x14ac:dyDescent="0.6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 x14ac:dyDescent="0.6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 x14ac:dyDescent="0.6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 x14ac:dyDescent="0.6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 x14ac:dyDescent="0.6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 x14ac:dyDescent="0.6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 x14ac:dyDescent="0.6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 x14ac:dyDescent="0.6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 x14ac:dyDescent="0.6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 x14ac:dyDescent="0.6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 x14ac:dyDescent="0.6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 x14ac:dyDescent="0.6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 x14ac:dyDescent="0.6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 x14ac:dyDescent="0.6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 x14ac:dyDescent="0.6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 x14ac:dyDescent="0.6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 x14ac:dyDescent="0.6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 x14ac:dyDescent="0.6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 x14ac:dyDescent="0.6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 x14ac:dyDescent="0.6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 x14ac:dyDescent="0.6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 x14ac:dyDescent="0.6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 x14ac:dyDescent="0.6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 x14ac:dyDescent="0.6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 x14ac:dyDescent="0.6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 x14ac:dyDescent="0.6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 x14ac:dyDescent="0.6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 x14ac:dyDescent="0.6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 x14ac:dyDescent="0.6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 x14ac:dyDescent="0.6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 x14ac:dyDescent="0.6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 x14ac:dyDescent="0.6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 x14ac:dyDescent="0.6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 x14ac:dyDescent="0.6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 x14ac:dyDescent="0.6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 x14ac:dyDescent="0.6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 x14ac:dyDescent="0.6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 x14ac:dyDescent="0.6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 x14ac:dyDescent="0.6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 x14ac:dyDescent="0.6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 x14ac:dyDescent="0.6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 x14ac:dyDescent="0.6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 x14ac:dyDescent="0.6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 x14ac:dyDescent="0.6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 x14ac:dyDescent="0.6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 x14ac:dyDescent="0.6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 x14ac:dyDescent="0.6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 x14ac:dyDescent="0.6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 x14ac:dyDescent="0.6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 x14ac:dyDescent="0.6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 x14ac:dyDescent="0.6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 x14ac:dyDescent="0.6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 x14ac:dyDescent="0.6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 x14ac:dyDescent="0.6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 x14ac:dyDescent="0.6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 x14ac:dyDescent="0.6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 x14ac:dyDescent="0.6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 x14ac:dyDescent="0.6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 x14ac:dyDescent="0.6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 x14ac:dyDescent="0.6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 x14ac:dyDescent="0.6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 x14ac:dyDescent="0.6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 x14ac:dyDescent="0.6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 x14ac:dyDescent="0.6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 x14ac:dyDescent="0.6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 x14ac:dyDescent="0.6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 x14ac:dyDescent="0.6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 x14ac:dyDescent="0.6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 x14ac:dyDescent="0.6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 x14ac:dyDescent="0.6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 x14ac:dyDescent="0.6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 x14ac:dyDescent="0.6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 x14ac:dyDescent="0.6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 x14ac:dyDescent="0.6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 x14ac:dyDescent="0.6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 x14ac:dyDescent="0.6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 x14ac:dyDescent="0.6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 x14ac:dyDescent="0.6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 x14ac:dyDescent="0.6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 x14ac:dyDescent="0.6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 x14ac:dyDescent="0.6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 x14ac:dyDescent="0.6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 x14ac:dyDescent="0.6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 x14ac:dyDescent="0.6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 x14ac:dyDescent="0.6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 x14ac:dyDescent="0.6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 x14ac:dyDescent="0.6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 x14ac:dyDescent="0.6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 x14ac:dyDescent="0.6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 x14ac:dyDescent="0.6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 x14ac:dyDescent="0.6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 x14ac:dyDescent="0.6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 x14ac:dyDescent="0.6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 x14ac:dyDescent="0.6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 x14ac:dyDescent="0.6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 x14ac:dyDescent="0.6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 x14ac:dyDescent="0.6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 x14ac:dyDescent="0.6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 x14ac:dyDescent="0.6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 x14ac:dyDescent="0.6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 x14ac:dyDescent="0.6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 x14ac:dyDescent="0.6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 x14ac:dyDescent="0.6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 x14ac:dyDescent="0.6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 x14ac:dyDescent="0.6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 x14ac:dyDescent="0.6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 x14ac:dyDescent="0.6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 x14ac:dyDescent="0.6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 x14ac:dyDescent="0.6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 x14ac:dyDescent="0.6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 x14ac:dyDescent="0.6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 x14ac:dyDescent="0.6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 x14ac:dyDescent="0.6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 x14ac:dyDescent="0.6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 x14ac:dyDescent="0.6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 x14ac:dyDescent="0.6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 x14ac:dyDescent="0.6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 x14ac:dyDescent="0.6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 x14ac:dyDescent="0.6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 x14ac:dyDescent="0.6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 x14ac:dyDescent="0.6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 x14ac:dyDescent="0.6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 x14ac:dyDescent="0.6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 x14ac:dyDescent="0.6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 x14ac:dyDescent="0.6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 x14ac:dyDescent="0.6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 x14ac:dyDescent="0.6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 x14ac:dyDescent="0.6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 x14ac:dyDescent="0.6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 x14ac:dyDescent="0.6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 x14ac:dyDescent="0.6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 x14ac:dyDescent="0.6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 x14ac:dyDescent="0.6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 x14ac:dyDescent="0.6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 x14ac:dyDescent="0.6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 x14ac:dyDescent="0.6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 x14ac:dyDescent="0.6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 x14ac:dyDescent="0.6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 x14ac:dyDescent="0.6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 x14ac:dyDescent="0.6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 x14ac:dyDescent="0.6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 x14ac:dyDescent="0.6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 x14ac:dyDescent="0.6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 x14ac:dyDescent="0.6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 x14ac:dyDescent="0.6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 x14ac:dyDescent="0.6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 x14ac:dyDescent="0.6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 x14ac:dyDescent="0.6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 x14ac:dyDescent="0.6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 x14ac:dyDescent="0.6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 x14ac:dyDescent="0.6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 x14ac:dyDescent="0.6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 x14ac:dyDescent="0.6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 x14ac:dyDescent="0.6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 x14ac:dyDescent="0.6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 x14ac:dyDescent="0.6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 x14ac:dyDescent="0.6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 x14ac:dyDescent="0.6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 x14ac:dyDescent="0.6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 x14ac:dyDescent="0.6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 x14ac:dyDescent="0.6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 x14ac:dyDescent="0.6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 x14ac:dyDescent="0.6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 x14ac:dyDescent="0.6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 x14ac:dyDescent="0.6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 x14ac:dyDescent="0.6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 x14ac:dyDescent="0.6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 x14ac:dyDescent="0.6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 x14ac:dyDescent="0.6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 x14ac:dyDescent="0.6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 x14ac:dyDescent="0.6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 x14ac:dyDescent="0.6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 x14ac:dyDescent="0.6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 x14ac:dyDescent="0.6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 x14ac:dyDescent="0.6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 x14ac:dyDescent="0.6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 x14ac:dyDescent="0.6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 x14ac:dyDescent="0.6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 x14ac:dyDescent="0.6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 x14ac:dyDescent="0.6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 x14ac:dyDescent="0.6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 x14ac:dyDescent="0.6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 x14ac:dyDescent="0.6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 x14ac:dyDescent="0.6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 x14ac:dyDescent="0.6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 x14ac:dyDescent="0.6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 x14ac:dyDescent="0.6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 x14ac:dyDescent="0.6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 x14ac:dyDescent="0.6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 x14ac:dyDescent="0.6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 x14ac:dyDescent="0.6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 x14ac:dyDescent="0.6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 x14ac:dyDescent="0.6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 x14ac:dyDescent="0.6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 x14ac:dyDescent="0.6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 x14ac:dyDescent="0.6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 x14ac:dyDescent="0.6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 x14ac:dyDescent="0.6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 x14ac:dyDescent="0.6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 x14ac:dyDescent="0.6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 x14ac:dyDescent="0.6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 x14ac:dyDescent="0.6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 x14ac:dyDescent="0.6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 x14ac:dyDescent="0.6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 x14ac:dyDescent="0.6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 x14ac:dyDescent="0.6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 x14ac:dyDescent="0.6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 x14ac:dyDescent="0.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 x14ac:dyDescent="0.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 x14ac:dyDescent="0.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 x14ac:dyDescent="0.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 x14ac:dyDescent="0.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 x14ac:dyDescent="0.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 x14ac:dyDescent="0.6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 x14ac:dyDescent="0.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 x14ac:dyDescent="0.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 x14ac:dyDescent="0.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 x14ac:dyDescent="0.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 x14ac:dyDescent="0.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 x14ac:dyDescent="0.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 x14ac:dyDescent="0.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 x14ac:dyDescent="0.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 x14ac:dyDescent="0.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 x14ac:dyDescent="0.6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 x14ac:dyDescent="0.6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 x14ac:dyDescent="0.6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 x14ac:dyDescent="0.6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 x14ac:dyDescent="0.6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 x14ac:dyDescent="0.6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 x14ac:dyDescent="0.6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 x14ac:dyDescent="0.6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 x14ac:dyDescent="0.6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 x14ac:dyDescent="0.6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 x14ac:dyDescent="0.6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 x14ac:dyDescent="0.6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 x14ac:dyDescent="0.6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 x14ac:dyDescent="0.6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 x14ac:dyDescent="0.6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 x14ac:dyDescent="0.6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 x14ac:dyDescent="0.6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 x14ac:dyDescent="0.6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 x14ac:dyDescent="0.6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 x14ac:dyDescent="0.6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 x14ac:dyDescent="0.6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 x14ac:dyDescent="0.6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 x14ac:dyDescent="0.6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 x14ac:dyDescent="0.6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 x14ac:dyDescent="0.6">
      <c r="A313" s="1">
        <v>312</v>
      </c>
      <c r="AF313" s="73"/>
      <c r="AG313" s="73"/>
      <c r="AH313" s="73"/>
      <c r="AI313" s="73"/>
    </row>
    <row r="314" spans="1:35" x14ac:dyDescent="0.6">
      <c r="A314" s="1">
        <v>313</v>
      </c>
      <c r="AF314" s="73"/>
      <c r="AG314" s="73"/>
      <c r="AH314" s="73"/>
      <c r="AI314" s="73"/>
    </row>
    <row r="315" spans="1:35" x14ac:dyDescent="0.6">
      <c r="A315" s="1">
        <v>314</v>
      </c>
      <c r="AF315" s="73"/>
      <c r="AG315" s="73"/>
      <c r="AH315" s="73"/>
      <c r="AI315" s="73"/>
    </row>
    <row r="316" spans="1:35" x14ac:dyDescent="0.6">
      <c r="A316" s="1">
        <v>315</v>
      </c>
      <c r="AF316" s="73"/>
      <c r="AG316" s="73"/>
      <c r="AH316" s="73"/>
      <c r="AI316" s="73"/>
    </row>
    <row r="317" spans="1:35" x14ac:dyDescent="0.6">
      <c r="A317" s="1">
        <v>316</v>
      </c>
      <c r="AF317" s="73"/>
      <c r="AG317" s="73"/>
      <c r="AH317" s="73"/>
      <c r="AI317" s="73"/>
    </row>
    <row r="318" spans="1:35" x14ac:dyDescent="0.6">
      <c r="A318" s="1">
        <v>317</v>
      </c>
      <c r="AF318" s="73"/>
      <c r="AG318" s="73"/>
      <c r="AH318" s="73"/>
      <c r="AI318" s="73"/>
    </row>
    <row r="319" spans="1:35" x14ac:dyDescent="0.6">
      <c r="A319" s="1">
        <v>318</v>
      </c>
      <c r="AF319" s="73"/>
      <c r="AG319" s="73"/>
      <c r="AH319" s="73"/>
      <c r="AI319" s="73"/>
    </row>
    <row r="320" spans="1:35" x14ac:dyDescent="0.6">
      <c r="A320" s="1">
        <v>319</v>
      </c>
      <c r="AF320" s="73"/>
      <c r="AG320" s="73"/>
      <c r="AH320" s="73"/>
      <c r="AI320" s="73"/>
    </row>
    <row r="321" spans="1:43" x14ac:dyDescent="0.6">
      <c r="A321" s="1">
        <v>320</v>
      </c>
      <c r="AF321" s="73"/>
      <c r="AG321" s="73"/>
      <c r="AH321" s="73"/>
      <c r="AI321" s="73"/>
    </row>
    <row r="322" spans="1:43" x14ac:dyDescent="0.6">
      <c r="A322" s="1">
        <v>321</v>
      </c>
      <c r="AF322" s="73"/>
      <c r="AG322" s="73"/>
      <c r="AH322" s="73"/>
      <c r="AI322" s="73"/>
    </row>
    <row r="323" spans="1:43" x14ac:dyDescent="0.6">
      <c r="A323" s="1">
        <v>322</v>
      </c>
      <c r="AF323" s="73"/>
      <c r="AG323" s="73"/>
      <c r="AH323" s="73"/>
      <c r="AI323" s="73"/>
    </row>
    <row r="324" spans="1:43" x14ac:dyDescent="0.6">
      <c r="A324" s="1">
        <v>323</v>
      </c>
      <c r="AF324" s="73"/>
      <c r="AG324" s="73"/>
      <c r="AH324" s="73"/>
      <c r="AI324" s="73"/>
    </row>
    <row r="325" spans="1:43" x14ac:dyDescent="0.6">
      <c r="A325" s="1">
        <v>324</v>
      </c>
      <c r="AF325" s="73"/>
      <c r="AG325" s="73"/>
      <c r="AH325" s="73"/>
      <c r="AI325" s="73"/>
    </row>
    <row r="326" spans="1:43" x14ac:dyDescent="0.6">
      <c r="A326" s="1">
        <v>325</v>
      </c>
      <c r="AF326" s="73"/>
      <c r="AG326" s="73"/>
      <c r="AH326" s="73"/>
      <c r="AI326" s="73"/>
    </row>
    <row r="327" spans="1:43" x14ac:dyDescent="0.6">
      <c r="A327" s="1">
        <v>326</v>
      </c>
      <c r="AF327" s="73"/>
      <c r="AG327" s="73"/>
      <c r="AH327" s="73"/>
      <c r="AI327" s="73"/>
    </row>
    <row r="328" spans="1:43" x14ac:dyDescent="0.6">
      <c r="A328" s="1">
        <v>327</v>
      </c>
      <c r="AF328" s="73"/>
      <c r="AG328" s="73"/>
      <c r="AH328" s="73"/>
      <c r="AI328" s="73"/>
    </row>
    <row r="329" spans="1:43" x14ac:dyDescent="0.6">
      <c r="A329" s="1">
        <v>328</v>
      </c>
      <c r="AF329" s="73"/>
      <c r="AG329" s="73"/>
      <c r="AH329" s="73"/>
      <c r="AI329" s="73"/>
    </row>
    <row r="330" spans="1:43" x14ac:dyDescent="0.6">
      <c r="A330" s="1">
        <v>329</v>
      </c>
      <c r="AF330" s="73"/>
      <c r="AG330" s="73"/>
      <c r="AH330" s="73"/>
      <c r="AI330" s="73"/>
    </row>
    <row r="331" spans="1:43" s="58" customFormat="1" x14ac:dyDescent="0.6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 x14ac:dyDescent="0.6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 x14ac:dyDescent="0.6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 x14ac:dyDescent="0.6">
      <c r="A334" s="1">
        <v>333</v>
      </c>
      <c r="AF334" s="73"/>
      <c r="AG334" s="73"/>
      <c r="AH334" s="73"/>
      <c r="AI334" s="73"/>
    </row>
    <row r="335" spans="1:43" x14ac:dyDescent="0.6">
      <c r="A335" s="1">
        <v>334</v>
      </c>
      <c r="AF335" s="73"/>
      <c r="AG335" s="73"/>
      <c r="AH335" s="73"/>
      <c r="AI335" s="73"/>
    </row>
    <row r="336" spans="1:43" x14ac:dyDescent="0.6">
      <c r="A336" s="1">
        <v>335</v>
      </c>
      <c r="AF336" s="73"/>
      <c r="AG336" s="73"/>
      <c r="AH336" s="73"/>
      <c r="AI336" s="73"/>
    </row>
    <row r="337" spans="1:46" x14ac:dyDescent="0.6">
      <c r="A337" s="1">
        <v>336</v>
      </c>
      <c r="AF337" s="73"/>
      <c r="AG337" s="73"/>
      <c r="AH337" s="73"/>
      <c r="AI337" s="73"/>
    </row>
    <row r="338" spans="1:46" x14ac:dyDescent="0.6">
      <c r="A338" s="1">
        <v>337</v>
      </c>
      <c r="AF338" s="73"/>
      <c r="AG338" s="73"/>
      <c r="AH338" s="73"/>
      <c r="AI338" s="73"/>
    </row>
    <row r="339" spans="1:46" x14ac:dyDescent="0.6">
      <c r="A339" s="1">
        <v>338</v>
      </c>
      <c r="AF339" s="73"/>
      <c r="AG339" s="73"/>
      <c r="AH339" s="73"/>
      <c r="AI339" s="73"/>
    </row>
    <row r="340" spans="1:46" x14ac:dyDescent="0.6">
      <c r="A340" s="1">
        <v>339</v>
      </c>
      <c r="AF340" s="73"/>
      <c r="AG340" s="73"/>
      <c r="AH340" s="73"/>
      <c r="AI340" s="73"/>
    </row>
    <row r="341" spans="1:46" x14ac:dyDescent="0.6">
      <c r="A341" s="1">
        <v>340</v>
      </c>
      <c r="AF341" s="73"/>
      <c r="AG341" s="73"/>
      <c r="AH341" s="73"/>
      <c r="AI341" s="73"/>
    </row>
    <row r="342" spans="1:46" x14ac:dyDescent="0.6">
      <c r="A342" s="1">
        <v>341</v>
      </c>
      <c r="AF342" s="73"/>
      <c r="AG342" s="73"/>
      <c r="AH342" s="73"/>
      <c r="AI342" s="73"/>
    </row>
    <row r="343" spans="1:46" x14ac:dyDescent="0.6">
      <c r="A343" s="1">
        <v>342</v>
      </c>
      <c r="AF343" s="73"/>
      <c r="AG343" s="73"/>
      <c r="AH343" s="73"/>
      <c r="AI343" s="73"/>
    </row>
    <row r="344" spans="1:46" x14ac:dyDescent="0.6">
      <c r="A344" s="1">
        <v>343</v>
      </c>
      <c r="AF344" s="73"/>
      <c r="AG344" s="73"/>
      <c r="AH344" s="73"/>
      <c r="AI344" s="73"/>
    </row>
    <row r="345" spans="1:46" x14ac:dyDescent="0.6">
      <c r="A345" s="1">
        <v>344</v>
      </c>
      <c r="AF345" s="73"/>
      <c r="AG345" s="73"/>
      <c r="AH345" s="73"/>
      <c r="AI345" s="73"/>
    </row>
    <row r="346" spans="1:46" x14ac:dyDescent="0.6">
      <c r="A346" s="1">
        <v>345</v>
      </c>
      <c r="AF346" s="73"/>
      <c r="AG346" s="73"/>
      <c r="AH346" s="73"/>
      <c r="AI346" s="73"/>
    </row>
    <row r="347" spans="1:46" x14ac:dyDescent="0.6">
      <c r="A347" s="1">
        <v>346</v>
      </c>
      <c r="AF347" s="73"/>
      <c r="AG347" s="73"/>
      <c r="AH347" s="73"/>
      <c r="AI347" s="73"/>
    </row>
    <row r="348" spans="1:46" x14ac:dyDescent="0.6">
      <c r="A348" s="1">
        <v>347</v>
      </c>
      <c r="AF348" s="73"/>
      <c r="AG348" s="73"/>
      <c r="AH348" s="73"/>
      <c r="AI348" s="73"/>
    </row>
    <row r="349" spans="1:46" x14ac:dyDescent="0.6">
      <c r="A349" s="1">
        <v>348</v>
      </c>
      <c r="AF349" s="73"/>
      <c r="AG349" s="73"/>
      <c r="AH349" s="73"/>
      <c r="AI349" s="73"/>
    </row>
    <row r="350" spans="1:46" x14ac:dyDescent="0.6">
      <c r="A350" s="1">
        <v>349</v>
      </c>
      <c r="AF350" s="73"/>
      <c r="AG350" s="73"/>
      <c r="AH350" s="73"/>
      <c r="AI350" s="73"/>
    </row>
    <row r="351" spans="1:46" x14ac:dyDescent="0.6">
      <c r="A351" s="1">
        <v>350</v>
      </c>
      <c r="AF351" s="73"/>
      <c r="AG351" s="73"/>
      <c r="AH351" s="73"/>
      <c r="AI351" s="73"/>
    </row>
    <row r="352" spans="1:46" x14ac:dyDescent="0.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 x14ac:dyDescent="0.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 x14ac:dyDescent="0.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 x14ac:dyDescent="0.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 x14ac:dyDescent="0.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 x14ac:dyDescent="0.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 x14ac:dyDescent="0.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 x14ac:dyDescent="0.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 x14ac:dyDescent="0.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 x14ac:dyDescent="0.6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 x14ac:dyDescent="0.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 x14ac:dyDescent="0.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 x14ac:dyDescent="0.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 x14ac:dyDescent="0.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 x14ac:dyDescent="0.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 x14ac:dyDescent="0.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 x14ac:dyDescent="0.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 x14ac:dyDescent="0.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 x14ac:dyDescent="0.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 x14ac:dyDescent="0.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 x14ac:dyDescent="0.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 x14ac:dyDescent="0.6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 x14ac:dyDescent="0.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 x14ac:dyDescent="0.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 x14ac:dyDescent="0.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 x14ac:dyDescent="0.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 x14ac:dyDescent="0.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 x14ac:dyDescent="0.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 x14ac:dyDescent="0.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 x14ac:dyDescent="0.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 x14ac:dyDescent="0.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 x14ac:dyDescent="0.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 x14ac:dyDescent="0.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 x14ac:dyDescent="0.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 x14ac:dyDescent="0.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 x14ac:dyDescent="0.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 x14ac:dyDescent="0.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 x14ac:dyDescent="0.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 x14ac:dyDescent="0.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 x14ac:dyDescent="0.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 x14ac:dyDescent="0.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 x14ac:dyDescent="0.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 x14ac:dyDescent="0.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 x14ac:dyDescent="0.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 x14ac:dyDescent="0.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 x14ac:dyDescent="0.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 x14ac:dyDescent="0.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 x14ac:dyDescent="0.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 x14ac:dyDescent="0.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 x14ac:dyDescent="0.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 x14ac:dyDescent="0.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 x14ac:dyDescent="0.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 x14ac:dyDescent="0.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 x14ac:dyDescent="0.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 x14ac:dyDescent="0.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 x14ac:dyDescent="0.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 x14ac:dyDescent="0.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 x14ac:dyDescent="0.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 x14ac:dyDescent="0.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 x14ac:dyDescent="0.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 x14ac:dyDescent="0.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 x14ac:dyDescent="0.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 x14ac:dyDescent="0.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 x14ac:dyDescent="0.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 x14ac:dyDescent="0.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 x14ac:dyDescent="0.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 x14ac:dyDescent="0.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 x14ac:dyDescent="0.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 x14ac:dyDescent="0.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 x14ac:dyDescent="0.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 x14ac:dyDescent="0.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 x14ac:dyDescent="0.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 x14ac:dyDescent="0.6">
      <c r="A424" s="1">
        <v>422</v>
      </c>
    </row>
    <row r="425" spans="1:46" x14ac:dyDescent="0.6">
      <c r="A425" s="1">
        <v>423</v>
      </c>
    </row>
    <row r="426" spans="1:46" x14ac:dyDescent="0.6">
      <c r="A426" s="1">
        <v>424</v>
      </c>
    </row>
    <row r="427" spans="1:46" x14ac:dyDescent="0.6">
      <c r="A427" s="1">
        <v>425</v>
      </c>
    </row>
    <row r="428" spans="1:46" x14ac:dyDescent="0.6">
      <c r="A428" s="1">
        <v>426</v>
      </c>
    </row>
    <row r="429" spans="1:46" x14ac:dyDescent="0.6">
      <c r="A429" s="1">
        <v>427</v>
      </c>
    </row>
    <row r="430" spans="1:46" x14ac:dyDescent="0.6">
      <c r="A430" s="1">
        <v>428</v>
      </c>
    </row>
    <row r="431" spans="1:46" x14ac:dyDescent="0.6">
      <c r="A431" s="1">
        <v>429</v>
      </c>
    </row>
    <row r="432" spans="1:46" x14ac:dyDescent="0.6">
      <c r="A432" s="1">
        <v>430</v>
      </c>
    </row>
    <row r="433" spans="1:1" x14ac:dyDescent="0.6">
      <c r="A433" s="1">
        <v>431</v>
      </c>
    </row>
    <row r="434" spans="1:1" x14ac:dyDescent="0.6">
      <c r="A434" s="1">
        <v>432</v>
      </c>
    </row>
    <row r="435" spans="1:1" x14ac:dyDescent="0.6">
      <c r="A435" s="1">
        <v>433</v>
      </c>
    </row>
    <row r="436" spans="1:1" x14ac:dyDescent="0.6">
      <c r="A436" s="1">
        <v>434</v>
      </c>
    </row>
    <row r="437" spans="1:1" x14ac:dyDescent="0.6">
      <c r="A437" s="1">
        <v>435</v>
      </c>
    </row>
    <row r="438" spans="1:1" x14ac:dyDescent="0.6">
      <c r="A438" s="1">
        <v>436</v>
      </c>
    </row>
    <row r="439" spans="1:1" x14ac:dyDescent="0.6">
      <c r="A439" s="1">
        <v>437</v>
      </c>
    </row>
    <row r="440" spans="1:1" x14ac:dyDescent="0.6">
      <c r="A440" s="1">
        <v>438</v>
      </c>
    </row>
    <row r="441" spans="1:1" x14ac:dyDescent="0.6">
      <c r="A441" s="1">
        <v>439</v>
      </c>
    </row>
    <row r="442" spans="1:1" x14ac:dyDescent="0.6">
      <c r="A442" s="1">
        <v>440</v>
      </c>
    </row>
    <row r="443" spans="1:1" x14ac:dyDescent="0.6">
      <c r="A443" s="1">
        <v>441</v>
      </c>
    </row>
    <row r="444" spans="1:1" x14ac:dyDescent="0.6">
      <c r="A444" s="1">
        <v>442</v>
      </c>
    </row>
    <row r="445" spans="1:1" x14ac:dyDescent="0.6">
      <c r="A445" s="1">
        <v>443</v>
      </c>
    </row>
    <row r="446" spans="1:1" x14ac:dyDescent="0.6">
      <c r="A446" s="1">
        <v>444</v>
      </c>
    </row>
    <row r="447" spans="1:1" x14ac:dyDescent="0.6">
      <c r="A447" s="1">
        <v>445</v>
      </c>
    </row>
    <row r="448" spans="1:1" x14ac:dyDescent="0.6">
      <c r="A448" s="1">
        <v>446</v>
      </c>
    </row>
    <row r="449" spans="1:1" x14ac:dyDescent="0.6">
      <c r="A449" s="1">
        <v>447</v>
      </c>
    </row>
    <row r="450" spans="1:1" x14ac:dyDescent="0.6">
      <c r="A450" s="1">
        <v>448</v>
      </c>
    </row>
    <row r="451" spans="1:1" x14ac:dyDescent="0.6">
      <c r="A451" s="1">
        <v>449</v>
      </c>
    </row>
    <row r="452" spans="1:1" x14ac:dyDescent="0.6">
      <c r="A452" s="1">
        <v>450</v>
      </c>
    </row>
    <row r="453" spans="1:1" x14ac:dyDescent="0.6">
      <c r="A453" s="1">
        <v>451</v>
      </c>
    </row>
    <row r="454" spans="1:1" x14ac:dyDescent="0.6">
      <c r="A454" s="1">
        <v>452</v>
      </c>
    </row>
    <row r="455" spans="1:1" x14ac:dyDescent="0.6">
      <c r="A455" s="1">
        <v>453</v>
      </c>
    </row>
    <row r="456" spans="1:1" x14ac:dyDescent="0.6">
      <c r="A456" s="1">
        <v>454</v>
      </c>
    </row>
    <row r="457" spans="1:1" x14ac:dyDescent="0.6">
      <c r="A457" s="1">
        <v>455</v>
      </c>
    </row>
    <row r="458" spans="1:1" x14ac:dyDescent="0.6">
      <c r="A458" s="1">
        <v>456</v>
      </c>
    </row>
    <row r="459" spans="1:1" x14ac:dyDescent="0.6">
      <c r="A459" s="1">
        <v>457</v>
      </c>
    </row>
    <row r="460" spans="1:1" x14ac:dyDescent="0.6">
      <c r="A460" s="1">
        <v>458</v>
      </c>
    </row>
    <row r="461" spans="1:1" x14ac:dyDescent="0.6">
      <c r="A461" s="1">
        <v>459</v>
      </c>
    </row>
    <row r="462" spans="1:1" x14ac:dyDescent="0.6">
      <c r="A462" s="1">
        <v>460</v>
      </c>
    </row>
    <row r="463" spans="1:1" x14ac:dyDescent="0.6">
      <c r="A463" s="1">
        <v>461</v>
      </c>
    </row>
    <row r="464" spans="1:1" x14ac:dyDescent="0.6">
      <c r="A464" s="1">
        <v>462</v>
      </c>
    </row>
    <row r="465" spans="1:1" x14ac:dyDescent="0.6">
      <c r="A465" s="1">
        <v>463</v>
      </c>
    </row>
    <row r="466" spans="1:1" x14ac:dyDescent="0.6">
      <c r="A466" s="1">
        <v>464</v>
      </c>
    </row>
    <row r="467" spans="1:1" x14ac:dyDescent="0.6">
      <c r="A467" s="1">
        <v>465</v>
      </c>
    </row>
    <row r="468" spans="1:1" x14ac:dyDescent="0.6">
      <c r="A468" s="1">
        <v>466</v>
      </c>
    </row>
    <row r="469" spans="1:1" x14ac:dyDescent="0.6">
      <c r="A469" s="1">
        <v>467</v>
      </c>
    </row>
    <row r="470" spans="1:1" x14ac:dyDescent="0.6">
      <c r="A470" s="1">
        <v>468</v>
      </c>
    </row>
    <row r="471" spans="1:1" x14ac:dyDescent="0.6">
      <c r="A471" s="1">
        <v>469</v>
      </c>
    </row>
    <row r="472" spans="1:1" x14ac:dyDescent="0.6">
      <c r="A472" s="1">
        <v>470</v>
      </c>
    </row>
    <row r="473" spans="1:1" x14ac:dyDescent="0.6">
      <c r="A473" s="1">
        <v>471</v>
      </c>
    </row>
    <row r="474" spans="1:1" x14ac:dyDescent="0.6">
      <c r="A474" s="1">
        <v>472</v>
      </c>
    </row>
    <row r="475" spans="1:1" x14ac:dyDescent="0.6">
      <c r="A475" s="1">
        <v>473</v>
      </c>
    </row>
    <row r="476" spans="1:1" x14ac:dyDescent="0.6">
      <c r="A476" s="1">
        <v>474</v>
      </c>
    </row>
    <row r="477" spans="1:1" x14ac:dyDescent="0.6">
      <c r="A477" s="1">
        <v>475</v>
      </c>
    </row>
    <row r="478" spans="1:1" x14ac:dyDescent="0.6">
      <c r="A478" s="1">
        <v>476</v>
      </c>
    </row>
    <row r="479" spans="1:1" x14ac:dyDescent="0.6">
      <c r="A479" s="1">
        <v>477</v>
      </c>
    </row>
    <row r="480" spans="1:1" x14ac:dyDescent="0.6">
      <c r="A480" s="1">
        <v>478</v>
      </c>
    </row>
    <row r="481" spans="1:1" x14ac:dyDescent="0.6">
      <c r="A481" s="1">
        <v>479</v>
      </c>
    </row>
    <row r="482" spans="1:1" x14ac:dyDescent="0.6">
      <c r="A482" s="1">
        <v>480</v>
      </c>
    </row>
    <row r="483" spans="1:1" x14ac:dyDescent="0.6">
      <c r="A483" s="1">
        <v>481</v>
      </c>
    </row>
    <row r="484" spans="1:1" x14ac:dyDescent="0.6">
      <c r="A484" s="1">
        <v>482</v>
      </c>
    </row>
    <row r="485" spans="1:1" x14ac:dyDescent="0.6">
      <c r="A485" s="1">
        <v>483</v>
      </c>
    </row>
    <row r="486" spans="1:1" x14ac:dyDescent="0.6">
      <c r="A486" s="1">
        <v>484</v>
      </c>
    </row>
    <row r="487" spans="1:1" x14ac:dyDescent="0.6">
      <c r="A487" s="1">
        <v>485</v>
      </c>
    </row>
    <row r="488" spans="1:1" x14ac:dyDescent="0.6">
      <c r="A488" s="1">
        <v>486</v>
      </c>
    </row>
    <row r="489" spans="1:1" x14ac:dyDescent="0.6">
      <c r="A489" s="1">
        <v>487</v>
      </c>
    </row>
    <row r="490" spans="1:1" x14ac:dyDescent="0.6">
      <c r="A490" s="1">
        <v>488</v>
      </c>
    </row>
    <row r="491" spans="1:1" x14ac:dyDescent="0.6">
      <c r="A491" s="1">
        <v>489</v>
      </c>
    </row>
    <row r="492" spans="1:1" x14ac:dyDescent="0.6">
      <c r="A492" s="1">
        <v>490</v>
      </c>
    </row>
    <row r="493" spans="1:1" x14ac:dyDescent="0.6">
      <c r="A493" s="1">
        <v>491</v>
      </c>
    </row>
    <row r="494" spans="1:1" x14ac:dyDescent="0.6">
      <c r="A494" s="1">
        <v>492</v>
      </c>
    </row>
    <row r="495" spans="1:1" x14ac:dyDescent="0.6">
      <c r="A495" s="1">
        <v>493</v>
      </c>
    </row>
    <row r="496" spans="1:1" x14ac:dyDescent="0.6">
      <c r="A496" s="1">
        <v>494</v>
      </c>
    </row>
    <row r="497" spans="1:1" x14ac:dyDescent="0.6">
      <c r="A497" s="1">
        <v>495</v>
      </c>
    </row>
    <row r="498" spans="1:1" x14ac:dyDescent="0.6">
      <c r="A498" s="1">
        <v>496</v>
      </c>
    </row>
    <row r="499" spans="1:1" x14ac:dyDescent="0.6">
      <c r="A499" s="1">
        <v>497</v>
      </c>
    </row>
    <row r="500" spans="1:1" x14ac:dyDescent="0.6">
      <c r="A500" s="1">
        <v>498</v>
      </c>
    </row>
    <row r="501" spans="1:1" x14ac:dyDescent="0.6">
      <c r="A501" s="1">
        <v>499</v>
      </c>
    </row>
    <row r="502" spans="1:1" x14ac:dyDescent="0.6">
      <c r="A502" s="1">
        <v>500</v>
      </c>
    </row>
    <row r="503" spans="1:1" x14ac:dyDescent="0.6">
      <c r="A503" s="1">
        <v>501</v>
      </c>
    </row>
    <row r="504" spans="1:1" x14ac:dyDescent="0.6">
      <c r="A504" s="1">
        <v>502</v>
      </c>
    </row>
    <row r="505" spans="1:1" x14ac:dyDescent="0.6">
      <c r="A505" s="1">
        <v>503</v>
      </c>
    </row>
    <row r="506" spans="1:1" x14ac:dyDescent="0.6">
      <c r="A506" s="1">
        <v>504</v>
      </c>
    </row>
    <row r="507" spans="1:1" x14ac:dyDescent="0.6">
      <c r="A507" s="1">
        <v>505</v>
      </c>
    </row>
    <row r="508" spans="1:1" x14ac:dyDescent="0.6">
      <c r="A508" s="1">
        <v>506</v>
      </c>
    </row>
    <row r="509" spans="1:1" x14ac:dyDescent="0.6">
      <c r="A509" s="1">
        <v>507</v>
      </c>
    </row>
    <row r="510" spans="1:1" x14ac:dyDescent="0.6">
      <c r="A510" s="1">
        <v>508</v>
      </c>
    </row>
    <row r="511" spans="1:1" x14ac:dyDescent="0.6">
      <c r="A511" s="1">
        <v>509</v>
      </c>
    </row>
    <row r="512" spans="1:1" x14ac:dyDescent="0.6">
      <c r="A512" s="1">
        <v>510</v>
      </c>
    </row>
    <row r="513" spans="1:1" x14ac:dyDescent="0.6">
      <c r="A513" s="1">
        <v>511</v>
      </c>
    </row>
    <row r="514" spans="1:1" x14ac:dyDescent="0.6">
      <c r="A514" s="1">
        <v>512</v>
      </c>
    </row>
    <row r="515" spans="1:1" x14ac:dyDescent="0.6">
      <c r="A515" s="1">
        <v>513</v>
      </c>
    </row>
    <row r="516" spans="1:1" x14ac:dyDescent="0.6">
      <c r="A516" s="1">
        <v>514</v>
      </c>
    </row>
    <row r="517" spans="1:1" x14ac:dyDescent="0.6">
      <c r="A517" s="1">
        <v>515</v>
      </c>
    </row>
    <row r="518" spans="1:1" x14ac:dyDescent="0.6">
      <c r="A518" s="1">
        <v>516</v>
      </c>
    </row>
    <row r="519" spans="1:1" x14ac:dyDescent="0.6">
      <c r="A519" s="1">
        <v>517</v>
      </c>
    </row>
    <row r="520" spans="1:1" x14ac:dyDescent="0.6">
      <c r="A520" s="1">
        <v>518</v>
      </c>
    </row>
    <row r="521" spans="1:1" x14ac:dyDescent="0.6">
      <c r="A521" s="1">
        <v>519</v>
      </c>
    </row>
    <row r="522" spans="1:1" x14ac:dyDescent="0.6">
      <c r="A522" s="1">
        <v>520</v>
      </c>
    </row>
    <row r="523" spans="1:1" x14ac:dyDescent="0.6">
      <c r="A523" s="1">
        <v>521</v>
      </c>
    </row>
    <row r="524" spans="1:1" x14ac:dyDescent="0.6">
      <c r="A524" s="1">
        <v>522</v>
      </c>
    </row>
    <row r="525" spans="1:1" x14ac:dyDescent="0.6">
      <c r="A525" s="1">
        <v>523</v>
      </c>
    </row>
    <row r="526" spans="1:1" x14ac:dyDescent="0.6">
      <c r="A526" s="1">
        <v>524</v>
      </c>
    </row>
    <row r="527" spans="1:1" x14ac:dyDescent="0.6">
      <c r="A527" s="1">
        <v>525</v>
      </c>
    </row>
    <row r="528" spans="1:1" x14ac:dyDescent="0.6">
      <c r="A528" s="1">
        <v>526</v>
      </c>
    </row>
    <row r="529" spans="1:1" x14ac:dyDescent="0.6">
      <c r="A529" s="1">
        <v>527</v>
      </c>
    </row>
    <row r="530" spans="1:1" x14ac:dyDescent="0.6">
      <c r="A530" s="1">
        <v>528</v>
      </c>
    </row>
    <row r="531" spans="1:1" x14ac:dyDescent="0.6">
      <c r="A531" s="1">
        <v>529</v>
      </c>
    </row>
    <row r="532" spans="1:1" x14ac:dyDescent="0.6">
      <c r="A532" s="1">
        <v>530</v>
      </c>
    </row>
    <row r="533" spans="1:1" x14ac:dyDescent="0.6">
      <c r="A533" s="1">
        <v>531</v>
      </c>
    </row>
    <row r="534" spans="1:1" x14ac:dyDescent="0.6">
      <c r="A534" s="1">
        <v>532</v>
      </c>
    </row>
    <row r="535" spans="1:1" x14ac:dyDescent="0.6">
      <c r="A535" s="1">
        <v>533</v>
      </c>
    </row>
    <row r="536" spans="1:1" x14ac:dyDescent="0.6">
      <c r="A536" s="1">
        <v>534</v>
      </c>
    </row>
    <row r="537" spans="1:1" x14ac:dyDescent="0.6">
      <c r="A537" s="1">
        <v>535</v>
      </c>
    </row>
    <row r="538" spans="1:1" x14ac:dyDescent="0.6">
      <c r="A538" s="1">
        <v>536</v>
      </c>
    </row>
    <row r="539" spans="1:1" x14ac:dyDescent="0.6">
      <c r="A539" s="1">
        <v>537</v>
      </c>
    </row>
    <row r="540" spans="1:1" x14ac:dyDescent="0.6">
      <c r="A540" s="1">
        <v>538</v>
      </c>
    </row>
    <row r="541" spans="1:1" x14ac:dyDescent="0.6">
      <c r="A541" s="1">
        <v>539</v>
      </c>
    </row>
    <row r="542" spans="1:1" x14ac:dyDescent="0.6">
      <c r="A542" s="1">
        <v>540</v>
      </c>
    </row>
    <row r="543" spans="1:1" x14ac:dyDescent="0.6">
      <c r="A543" s="1">
        <v>541</v>
      </c>
    </row>
    <row r="544" spans="1:1" x14ac:dyDescent="0.6">
      <c r="A544" s="1">
        <v>542</v>
      </c>
    </row>
    <row r="545" spans="1:1" x14ac:dyDescent="0.6">
      <c r="A545" s="1">
        <v>543</v>
      </c>
    </row>
    <row r="546" spans="1:1" x14ac:dyDescent="0.6">
      <c r="A546" s="1">
        <v>544</v>
      </c>
    </row>
    <row r="547" spans="1:1" x14ac:dyDescent="0.6">
      <c r="A547" s="1">
        <v>545</v>
      </c>
    </row>
    <row r="548" spans="1:1" x14ac:dyDescent="0.6">
      <c r="A548" s="1">
        <v>546</v>
      </c>
    </row>
    <row r="549" spans="1:1" x14ac:dyDescent="0.6">
      <c r="A549" s="1">
        <v>547</v>
      </c>
    </row>
    <row r="550" spans="1:1" x14ac:dyDescent="0.6">
      <c r="A550" s="1">
        <v>548</v>
      </c>
    </row>
    <row r="551" spans="1:1" x14ac:dyDescent="0.6">
      <c r="A551" s="1">
        <v>549</v>
      </c>
    </row>
    <row r="552" spans="1:1" x14ac:dyDescent="0.6">
      <c r="A552" s="1">
        <v>550</v>
      </c>
    </row>
    <row r="553" spans="1:1" x14ac:dyDescent="0.6">
      <c r="A553" s="1">
        <v>551</v>
      </c>
    </row>
    <row r="554" spans="1:1" x14ac:dyDescent="0.6">
      <c r="A554" s="1">
        <v>552</v>
      </c>
    </row>
    <row r="555" spans="1:1" x14ac:dyDescent="0.6">
      <c r="A555" s="1">
        <v>553</v>
      </c>
    </row>
    <row r="556" spans="1:1" x14ac:dyDescent="0.6">
      <c r="A556" s="1">
        <v>554</v>
      </c>
    </row>
    <row r="557" spans="1:1" x14ac:dyDescent="0.6">
      <c r="A557" s="1">
        <v>555</v>
      </c>
    </row>
    <row r="558" spans="1:1" x14ac:dyDescent="0.6">
      <c r="A558" s="1">
        <v>556</v>
      </c>
    </row>
    <row r="559" spans="1:1" x14ac:dyDescent="0.6">
      <c r="A559" s="1">
        <v>557</v>
      </c>
    </row>
    <row r="560" spans="1:1" x14ac:dyDescent="0.6">
      <c r="A560" s="1">
        <v>558</v>
      </c>
    </row>
    <row r="561" spans="1:1" x14ac:dyDescent="0.6">
      <c r="A561" s="1">
        <v>559</v>
      </c>
    </row>
    <row r="562" spans="1:1" x14ac:dyDescent="0.6">
      <c r="A562" s="1">
        <v>560</v>
      </c>
    </row>
    <row r="563" spans="1:1" x14ac:dyDescent="0.6">
      <c r="A563" s="1">
        <v>561</v>
      </c>
    </row>
    <row r="564" spans="1:1" x14ac:dyDescent="0.6">
      <c r="A564" s="1">
        <v>562</v>
      </c>
    </row>
    <row r="565" spans="1:1" x14ac:dyDescent="0.6">
      <c r="A565" s="1">
        <v>563</v>
      </c>
    </row>
    <row r="566" spans="1:1" x14ac:dyDescent="0.6">
      <c r="A566" s="1">
        <v>564</v>
      </c>
    </row>
    <row r="567" spans="1:1" x14ac:dyDescent="0.6">
      <c r="A567" s="1">
        <v>565</v>
      </c>
    </row>
    <row r="568" spans="1:1" x14ac:dyDescent="0.6">
      <c r="A568" s="1">
        <v>566</v>
      </c>
    </row>
    <row r="569" spans="1:1" x14ac:dyDescent="0.6">
      <c r="A569" s="1">
        <v>567</v>
      </c>
    </row>
    <row r="570" spans="1:1" x14ac:dyDescent="0.6">
      <c r="A570" s="1">
        <v>568</v>
      </c>
    </row>
    <row r="571" spans="1:1" x14ac:dyDescent="0.6">
      <c r="A571" s="1">
        <v>569</v>
      </c>
    </row>
    <row r="572" spans="1:1" x14ac:dyDescent="0.6">
      <c r="A572" s="1">
        <v>570</v>
      </c>
    </row>
    <row r="573" spans="1:1" x14ac:dyDescent="0.6">
      <c r="A573" s="1">
        <v>571</v>
      </c>
    </row>
    <row r="574" spans="1:1" x14ac:dyDescent="0.6">
      <c r="A574" s="1">
        <v>572</v>
      </c>
    </row>
    <row r="575" spans="1:1" x14ac:dyDescent="0.6">
      <c r="A575" s="1">
        <v>573</v>
      </c>
    </row>
    <row r="576" spans="1:1" x14ac:dyDescent="0.6">
      <c r="A576" s="1">
        <v>574</v>
      </c>
    </row>
    <row r="577" spans="1:1" x14ac:dyDescent="0.6">
      <c r="A577" s="1">
        <v>575</v>
      </c>
    </row>
    <row r="578" spans="1:1" x14ac:dyDescent="0.6">
      <c r="A578" s="1">
        <v>576</v>
      </c>
    </row>
    <row r="579" spans="1:1" x14ac:dyDescent="0.6">
      <c r="A579" s="1">
        <v>577</v>
      </c>
    </row>
    <row r="580" spans="1:1" x14ac:dyDescent="0.6">
      <c r="A580" s="1">
        <v>578</v>
      </c>
    </row>
    <row r="581" spans="1:1" x14ac:dyDescent="0.6">
      <c r="A581" s="1">
        <v>579</v>
      </c>
    </row>
    <row r="582" spans="1:1" x14ac:dyDescent="0.6">
      <c r="A582" s="1">
        <v>580</v>
      </c>
    </row>
    <row r="583" spans="1:1" x14ac:dyDescent="0.6">
      <c r="A583" s="1">
        <v>581</v>
      </c>
    </row>
    <row r="584" spans="1:1" x14ac:dyDescent="0.6">
      <c r="A584" s="1">
        <v>582</v>
      </c>
    </row>
    <row r="585" spans="1:1" x14ac:dyDescent="0.6">
      <c r="A585" s="1">
        <v>583</v>
      </c>
    </row>
    <row r="586" spans="1:1" x14ac:dyDescent="0.6">
      <c r="A586" s="1">
        <v>584</v>
      </c>
    </row>
    <row r="587" spans="1:1" x14ac:dyDescent="0.6">
      <c r="A587" s="1">
        <v>585</v>
      </c>
    </row>
    <row r="588" spans="1:1" x14ac:dyDescent="0.6">
      <c r="A588" s="1">
        <v>586</v>
      </c>
    </row>
    <row r="589" spans="1:1" x14ac:dyDescent="0.6">
      <c r="A589" s="1">
        <v>587</v>
      </c>
    </row>
    <row r="590" spans="1:1" x14ac:dyDescent="0.6">
      <c r="A590" s="1">
        <v>588</v>
      </c>
    </row>
    <row r="591" spans="1:1" x14ac:dyDescent="0.6">
      <c r="A591" s="1">
        <v>589</v>
      </c>
    </row>
    <row r="592" spans="1:1" x14ac:dyDescent="0.6">
      <c r="A592" s="1">
        <v>590</v>
      </c>
    </row>
    <row r="593" spans="1:1" x14ac:dyDescent="0.6">
      <c r="A593" s="1">
        <v>591</v>
      </c>
    </row>
    <row r="594" spans="1:1" x14ac:dyDescent="0.6">
      <c r="A594" s="1">
        <v>592</v>
      </c>
    </row>
    <row r="595" spans="1:1" x14ac:dyDescent="0.6">
      <c r="A595" s="1">
        <v>593</v>
      </c>
    </row>
    <row r="596" spans="1:1" x14ac:dyDescent="0.6">
      <c r="A596" s="1">
        <v>594</v>
      </c>
    </row>
    <row r="597" spans="1:1" x14ac:dyDescent="0.6">
      <c r="A597" s="1">
        <v>595</v>
      </c>
    </row>
    <row r="598" spans="1:1" x14ac:dyDescent="0.6">
      <c r="A598" s="1">
        <v>596</v>
      </c>
    </row>
    <row r="599" spans="1:1" x14ac:dyDescent="0.6">
      <c r="A599" s="1">
        <v>597</v>
      </c>
    </row>
    <row r="600" spans="1:1" x14ac:dyDescent="0.6">
      <c r="A600" s="1">
        <v>598</v>
      </c>
    </row>
    <row r="601" spans="1:1" x14ac:dyDescent="0.6">
      <c r="A601" s="1">
        <v>599</v>
      </c>
    </row>
    <row r="602" spans="1:1" x14ac:dyDescent="0.6">
      <c r="A602" s="1">
        <v>600</v>
      </c>
    </row>
    <row r="603" spans="1:1" x14ac:dyDescent="0.6">
      <c r="A603" s="1">
        <v>601</v>
      </c>
    </row>
    <row r="604" spans="1:1" x14ac:dyDescent="0.6">
      <c r="A604" s="1">
        <v>602</v>
      </c>
    </row>
    <row r="605" spans="1:1" x14ac:dyDescent="0.6">
      <c r="A605" s="1">
        <v>603</v>
      </c>
    </row>
    <row r="606" spans="1:1" x14ac:dyDescent="0.6">
      <c r="A606" s="1">
        <v>604</v>
      </c>
    </row>
    <row r="607" spans="1:1" x14ac:dyDescent="0.6">
      <c r="A607" s="1">
        <v>605</v>
      </c>
    </row>
    <row r="608" spans="1:1" x14ac:dyDescent="0.6">
      <c r="A608" s="1">
        <v>606</v>
      </c>
    </row>
    <row r="609" spans="1:1" x14ac:dyDescent="0.6">
      <c r="A609" s="1">
        <v>607</v>
      </c>
    </row>
  </sheetData>
  <phoneticPr fontId="1" type="noConversion"/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6:G27"/>
  <sheetViews>
    <sheetView workbookViewId="0">
      <selection activeCell="F28" sqref="F28"/>
    </sheetView>
  </sheetViews>
  <sheetFormatPr defaultRowHeight="16.899999999999999" x14ac:dyDescent="0.6"/>
  <cols>
    <col min="6" max="6" width="31.3125" customWidth="1"/>
    <col min="7" max="7" width="16.5625" bestFit="1" customWidth="1"/>
  </cols>
  <sheetData>
    <row r="6" spans="5:7" x14ac:dyDescent="0.6">
      <c r="E6" t="s">
        <v>2112</v>
      </c>
    </row>
    <row r="8" spans="5:7" x14ac:dyDescent="0.6">
      <c r="F8" t="s">
        <v>2113</v>
      </c>
      <c r="G8" t="s">
        <v>2127</v>
      </c>
    </row>
    <row r="9" spans="5:7" x14ac:dyDescent="0.6">
      <c r="F9" t="s">
        <v>2114</v>
      </c>
    </row>
    <row r="10" spans="5:7" x14ac:dyDescent="0.6">
      <c r="F10" t="s">
        <v>2115</v>
      </c>
    </row>
    <row r="11" spans="5:7" x14ac:dyDescent="0.6">
      <c r="F11" t="s">
        <v>2116</v>
      </c>
    </row>
    <row r="12" spans="5:7" x14ac:dyDescent="0.6">
      <c r="F12" t="s">
        <v>2117</v>
      </c>
    </row>
    <row r="13" spans="5:7" x14ac:dyDescent="0.6">
      <c r="F13" t="s">
        <v>2120</v>
      </c>
    </row>
    <row r="15" spans="5:7" x14ac:dyDescent="0.6">
      <c r="F15" t="s">
        <v>2118</v>
      </c>
    </row>
    <row r="16" spans="5:7" x14ac:dyDescent="0.6">
      <c r="F16" t="s">
        <v>2119</v>
      </c>
    </row>
    <row r="18" spans="6:6" x14ac:dyDescent="0.6">
      <c r="F18" t="s">
        <v>2121</v>
      </c>
    </row>
    <row r="19" spans="6:6" x14ac:dyDescent="0.6">
      <c r="F19" t="s">
        <v>2122</v>
      </c>
    </row>
    <row r="21" spans="6:6" x14ac:dyDescent="0.6">
      <c r="F21" t="s">
        <v>2123</v>
      </c>
    </row>
    <row r="22" spans="6:6" x14ac:dyDescent="0.6">
      <c r="F22" t="s">
        <v>2124</v>
      </c>
    </row>
    <row r="23" spans="6:6" x14ac:dyDescent="0.6">
      <c r="F23" t="s">
        <v>2125</v>
      </c>
    </row>
    <row r="25" spans="6:6" x14ac:dyDescent="0.6">
      <c r="F25" t="s">
        <v>2126</v>
      </c>
    </row>
    <row r="27" spans="6:6" x14ac:dyDescent="0.6">
      <c r="F27" t="s">
        <v>2128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list</vt:lpstr>
      <vt:lpstr>Sheet1</vt:lpstr>
      <vt:lpstr>cate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Byungki Ryu</cp:lastModifiedBy>
  <cp:lastPrinted>2017-11-14T02:28:03Z</cp:lastPrinted>
  <dcterms:created xsi:type="dcterms:W3CDTF">2016-08-05T02:38:37Z</dcterms:created>
  <dcterms:modified xsi:type="dcterms:W3CDTF">2024-10-26T15:44:12Z</dcterms:modified>
</cp:coreProperties>
</file>