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Lin-file\home$\HRARXC\My Documents\RCichota\Projects\FRNL\ForageSpecies\DiversePastures\Simulations\"/>
    </mc:Choice>
  </mc:AlternateContent>
  <bookViews>
    <workbookView xWindow="0" yWindow="0" windowWidth="23250" windowHeight="10125" activeTab="1"/>
  </bookViews>
  <sheets>
    <sheet name="Notes" sheetId="13" r:id="rId1"/>
    <sheet name="Observed" sheetId="16" r:id="rId2"/>
    <sheet name="ObservedMeans" sheetId="1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91" i="16" l="1"/>
  <c r="AE90" i="16"/>
  <c r="AE89" i="16"/>
  <c r="AE88" i="16"/>
  <c r="AE87" i="16"/>
  <c r="AE86" i="16"/>
  <c r="L91" i="16"/>
  <c r="L90" i="16"/>
  <c r="L89" i="16"/>
  <c r="M89" i="16" s="1"/>
  <c r="L88" i="16"/>
  <c r="M88" i="16" s="1"/>
  <c r="L87" i="16"/>
  <c r="L86" i="16"/>
  <c r="M289" i="16"/>
  <c r="M288" i="16"/>
  <c r="M287" i="16"/>
  <c r="M286" i="16"/>
  <c r="M285" i="16"/>
  <c r="M284" i="16"/>
  <c r="M283" i="16"/>
  <c r="M282" i="16"/>
  <c r="M281" i="16"/>
  <c r="M280" i="16"/>
  <c r="M279" i="16"/>
  <c r="M278" i="16"/>
  <c r="M277" i="16"/>
  <c r="M276" i="16"/>
  <c r="M275" i="16"/>
  <c r="M274" i="16"/>
  <c r="M273" i="16"/>
  <c r="M272" i="16"/>
  <c r="M271" i="16"/>
  <c r="M270" i="16"/>
  <c r="M269" i="16"/>
  <c r="M268" i="16"/>
  <c r="M267" i="16"/>
  <c r="M266" i="16"/>
  <c r="M265" i="16"/>
  <c r="M264" i="16"/>
  <c r="M263" i="16"/>
  <c r="M262" i="16"/>
  <c r="M261" i="16"/>
  <c r="M260" i="16"/>
  <c r="M259" i="16"/>
  <c r="M258" i="16"/>
  <c r="M257" i="16"/>
  <c r="M256" i="16"/>
  <c r="M255" i="16"/>
  <c r="M254" i="16"/>
  <c r="M253" i="16"/>
  <c r="M252" i="16"/>
  <c r="M251" i="16"/>
  <c r="M250" i="16"/>
  <c r="M249" i="16"/>
  <c r="M248" i="16"/>
  <c r="M247" i="16"/>
  <c r="M246" i="16"/>
  <c r="M245" i="16"/>
  <c r="M244" i="16"/>
  <c r="M243" i="16"/>
  <c r="M242" i="16"/>
  <c r="M241" i="16"/>
  <c r="M240" i="16"/>
  <c r="M239" i="16"/>
  <c r="M238" i="16"/>
  <c r="M237" i="16"/>
  <c r="M236" i="16"/>
  <c r="M235" i="16"/>
  <c r="M234" i="16"/>
  <c r="M233" i="16"/>
  <c r="M232" i="16"/>
  <c r="M231" i="16"/>
  <c r="M230" i="16"/>
  <c r="M229" i="16"/>
  <c r="M228" i="16"/>
  <c r="M227" i="16"/>
  <c r="M226" i="16"/>
  <c r="M225" i="16"/>
  <c r="M224" i="16"/>
  <c r="M223" i="16"/>
  <c r="M222" i="16"/>
  <c r="M221" i="16"/>
  <c r="M220" i="16"/>
  <c r="M219" i="16"/>
  <c r="M218" i="16"/>
  <c r="M217" i="16"/>
  <c r="M216" i="16"/>
  <c r="M215" i="16"/>
  <c r="M214" i="16"/>
  <c r="M213" i="16"/>
  <c r="M212" i="16"/>
  <c r="M211" i="16"/>
  <c r="M210" i="16"/>
  <c r="M209" i="16"/>
  <c r="M208" i="16"/>
  <c r="M207" i="16"/>
  <c r="M206" i="16"/>
  <c r="M205" i="16"/>
  <c r="M204" i="16"/>
  <c r="M203" i="16"/>
  <c r="M202" i="16"/>
  <c r="M201" i="16"/>
  <c r="M200" i="16"/>
  <c r="M199" i="16"/>
  <c r="M198" i="16"/>
  <c r="M197" i="16"/>
  <c r="M196" i="16"/>
  <c r="M195" i="16"/>
  <c r="M194" i="16"/>
  <c r="M193" i="16"/>
  <c r="M192" i="16"/>
  <c r="M191" i="16"/>
  <c r="M190" i="16"/>
  <c r="M189" i="16"/>
  <c r="M188" i="16"/>
  <c r="M187" i="16"/>
  <c r="M186" i="16"/>
  <c r="M185" i="16"/>
  <c r="M184" i="16"/>
  <c r="M183" i="16"/>
  <c r="M182" i="16"/>
  <c r="M181" i="16"/>
  <c r="M180" i="16"/>
  <c r="M179" i="16"/>
  <c r="M178" i="16"/>
  <c r="M177" i="16"/>
  <c r="M176" i="16"/>
  <c r="M175" i="16"/>
  <c r="M174" i="16"/>
  <c r="M173" i="16"/>
  <c r="M172" i="16"/>
  <c r="M171" i="16"/>
  <c r="M170" i="16"/>
  <c r="M169" i="16"/>
  <c r="M168" i="16"/>
  <c r="M167" i="16"/>
  <c r="M166" i="16"/>
  <c r="M165" i="16"/>
  <c r="M164" i="16"/>
  <c r="M163" i="16"/>
  <c r="M162" i="16"/>
  <c r="M161" i="16"/>
  <c r="M160" i="16"/>
  <c r="M159" i="16"/>
  <c r="M158" i="16"/>
  <c r="M157" i="16"/>
  <c r="M156" i="16"/>
  <c r="M155" i="16"/>
  <c r="M154" i="16"/>
  <c r="M153" i="16"/>
  <c r="M152" i="16"/>
  <c r="M151" i="16"/>
  <c r="M150" i="16"/>
  <c r="M149" i="16"/>
  <c r="M148" i="16"/>
  <c r="M147" i="16"/>
  <c r="M146" i="16"/>
  <c r="M145" i="16"/>
  <c r="M144" i="16"/>
  <c r="M143" i="16"/>
  <c r="M142" i="16"/>
  <c r="M141" i="16"/>
  <c r="M140" i="16"/>
  <c r="M139" i="16"/>
  <c r="M138" i="16"/>
  <c r="M137" i="16"/>
  <c r="M136" i="16"/>
  <c r="M135" i="16"/>
  <c r="M134" i="16"/>
  <c r="M133" i="16"/>
  <c r="M132" i="16"/>
  <c r="M131" i="16"/>
  <c r="M130" i="16"/>
  <c r="M129" i="16"/>
  <c r="M128" i="16"/>
  <c r="M127" i="16"/>
  <c r="M126" i="16"/>
  <c r="M125" i="16"/>
  <c r="M124" i="16"/>
  <c r="M123" i="16"/>
  <c r="M122" i="16"/>
  <c r="M121" i="16"/>
  <c r="M120" i="16"/>
  <c r="M119" i="16"/>
  <c r="M118" i="16"/>
  <c r="M117" i="16"/>
  <c r="M116" i="16"/>
  <c r="M115" i="16"/>
  <c r="M114" i="16"/>
  <c r="M113" i="16"/>
  <c r="M112" i="16"/>
  <c r="M111" i="16"/>
  <c r="M110" i="16"/>
  <c r="M109" i="16"/>
  <c r="M108" i="16"/>
  <c r="M107" i="16"/>
  <c r="M106" i="16"/>
  <c r="M105" i="16"/>
  <c r="M104" i="16"/>
  <c r="M103" i="16"/>
  <c r="M102" i="16"/>
  <c r="M101" i="16"/>
  <c r="M100" i="16"/>
  <c r="M99" i="16"/>
  <c r="M98" i="16"/>
  <c r="M97" i="16"/>
  <c r="M96" i="16"/>
  <c r="M95" i="16"/>
  <c r="M94" i="16"/>
  <c r="M93" i="16"/>
  <c r="M92" i="16"/>
  <c r="M91" i="16"/>
  <c r="M90" i="16"/>
  <c r="M87" i="16"/>
  <c r="M86" i="16"/>
  <c r="M85" i="16"/>
  <c r="M84" i="16"/>
  <c r="M83" i="16"/>
  <c r="M82" i="16"/>
  <c r="M81" i="16"/>
  <c r="M80" i="16"/>
  <c r="M79" i="16"/>
  <c r="M78" i="16"/>
  <c r="M77" i="16"/>
  <c r="M76" i="16"/>
  <c r="M75" i="16"/>
  <c r="M74" i="16"/>
  <c r="M73" i="16"/>
  <c r="M72" i="16"/>
  <c r="M71" i="16"/>
  <c r="M70" i="16"/>
  <c r="M69" i="16"/>
  <c r="M68" i="16"/>
  <c r="M67" i="16"/>
  <c r="M66" i="16"/>
  <c r="M65" i="16"/>
  <c r="M64" i="16"/>
  <c r="M63" i="16"/>
  <c r="M62" i="16"/>
  <c r="M61" i="16"/>
  <c r="M60" i="16"/>
  <c r="M59" i="16"/>
  <c r="M58" i="16"/>
  <c r="M57" i="16"/>
  <c r="M56" i="16"/>
  <c r="M55" i="16"/>
  <c r="M54" i="16"/>
  <c r="M53" i="16"/>
  <c r="M52" i="16"/>
  <c r="M51" i="16"/>
  <c r="M50" i="16"/>
  <c r="M49" i="16"/>
  <c r="M48" i="16"/>
  <c r="M47" i="16"/>
  <c r="M46" i="16"/>
  <c r="M45" i="16"/>
  <c r="M44" i="16"/>
  <c r="M43" i="16"/>
  <c r="M42" i="16"/>
  <c r="M41" i="16"/>
  <c r="M40" i="16"/>
  <c r="M39" i="16"/>
  <c r="M38" i="16"/>
  <c r="M37" i="16"/>
  <c r="M36" i="16"/>
  <c r="M35" i="16"/>
  <c r="M34" i="16"/>
  <c r="M33" i="16"/>
  <c r="M32" i="16"/>
  <c r="M31" i="16"/>
  <c r="M30" i="16"/>
  <c r="M29" i="16"/>
  <c r="M28" i="16"/>
  <c r="M27" i="16"/>
  <c r="M26" i="16"/>
  <c r="M25" i="16"/>
  <c r="M24" i="16"/>
  <c r="M23" i="16"/>
  <c r="M22" i="16"/>
  <c r="M21" i="16"/>
  <c r="M20" i="16"/>
  <c r="M19" i="16"/>
  <c r="M18" i="16"/>
  <c r="M17" i="16"/>
  <c r="M16" i="16"/>
  <c r="M15" i="16"/>
  <c r="M14" i="16"/>
  <c r="M13" i="16"/>
  <c r="M12" i="16"/>
  <c r="M11" i="16"/>
  <c r="M10" i="16"/>
  <c r="M9" i="16"/>
  <c r="M8" i="16"/>
  <c r="M7" i="16"/>
  <c r="M6" i="16"/>
  <c r="M5" i="16"/>
  <c r="M4" i="16"/>
  <c r="M3" i="16"/>
  <c r="M2" i="16"/>
  <c r="AS96" i="18" l="1"/>
  <c r="AP96" i="18"/>
  <c r="AO96" i="18"/>
  <c r="AN96" i="18"/>
  <c r="AM96" i="18"/>
  <c r="AL96" i="18"/>
  <c r="AK96" i="18"/>
  <c r="AJ96" i="18"/>
  <c r="AI96" i="18"/>
  <c r="AG96" i="18"/>
  <c r="AF96" i="18"/>
  <c r="AE96" i="18"/>
  <c r="AD96" i="18"/>
  <c r="AC96" i="18"/>
  <c r="AB96" i="18"/>
  <c r="AA96" i="18"/>
  <c r="Z96" i="18"/>
  <c r="Y96" i="18"/>
  <c r="X96" i="18"/>
  <c r="W96" i="18"/>
  <c r="V96" i="18"/>
  <c r="U96" i="18"/>
  <c r="T96" i="18"/>
  <c r="S96" i="18"/>
  <c r="Q96" i="18"/>
  <c r="P96" i="18"/>
  <c r="O96" i="18"/>
  <c r="AS95" i="18"/>
  <c r="AP95" i="18"/>
  <c r="AO95" i="18"/>
  <c r="AN95" i="18"/>
  <c r="AM95" i="18"/>
  <c r="AL95" i="18"/>
  <c r="AK95" i="18"/>
  <c r="AJ95" i="18"/>
  <c r="AI95" i="18"/>
  <c r="AG95" i="18"/>
  <c r="AF95" i="18"/>
  <c r="AE95" i="18"/>
  <c r="AD95" i="18"/>
  <c r="AC95" i="18"/>
  <c r="AB95" i="18"/>
  <c r="AA95" i="18"/>
  <c r="Z95" i="18"/>
  <c r="Y95" i="18"/>
  <c r="X95" i="18"/>
  <c r="W95" i="18"/>
  <c r="V95" i="18"/>
  <c r="U95" i="18"/>
  <c r="T95" i="18"/>
  <c r="S95" i="18"/>
  <c r="Q95" i="18"/>
  <c r="P95" i="18"/>
  <c r="O95" i="18"/>
  <c r="AS94" i="18"/>
  <c r="AP94" i="18"/>
  <c r="AO94" i="18"/>
  <c r="AN94" i="18"/>
  <c r="AM94" i="18"/>
  <c r="AL94" i="18"/>
  <c r="AK94" i="18"/>
  <c r="AJ94" i="18"/>
  <c r="AI94" i="18"/>
  <c r="AG94" i="18"/>
  <c r="AF94" i="18"/>
  <c r="AE94" i="18"/>
  <c r="AD94" i="18"/>
  <c r="AC94" i="18"/>
  <c r="AB94" i="18"/>
  <c r="AA94" i="18"/>
  <c r="Z94" i="18"/>
  <c r="Y94" i="18"/>
  <c r="X94" i="18"/>
  <c r="W94" i="18"/>
  <c r="V94" i="18"/>
  <c r="U94" i="18"/>
  <c r="T94" i="18"/>
  <c r="S94" i="18"/>
  <c r="Q94" i="18"/>
  <c r="P94" i="18"/>
  <c r="O94" i="18"/>
  <c r="AS93" i="18"/>
  <c r="AP93" i="18"/>
  <c r="AO93" i="18"/>
  <c r="AN93" i="18"/>
  <c r="AM93" i="18"/>
  <c r="AL93" i="18"/>
  <c r="AK93" i="18"/>
  <c r="AJ93" i="18"/>
  <c r="AI93" i="18"/>
  <c r="AG93" i="18"/>
  <c r="AF93" i="18"/>
  <c r="AE93" i="18"/>
  <c r="AD93" i="18"/>
  <c r="AC93" i="18"/>
  <c r="AB93" i="18"/>
  <c r="AA93" i="18"/>
  <c r="Z93" i="18"/>
  <c r="Y93" i="18"/>
  <c r="X93" i="18"/>
  <c r="W93" i="18"/>
  <c r="V93" i="18"/>
  <c r="U93" i="18"/>
  <c r="T93" i="18"/>
  <c r="S93" i="18"/>
  <c r="Q93" i="18"/>
  <c r="P93" i="18"/>
  <c r="O93" i="18"/>
  <c r="AS92" i="18"/>
  <c r="AP92" i="18"/>
  <c r="AO92" i="18"/>
  <c r="AN92" i="18"/>
  <c r="AM92" i="18"/>
  <c r="AL92" i="18"/>
  <c r="AK92" i="18"/>
  <c r="AJ92" i="18"/>
  <c r="AI92" i="18"/>
  <c r="AG92" i="18"/>
  <c r="AF92" i="18"/>
  <c r="AE92" i="18"/>
  <c r="AD92" i="18"/>
  <c r="AC92" i="18"/>
  <c r="AB92" i="18"/>
  <c r="AA92" i="18"/>
  <c r="Z92" i="18"/>
  <c r="Y92" i="18"/>
  <c r="X92" i="18"/>
  <c r="W92" i="18"/>
  <c r="V92" i="18"/>
  <c r="U92" i="18"/>
  <c r="T92" i="18"/>
  <c r="S92" i="18"/>
  <c r="Q92" i="18"/>
  <c r="P92" i="18"/>
  <c r="O92" i="18"/>
  <c r="AS91" i="18"/>
  <c r="AP91" i="18"/>
  <c r="AO91" i="18"/>
  <c r="AN91" i="18"/>
  <c r="AM91" i="18"/>
  <c r="AL91" i="18"/>
  <c r="AK91" i="18"/>
  <c r="AJ91" i="18"/>
  <c r="AI91" i="18"/>
  <c r="AG91" i="18"/>
  <c r="AF91" i="18"/>
  <c r="AE91" i="18"/>
  <c r="AD91" i="18"/>
  <c r="AC91" i="18"/>
  <c r="AB91" i="18"/>
  <c r="AA91" i="18"/>
  <c r="Z91" i="18"/>
  <c r="Y91" i="18"/>
  <c r="X91" i="18"/>
  <c r="W91" i="18"/>
  <c r="V91" i="18"/>
  <c r="U91" i="18"/>
  <c r="T91" i="18"/>
  <c r="S91" i="18"/>
  <c r="Q91" i="18"/>
  <c r="P91" i="18"/>
  <c r="O91" i="18"/>
  <c r="AS90" i="18"/>
  <c r="AP90" i="18"/>
  <c r="AO90" i="18"/>
  <c r="AN90" i="18"/>
  <c r="AM90" i="18"/>
  <c r="AL90" i="18"/>
  <c r="AK90" i="18"/>
  <c r="AJ90" i="18"/>
  <c r="AI90" i="18"/>
  <c r="AG90" i="18"/>
  <c r="AF90" i="18"/>
  <c r="AE90" i="18"/>
  <c r="AD90" i="18"/>
  <c r="AC90" i="18"/>
  <c r="AB90" i="18"/>
  <c r="AA90" i="18"/>
  <c r="Z90" i="18"/>
  <c r="Y90" i="18"/>
  <c r="X90" i="18"/>
  <c r="W90" i="18"/>
  <c r="V90" i="18"/>
  <c r="U90" i="18"/>
  <c r="T90" i="18"/>
  <c r="S90" i="18"/>
  <c r="Q90" i="18"/>
  <c r="P90" i="18"/>
  <c r="O90" i="18"/>
  <c r="AS89" i="18"/>
  <c r="AP89" i="18"/>
  <c r="AO89" i="18"/>
  <c r="AN89" i="18"/>
  <c r="AM89" i="18"/>
  <c r="AL89" i="18"/>
  <c r="AK89" i="18"/>
  <c r="AJ89" i="18"/>
  <c r="AI89" i="18"/>
  <c r="AG89" i="18"/>
  <c r="AF89" i="18"/>
  <c r="AE89" i="18"/>
  <c r="AD89" i="18"/>
  <c r="AC89" i="18"/>
  <c r="AB89" i="18"/>
  <c r="AA89" i="18"/>
  <c r="Z89" i="18"/>
  <c r="Y89" i="18"/>
  <c r="X89" i="18"/>
  <c r="W89" i="18"/>
  <c r="V89" i="18"/>
  <c r="U89" i="18"/>
  <c r="T89" i="18"/>
  <c r="S89" i="18"/>
  <c r="Q89" i="18"/>
  <c r="P89" i="18"/>
  <c r="O89" i="18"/>
  <c r="AS88" i="18"/>
  <c r="AP88" i="18"/>
  <c r="AO88" i="18"/>
  <c r="AN88" i="18"/>
  <c r="AM88" i="18"/>
  <c r="AL88" i="18"/>
  <c r="AK88" i="18"/>
  <c r="AJ88" i="18"/>
  <c r="AI88" i="18"/>
  <c r="AG88" i="18"/>
  <c r="AF88" i="18"/>
  <c r="AE88" i="18"/>
  <c r="AD88" i="18"/>
  <c r="AC88" i="18"/>
  <c r="AB88" i="18"/>
  <c r="AA88" i="18"/>
  <c r="Z88" i="18"/>
  <c r="Y88" i="18"/>
  <c r="X88" i="18"/>
  <c r="W88" i="18"/>
  <c r="V88" i="18"/>
  <c r="U88" i="18"/>
  <c r="T88" i="18"/>
  <c r="S88" i="18"/>
  <c r="Q88" i="18"/>
  <c r="P88" i="18"/>
  <c r="O88" i="18"/>
  <c r="AS87" i="18"/>
  <c r="AP87" i="18"/>
  <c r="AO87" i="18"/>
  <c r="AN87" i="18"/>
  <c r="AM87" i="18"/>
  <c r="AL87" i="18"/>
  <c r="AK87" i="18"/>
  <c r="AJ87" i="18"/>
  <c r="AI87" i="18"/>
  <c r="AG87" i="18"/>
  <c r="AF87" i="18"/>
  <c r="AE87" i="18"/>
  <c r="AD87" i="18"/>
  <c r="AC87" i="18"/>
  <c r="AB87" i="18"/>
  <c r="AA87" i="18"/>
  <c r="Z87" i="18"/>
  <c r="Y87" i="18"/>
  <c r="X87" i="18"/>
  <c r="W87" i="18"/>
  <c r="V87" i="18"/>
  <c r="U87" i="18"/>
  <c r="T87" i="18"/>
  <c r="S87" i="18"/>
  <c r="Q87" i="18"/>
  <c r="P87" i="18"/>
  <c r="O87" i="18"/>
  <c r="AS86" i="18"/>
  <c r="AP86" i="18"/>
  <c r="AO86" i="18"/>
  <c r="AN86" i="18"/>
  <c r="AM86" i="18"/>
  <c r="AL86" i="18"/>
  <c r="AK86" i="18"/>
  <c r="AJ86" i="18"/>
  <c r="AI86" i="18"/>
  <c r="AG86" i="18"/>
  <c r="AF86" i="18"/>
  <c r="AE86" i="18"/>
  <c r="AD86" i="18"/>
  <c r="AC86" i="18"/>
  <c r="AB86" i="18"/>
  <c r="AA86" i="18"/>
  <c r="Z86" i="18"/>
  <c r="Y86" i="18"/>
  <c r="X86" i="18"/>
  <c r="W86" i="18"/>
  <c r="V86" i="18"/>
  <c r="U86" i="18"/>
  <c r="T86" i="18"/>
  <c r="S86" i="18"/>
  <c r="Q86" i="18"/>
  <c r="P86" i="18"/>
  <c r="O86" i="18"/>
  <c r="AS85" i="18"/>
  <c r="AP85" i="18"/>
  <c r="AO85" i="18"/>
  <c r="AN85" i="18"/>
  <c r="AM85" i="18"/>
  <c r="AL85" i="18"/>
  <c r="AK85" i="18"/>
  <c r="AJ85" i="18"/>
  <c r="AI85" i="18"/>
  <c r="AG85" i="18"/>
  <c r="AF85" i="18"/>
  <c r="AE85" i="18"/>
  <c r="AD85" i="18"/>
  <c r="AC85" i="18"/>
  <c r="AB85" i="18"/>
  <c r="AA85" i="18"/>
  <c r="Z85" i="18"/>
  <c r="Y85" i="18"/>
  <c r="X85" i="18"/>
  <c r="W85" i="18"/>
  <c r="V85" i="18"/>
  <c r="U85" i="18"/>
  <c r="T85" i="18"/>
  <c r="S85" i="18"/>
  <c r="Q85" i="18"/>
  <c r="P85" i="18"/>
  <c r="O85" i="18"/>
  <c r="N86" i="18"/>
  <c r="N88" i="18"/>
  <c r="N89" i="18"/>
  <c r="N90" i="18"/>
  <c r="N87" i="18"/>
  <c r="N91" i="18"/>
  <c r="N92" i="18"/>
  <c r="N93" i="18"/>
  <c r="N94" i="18"/>
  <c r="N96" i="18"/>
  <c r="N95" i="18"/>
  <c r="AP248" i="16"/>
  <c r="AQ248" i="16" s="1"/>
  <c r="AP258" i="16"/>
  <c r="AQ90" i="18" s="1"/>
  <c r="AP255" i="16"/>
  <c r="AQ255" i="16" s="1"/>
  <c r="AP254" i="16"/>
  <c r="AQ254" i="16" s="1"/>
  <c r="AP259" i="16"/>
  <c r="AQ259" i="16" s="1"/>
  <c r="AP256" i="16"/>
  <c r="AQ256" i="16" s="1"/>
  <c r="AP257" i="16"/>
  <c r="AP264" i="16"/>
  <c r="AQ264" i="16" s="1"/>
  <c r="AP262" i="16"/>
  <c r="AQ262" i="16" s="1"/>
  <c r="AP260" i="16"/>
  <c r="AQ260" i="16" s="1"/>
  <c r="AP265" i="16"/>
  <c r="AQ265" i="16" s="1"/>
  <c r="AP263" i="16"/>
  <c r="AQ263" i="16" s="1"/>
  <c r="AP261" i="16"/>
  <c r="AP268" i="16"/>
  <c r="AQ268" i="16" s="1"/>
  <c r="AP269" i="16"/>
  <c r="AQ269" i="16" s="1"/>
  <c r="AP270" i="16"/>
  <c r="AQ270" i="16" s="1"/>
  <c r="AP267" i="16"/>
  <c r="AQ267" i="16" s="1"/>
  <c r="AP271" i="16"/>
  <c r="AQ271" i="16" s="1"/>
  <c r="AP266" i="16"/>
  <c r="AQ266" i="16" s="1"/>
  <c r="AP276" i="16"/>
  <c r="AQ276" i="16" s="1"/>
  <c r="AP273" i="16"/>
  <c r="AQ273" i="16" s="1"/>
  <c r="AP272" i="16"/>
  <c r="AQ272" i="16" s="1"/>
  <c r="AP277" i="16"/>
  <c r="AQ277" i="16" s="1"/>
  <c r="AP274" i="16"/>
  <c r="AQ274" i="16" s="1"/>
  <c r="AP275" i="16"/>
  <c r="AQ275" i="16" s="1"/>
  <c r="AP282" i="16"/>
  <c r="AQ282" i="16" s="1"/>
  <c r="AP280" i="16"/>
  <c r="AQ280" i="16" s="1"/>
  <c r="AP278" i="16"/>
  <c r="AQ278" i="16" s="1"/>
  <c r="AP283" i="16"/>
  <c r="AP281" i="16"/>
  <c r="AQ281" i="16" s="1"/>
  <c r="AP279" i="16"/>
  <c r="AQ279" i="16" s="1"/>
  <c r="AP286" i="16"/>
  <c r="AQ286" i="16" s="1"/>
  <c r="AP287" i="16"/>
  <c r="AQ287" i="16" s="1"/>
  <c r="AP288" i="16"/>
  <c r="AQ288" i="16" s="1"/>
  <c r="AP285" i="16"/>
  <c r="AQ285" i="16" s="1"/>
  <c r="AP289" i="16"/>
  <c r="AQ289" i="16" s="1"/>
  <c r="AP284" i="16"/>
  <c r="AQ284" i="16" s="1"/>
  <c r="AD248" i="16"/>
  <c r="AD258" i="16"/>
  <c r="AD255" i="16"/>
  <c r="AD254" i="16"/>
  <c r="AD259" i="16"/>
  <c r="AD256" i="16"/>
  <c r="AD257" i="16"/>
  <c r="AD264" i="16"/>
  <c r="AD262" i="16"/>
  <c r="AD260" i="16"/>
  <c r="AD265" i="16"/>
  <c r="AD263" i="16"/>
  <c r="AD261" i="16"/>
  <c r="AD268" i="16"/>
  <c r="AD269" i="16"/>
  <c r="AD270" i="16"/>
  <c r="AD267" i="16"/>
  <c r="AD271" i="16"/>
  <c r="AD266" i="16"/>
  <c r="AD276" i="16"/>
  <c r="AD273" i="16"/>
  <c r="AH93" i="18" s="1"/>
  <c r="AD272" i="16"/>
  <c r="AD277" i="16"/>
  <c r="AD274" i="16"/>
  <c r="AD275" i="16"/>
  <c r="AD282" i="16"/>
  <c r="AD280" i="16"/>
  <c r="AD278" i="16"/>
  <c r="AD283" i="16"/>
  <c r="AD281" i="16"/>
  <c r="AD279" i="16"/>
  <c r="AD286" i="16"/>
  <c r="AD287" i="16"/>
  <c r="AD288" i="16"/>
  <c r="AD285" i="16"/>
  <c r="AD289" i="16"/>
  <c r="AD284" i="16"/>
  <c r="AH95" i="18" l="1"/>
  <c r="AH88" i="18"/>
  <c r="AH87" i="18"/>
  <c r="AH91" i="18"/>
  <c r="AH96" i="18"/>
  <c r="AH89" i="18"/>
  <c r="AH86" i="18"/>
  <c r="AH94" i="18"/>
  <c r="AH92" i="18"/>
  <c r="AH90" i="18"/>
  <c r="AQ89" i="18"/>
  <c r="AQ257" i="16"/>
  <c r="AQ87" i="18"/>
  <c r="AQ91" i="18"/>
  <c r="AQ93" i="18"/>
  <c r="AQ95" i="18"/>
  <c r="AQ258" i="16"/>
  <c r="AR90" i="18" s="1"/>
  <c r="AQ86" i="18"/>
  <c r="AQ88" i="18"/>
  <c r="AQ92" i="18"/>
  <c r="AQ94" i="18"/>
  <c r="AQ96" i="18"/>
  <c r="AR91" i="18"/>
  <c r="AR89" i="18"/>
  <c r="AR95" i="18"/>
  <c r="AR88" i="18"/>
  <c r="AR92" i="18"/>
  <c r="AR93" i="18"/>
  <c r="AR94" i="18"/>
  <c r="AR96" i="18"/>
  <c r="AR86" i="18"/>
  <c r="N260" i="16"/>
  <c r="AR260" i="16" s="1"/>
  <c r="N287" i="16"/>
  <c r="AR287" i="16" s="1"/>
  <c r="N267" i="16"/>
  <c r="AR267" i="16" s="1"/>
  <c r="N261" i="16"/>
  <c r="N259" i="16"/>
  <c r="N282" i="16"/>
  <c r="AR282" i="16" s="1"/>
  <c r="N255" i="16"/>
  <c r="N272" i="16"/>
  <c r="N262" i="16"/>
  <c r="AR262" i="16" s="1"/>
  <c r="N275" i="16"/>
  <c r="N288" i="16"/>
  <c r="AR288" i="16" s="1"/>
  <c r="N281" i="16"/>
  <c r="AR281" i="16" s="1"/>
  <c r="N271" i="16"/>
  <c r="AR271" i="16" s="1"/>
  <c r="N268" i="16"/>
  <c r="AR268" i="16" s="1"/>
  <c r="N258" i="16"/>
  <c r="N283" i="16"/>
  <c r="AQ283" i="16"/>
  <c r="AQ261" i="16"/>
  <c r="AR87" i="18" s="1"/>
  <c r="N273" i="16"/>
  <c r="N284" i="16"/>
  <c r="AR284" i="16" s="1"/>
  <c r="N256" i="16"/>
  <c r="N248" i="16"/>
  <c r="AR248" i="16" s="1"/>
  <c r="N289" i="16"/>
  <c r="AR289" i="16" s="1"/>
  <c r="N286" i="16"/>
  <c r="AR286" i="16" s="1"/>
  <c r="N278" i="16"/>
  <c r="AR278" i="16" s="1"/>
  <c r="N274" i="16"/>
  <c r="N276" i="16"/>
  <c r="N270" i="16"/>
  <c r="AR270" i="16" s="1"/>
  <c r="N263" i="16"/>
  <c r="AR263" i="16" s="1"/>
  <c r="N264" i="16"/>
  <c r="AR264" i="16" s="1"/>
  <c r="N254" i="16"/>
  <c r="N285" i="16"/>
  <c r="AR285" i="16" s="1"/>
  <c r="N279" i="16"/>
  <c r="AR279" i="16" s="1"/>
  <c r="N280" i="16"/>
  <c r="AR280" i="16" s="1"/>
  <c r="N277" i="16"/>
  <c r="AR277" i="16" s="1"/>
  <c r="N266" i="16"/>
  <c r="AR266" i="16" s="1"/>
  <c r="N269" i="16"/>
  <c r="AR269" i="16" s="1"/>
  <c r="N265" i="16"/>
  <c r="AR265" i="16" s="1"/>
  <c r="N257" i="16"/>
  <c r="R95" i="18" l="1"/>
  <c r="AT95" i="18" s="1"/>
  <c r="AR257" i="16"/>
  <c r="R89" i="18"/>
  <c r="AT89" i="18" s="1"/>
  <c r="AR254" i="16"/>
  <c r="R86" i="18"/>
  <c r="AT86" i="18" s="1"/>
  <c r="AR276" i="16"/>
  <c r="R96" i="18"/>
  <c r="AT96" i="18" s="1"/>
  <c r="AR273" i="16"/>
  <c r="R93" i="18"/>
  <c r="AT93" i="18" s="1"/>
  <c r="AR259" i="16"/>
  <c r="R91" i="18"/>
  <c r="AT91" i="18" s="1"/>
  <c r="AR274" i="16"/>
  <c r="R94" i="18"/>
  <c r="AT94" i="18" s="1"/>
  <c r="AR275" i="16"/>
  <c r="AR272" i="16"/>
  <c r="R92" i="18"/>
  <c r="AT92" i="18" s="1"/>
  <c r="AR256" i="16"/>
  <c r="R88" i="18"/>
  <c r="AT88" i="18" s="1"/>
  <c r="AR258" i="16"/>
  <c r="R90" i="18"/>
  <c r="AT90" i="18" s="1"/>
  <c r="AR255" i="16"/>
  <c r="R87" i="18"/>
  <c r="AT87" i="18" s="1"/>
  <c r="AR261" i="16"/>
  <c r="AR283" i="16"/>
  <c r="AP222" i="16" l="1"/>
  <c r="AQ222" i="16" s="1"/>
  <c r="AP219" i="16"/>
  <c r="AQ219" i="16" s="1"/>
  <c r="AP218" i="16"/>
  <c r="AQ218" i="16" s="1"/>
  <c r="AP223" i="16"/>
  <c r="AQ223" i="16" s="1"/>
  <c r="AP220" i="16"/>
  <c r="AQ220" i="16" s="1"/>
  <c r="AP221" i="16"/>
  <c r="AQ221" i="16" s="1"/>
  <c r="AP228" i="16"/>
  <c r="AP226" i="16"/>
  <c r="AQ226" i="16" s="1"/>
  <c r="AP224" i="16"/>
  <c r="AQ224" i="16" s="1"/>
  <c r="AP229" i="16"/>
  <c r="AQ229" i="16" s="1"/>
  <c r="AP227" i="16"/>
  <c r="AQ227" i="16" s="1"/>
  <c r="AP225" i="16"/>
  <c r="AQ225" i="16" s="1"/>
  <c r="AP232" i="16"/>
  <c r="AQ232" i="16" s="1"/>
  <c r="AP233" i="16"/>
  <c r="AQ233" i="16" s="1"/>
  <c r="AP234" i="16"/>
  <c r="AQ234" i="16" s="1"/>
  <c r="AP231" i="16"/>
  <c r="AQ231" i="16" s="1"/>
  <c r="AP235" i="16"/>
  <c r="AQ235" i="16" s="1"/>
  <c r="AP230" i="16"/>
  <c r="AQ230" i="16" s="1"/>
  <c r="AP240" i="16"/>
  <c r="AQ240" i="16" s="1"/>
  <c r="AP237" i="16"/>
  <c r="AQ237" i="16" s="1"/>
  <c r="AP236" i="16"/>
  <c r="AQ236" i="16" s="1"/>
  <c r="AP241" i="16"/>
  <c r="AP238" i="16"/>
  <c r="AP239" i="16"/>
  <c r="AQ239" i="16" s="1"/>
  <c r="AP246" i="16"/>
  <c r="AQ246" i="16" s="1"/>
  <c r="AP244" i="16"/>
  <c r="AQ244" i="16" s="1"/>
  <c r="AP242" i="16"/>
  <c r="AQ242" i="16" s="1"/>
  <c r="AP247" i="16"/>
  <c r="AQ247" i="16" s="1"/>
  <c r="AP245" i="16"/>
  <c r="AQ245" i="16" s="1"/>
  <c r="AP243" i="16"/>
  <c r="AQ243" i="16" s="1"/>
  <c r="AP250" i="16"/>
  <c r="AQ250" i="16" s="1"/>
  <c r="AP251" i="16"/>
  <c r="AQ251" i="16" s="1"/>
  <c r="AP252" i="16"/>
  <c r="AQ252" i="16" s="1"/>
  <c r="AP249" i="16"/>
  <c r="AQ249" i="16" s="1"/>
  <c r="AP253" i="16"/>
  <c r="AQ253" i="16" s="1"/>
  <c r="AD222" i="16"/>
  <c r="AD219" i="16"/>
  <c r="AD218" i="16"/>
  <c r="AD223" i="16"/>
  <c r="AD220" i="16"/>
  <c r="AD221" i="16"/>
  <c r="AD228" i="16"/>
  <c r="AD226" i="16"/>
  <c r="AH76" i="18" s="1"/>
  <c r="AD224" i="16"/>
  <c r="AD229" i="16"/>
  <c r="AD227" i="16"/>
  <c r="AH77" i="18" s="1"/>
  <c r="AD225" i="16"/>
  <c r="AD232" i="16"/>
  <c r="AD233" i="16"/>
  <c r="AD234" i="16"/>
  <c r="AD231" i="16"/>
  <c r="AD235" i="16"/>
  <c r="AD230" i="16"/>
  <c r="AD240" i="16"/>
  <c r="AD237" i="16"/>
  <c r="AD236" i="16"/>
  <c r="AD241" i="16"/>
  <c r="AD238" i="16"/>
  <c r="AD239" i="16"/>
  <c r="AD246" i="16"/>
  <c r="AD244" i="16"/>
  <c r="AD242" i="16"/>
  <c r="AD247" i="16"/>
  <c r="AD245" i="16"/>
  <c r="AD243" i="16"/>
  <c r="AD250" i="16"/>
  <c r="AD251" i="16"/>
  <c r="AD252" i="16"/>
  <c r="AD249" i="16"/>
  <c r="AD253" i="16"/>
  <c r="AD216" i="16"/>
  <c r="AD213" i="16"/>
  <c r="AD217" i="16"/>
  <c r="AD212" i="16"/>
  <c r="N222" i="16"/>
  <c r="N219" i="16"/>
  <c r="N218" i="16"/>
  <c r="N223" i="16"/>
  <c r="N220" i="16"/>
  <c r="N221" i="16"/>
  <c r="N228" i="16"/>
  <c r="N226" i="16"/>
  <c r="N224" i="16"/>
  <c r="N229" i="16"/>
  <c r="N227" i="16"/>
  <c r="N225" i="16"/>
  <c r="N232" i="16"/>
  <c r="N233" i="16"/>
  <c r="N234" i="16"/>
  <c r="N231" i="16"/>
  <c r="N235" i="16"/>
  <c r="N230" i="16"/>
  <c r="N240" i="16"/>
  <c r="N237" i="16"/>
  <c r="N236" i="16"/>
  <c r="N241" i="16"/>
  <c r="N238" i="16"/>
  <c r="N239" i="16"/>
  <c r="N246" i="16"/>
  <c r="N244" i="16"/>
  <c r="N242" i="16"/>
  <c r="N247" i="16"/>
  <c r="N245" i="16"/>
  <c r="N243" i="16"/>
  <c r="N250" i="16"/>
  <c r="N251" i="16"/>
  <c r="N252" i="16"/>
  <c r="N249" i="16"/>
  <c r="N253" i="16"/>
  <c r="N212" i="16"/>
  <c r="N77" i="18"/>
  <c r="N81" i="18"/>
  <c r="AS97" i="18"/>
  <c r="AP97" i="18"/>
  <c r="AO97" i="18"/>
  <c r="AN97" i="18"/>
  <c r="AM97" i="18"/>
  <c r="AL97" i="18"/>
  <c r="AK97" i="18"/>
  <c r="AJ97" i="18"/>
  <c r="AI97" i="18"/>
  <c r="AG97" i="18"/>
  <c r="AF97" i="18"/>
  <c r="AE97" i="18"/>
  <c r="AD97" i="18"/>
  <c r="AC97" i="18"/>
  <c r="AB97" i="18"/>
  <c r="AA97" i="18"/>
  <c r="Z97" i="18"/>
  <c r="Y97" i="18"/>
  <c r="X97" i="18"/>
  <c r="W97" i="18"/>
  <c r="V97" i="18"/>
  <c r="U97" i="18"/>
  <c r="T97" i="18"/>
  <c r="S97" i="18"/>
  <c r="Q97" i="18"/>
  <c r="P97" i="18"/>
  <c r="O97" i="18"/>
  <c r="AS84" i="18"/>
  <c r="AP84" i="18"/>
  <c r="AO84" i="18"/>
  <c r="AN84" i="18"/>
  <c r="AM84" i="18"/>
  <c r="AL84" i="18"/>
  <c r="AK84" i="18"/>
  <c r="AJ84" i="18"/>
  <c r="AI84" i="18"/>
  <c r="AG84" i="18"/>
  <c r="AF84" i="18"/>
  <c r="AE84" i="18"/>
  <c r="AD84" i="18"/>
  <c r="AC84" i="18"/>
  <c r="AB84" i="18"/>
  <c r="AA84" i="18"/>
  <c r="Z84" i="18"/>
  <c r="Y84" i="18"/>
  <c r="X84" i="18"/>
  <c r="W84" i="18"/>
  <c r="V84" i="18"/>
  <c r="U84" i="18"/>
  <c r="T84" i="18"/>
  <c r="S84" i="18"/>
  <c r="Q84" i="18"/>
  <c r="P84" i="18"/>
  <c r="O84" i="18"/>
  <c r="AS83" i="18"/>
  <c r="AP83" i="18"/>
  <c r="AO83" i="18"/>
  <c r="AN83" i="18"/>
  <c r="AM83" i="18"/>
  <c r="AL83" i="18"/>
  <c r="AK83" i="18"/>
  <c r="AJ83" i="18"/>
  <c r="AI83" i="18"/>
  <c r="AG83" i="18"/>
  <c r="AF83" i="18"/>
  <c r="AE83" i="18"/>
  <c r="AD83" i="18"/>
  <c r="AC83" i="18"/>
  <c r="AB83" i="18"/>
  <c r="AA83" i="18"/>
  <c r="Z83" i="18"/>
  <c r="Y83" i="18"/>
  <c r="X83" i="18"/>
  <c r="W83" i="18"/>
  <c r="V83" i="18"/>
  <c r="U83" i="18"/>
  <c r="T83" i="18"/>
  <c r="S83" i="18"/>
  <c r="Q83" i="18"/>
  <c r="P83" i="18"/>
  <c r="O83" i="18"/>
  <c r="AS82" i="18"/>
  <c r="AP82" i="18"/>
  <c r="AO82" i="18"/>
  <c r="AN82" i="18"/>
  <c r="AM82" i="18"/>
  <c r="AL82" i="18"/>
  <c r="AK82" i="18"/>
  <c r="AJ82" i="18"/>
  <c r="AI82" i="18"/>
  <c r="AH82" i="18"/>
  <c r="AG82" i="18"/>
  <c r="AF82" i="18"/>
  <c r="AE82" i="18"/>
  <c r="AD82" i="18"/>
  <c r="AC82" i="18"/>
  <c r="AB82" i="18"/>
  <c r="AA82" i="18"/>
  <c r="Z82" i="18"/>
  <c r="Y82" i="18"/>
  <c r="X82" i="18"/>
  <c r="W82" i="18"/>
  <c r="V82" i="18"/>
  <c r="U82" i="18"/>
  <c r="T82" i="18"/>
  <c r="S82" i="18"/>
  <c r="Q82" i="18"/>
  <c r="P82" i="18"/>
  <c r="O82" i="18"/>
  <c r="AS81" i="18"/>
  <c r="AP81" i="18"/>
  <c r="AO81" i="18"/>
  <c r="AN81" i="18"/>
  <c r="AM81" i="18"/>
  <c r="AL81" i="18"/>
  <c r="AK81" i="18"/>
  <c r="AJ81" i="18"/>
  <c r="AI81" i="18"/>
  <c r="AG81" i="18"/>
  <c r="AF81" i="18"/>
  <c r="AE81" i="18"/>
  <c r="AD81" i="18"/>
  <c r="AC81" i="18"/>
  <c r="AB81" i="18"/>
  <c r="AA81" i="18"/>
  <c r="Z81" i="18"/>
  <c r="Y81" i="18"/>
  <c r="X81" i="18"/>
  <c r="W81" i="18"/>
  <c r="V81" i="18"/>
  <c r="U81" i="18"/>
  <c r="T81" i="18"/>
  <c r="S81" i="18"/>
  <c r="Q81" i="18"/>
  <c r="P81" i="18"/>
  <c r="O81" i="18"/>
  <c r="AS80" i="18"/>
  <c r="AP80" i="18"/>
  <c r="AO80" i="18"/>
  <c r="AN80" i="18"/>
  <c r="AM80" i="18"/>
  <c r="AL80" i="18"/>
  <c r="AK80" i="18"/>
  <c r="AJ80" i="18"/>
  <c r="AI80" i="18"/>
  <c r="AG80" i="18"/>
  <c r="AF80" i="18"/>
  <c r="AE80" i="18"/>
  <c r="AD80" i="18"/>
  <c r="AC80" i="18"/>
  <c r="AB80" i="18"/>
  <c r="AA80" i="18"/>
  <c r="Z80" i="18"/>
  <c r="Y80" i="18"/>
  <c r="X80" i="18"/>
  <c r="W80" i="18"/>
  <c r="V80" i="18"/>
  <c r="U80" i="18"/>
  <c r="T80" i="18"/>
  <c r="S80" i="18"/>
  <c r="Q80" i="18"/>
  <c r="P80" i="18"/>
  <c r="O80" i="18"/>
  <c r="AS79" i="18"/>
  <c r="AP79" i="18"/>
  <c r="AO79" i="18"/>
  <c r="AN79" i="18"/>
  <c r="AM79" i="18"/>
  <c r="AL79" i="18"/>
  <c r="AK79" i="18"/>
  <c r="AJ79" i="18"/>
  <c r="AI79" i="18"/>
  <c r="AG79" i="18"/>
  <c r="AF79" i="18"/>
  <c r="AE79" i="18"/>
  <c r="AD79" i="18"/>
  <c r="AC79" i="18"/>
  <c r="AB79" i="18"/>
  <c r="AA79" i="18"/>
  <c r="Z79" i="18"/>
  <c r="Y79" i="18"/>
  <c r="X79" i="18"/>
  <c r="W79" i="18"/>
  <c r="V79" i="18"/>
  <c r="U79" i="18"/>
  <c r="T79" i="18"/>
  <c r="S79" i="18"/>
  <c r="Q79" i="18"/>
  <c r="P79" i="18"/>
  <c r="O79" i="18"/>
  <c r="AS78" i="18"/>
  <c r="AP78" i="18"/>
  <c r="AO78" i="18"/>
  <c r="AN78" i="18"/>
  <c r="AM78" i="18"/>
  <c r="AL78" i="18"/>
  <c r="AK78" i="18"/>
  <c r="AJ78" i="18"/>
  <c r="AI78" i="18"/>
  <c r="AG78" i="18"/>
  <c r="AF78" i="18"/>
  <c r="AE78" i="18"/>
  <c r="AD78" i="18"/>
  <c r="AC78" i="18"/>
  <c r="AB78" i="18"/>
  <c r="AA78" i="18"/>
  <c r="Z78" i="18"/>
  <c r="Y78" i="18"/>
  <c r="X78" i="18"/>
  <c r="W78" i="18"/>
  <c r="V78" i="18"/>
  <c r="U78" i="18"/>
  <c r="T78" i="18"/>
  <c r="S78" i="18"/>
  <c r="Q78" i="18"/>
  <c r="P78" i="18"/>
  <c r="O78" i="18"/>
  <c r="AS77" i="18"/>
  <c r="AP77" i="18"/>
  <c r="AO77" i="18"/>
  <c r="AN77" i="18"/>
  <c r="AM77" i="18"/>
  <c r="AL77" i="18"/>
  <c r="AK77" i="18"/>
  <c r="AJ77" i="18"/>
  <c r="AI77" i="18"/>
  <c r="AG77" i="18"/>
  <c r="AF77" i="18"/>
  <c r="AE77" i="18"/>
  <c r="AD77" i="18"/>
  <c r="AC77" i="18"/>
  <c r="AB77" i="18"/>
  <c r="AA77" i="18"/>
  <c r="Z77" i="18"/>
  <c r="Y77" i="18"/>
  <c r="X77" i="18"/>
  <c r="W77" i="18"/>
  <c r="V77" i="18"/>
  <c r="U77" i="18"/>
  <c r="T77" i="18"/>
  <c r="S77" i="18"/>
  <c r="Q77" i="18"/>
  <c r="P77" i="18"/>
  <c r="O77" i="18"/>
  <c r="AS76" i="18"/>
  <c r="AP76" i="18"/>
  <c r="AO76" i="18"/>
  <c r="AN76" i="18"/>
  <c r="AM76" i="18"/>
  <c r="AL76" i="18"/>
  <c r="AK76" i="18"/>
  <c r="AJ76" i="18"/>
  <c r="AI76" i="18"/>
  <c r="AG76" i="18"/>
  <c r="AF76" i="18"/>
  <c r="AE76" i="18"/>
  <c r="AD76" i="18"/>
  <c r="AC76" i="18"/>
  <c r="AB76" i="18"/>
  <c r="AA76" i="18"/>
  <c r="Z76" i="18"/>
  <c r="Y76" i="18"/>
  <c r="X76" i="18"/>
  <c r="W76" i="18"/>
  <c r="V76" i="18"/>
  <c r="U76" i="18"/>
  <c r="T76" i="18"/>
  <c r="S76" i="18"/>
  <c r="Q76" i="18"/>
  <c r="P76" i="18"/>
  <c r="O76" i="18"/>
  <c r="AS75" i="18"/>
  <c r="AP75" i="18"/>
  <c r="AO75" i="18"/>
  <c r="AN75" i="18"/>
  <c r="AM75" i="18"/>
  <c r="AL75" i="18"/>
  <c r="AK75" i="18"/>
  <c r="AJ75" i="18"/>
  <c r="AI75" i="18"/>
  <c r="AG75" i="18"/>
  <c r="AF75" i="18"/>
  <c r="AE75" i="18"/>
  <c r="AD75" i="18"/>
  <c r="AC75" i="18"/>
  <c r="AB75" i="18"/>
  <c r="AA75" i="18"/>
  <c r="Z75" i="18"/>
  <c r="Y75" i="18"/>
  <c r="X75" i="18"/>
  <c r="W75" i="18"/>
  <c r="V75" i="18"/>
  <c r="U75" i="18"/>
  <c r="T75" i="18"/>
  <c r="S75" i="18"/>
  <c r="Q75" i="18"/>
  <c r="P75" i="18"/>
  <c r="O75" i="18"/>
  <c r="AS74" i="18"/>
  <c r="AP74" i="18"/>
  <c r="AO74" i="18"/>
  <c r="AN74" i="18"/>
  <c r="AM74" i="18"/>
  <c r="AL74" i="18"/>
  <c r="AK74" i="18"/>
  <c r="AJ74" i="18"/>
  <c r="AI74" i="18"/>
  <c r="AG74" i="18"/>
  <c r="AF74" i="18"/>
  <c r="AE74" i="18"/>
  <c r="AD74" i="18"/>
  <c r="AC74" i="18"/>
  <c r="AB74" i="18"/>
  <c r="AA74" i="18"/>
  <c r="Z74" i="18"/>
  <c r="Y74" i="18"/>
  <c r="X74" i="18"/>
  <c r="W74" i="18"/>
  <c r="V74" i="18"/>
  <c r="U74" i="18"/>
  <c r="T74" i="18"/>
  <c r="S74" i="18"/>
  <c r="Q74" i="18"/>
  <c r="P74" i="18"/>
  <c r="O74" i="18"/>
  <c r="AP212" i="16"/>
  <c r="AQ212" i="16" s="1"/>
  <c r="AQ84" i="18" l="1"/>
  <c r="R81" i="18"/>
  <c r="AQ241" i="16"/>
  <c r="AR85" i="18" s="1"/>
  <c r="AQ85" i="18"/>
  <c r="N82" i="18"/>
  <c r="AH75" i="18"/>
  <c r="N78" i="18"/>
  <c r="N74" i="18"/>
  <c r="AH85" i="18"/>
  <c r="N83" i="18"/>
  <c r="N85" i="18"/>
  <c r="N79" i="18"/>
  <c r="N75" i="18"/>
  <c r="R78" i="18"/>
  <c r="R76" i="18"/>
  <c r="R85" i="18"/>
  <c r="R79" i="18"/>
  <c r="AR220" i="16"/>
  <c r="AR235" i="16"/>
  <c r="N97" i="18"/>
  <c r="R80" i="18"/>
  <c r="AR224" i="16"/>
  <c r="R84" i="18"/>
  <c r="R83" i="18"/>
  <c r="AR237" i="16"/>
  <c r="R75" i="18"/>
  <c r="AR239" i="16"/>
  <c r="AR252" i="16"/>
  <c r="AR246" i="16"/>
  <c r="AR225" i="16"/>
  <c r="AR226" i="16"/>
  <c r="AR245" i="16"/>
  <c r="AR232" i="16"/>
  <c r="AR80" i="18"/>
  <c r="R82" i="18"/>
  <c r="R74" i="18"/>
  <c r="AR77" i="18"/>
  <c r="AR76" i="18"/>
  <c r="AQ76" i="18"/>
  <c r="N84" i="18"/>
  <c r="N80" i="18"/>
  <c r="N76" i="18"/>
  <c r="R97" i="18"/>
  <c r="R77" i="18"/>
  <c r="AH97" i="18"/>
  <c r="AH81" i="18"/>
  <c r="AR253" i="16"/>
  <c r="AR240" i="16"/>
  <c r="AR223" i="16"/>
  <c r="AR218" i="16"/>
  <c r="AH84" i="18"/>
  <c r="AH80" i="18"/>
  <c r="AH78" i="18"/>
  <c r="AH74" i="18"/>
  <c r="AR251" i="16"/>
  <c r="AR250" i="16"/>
  <c r="AR236" i="16"/>
  <c r="AR81" i="18"/>
  <c r="AR231" i="16"/>
  <c r="AR234" i="16"/>
  <c r="AR75" i="18"/>
  <c r="AQ74" i="18"/>
  <c r="AQ77" i="18"/>
  <c r="AQ82" i="18"/>
  <c r="AH83" i="18"/>
  <c r="AH79" i="18"/>
  <c r="AR247" i="16"/>
  <c r="AR242" i="16"/>
  <c r="AQ238" i="16"/>
  <c r="AR84" i="18" s="1"/>
  <c r="AR227" i="16"/>
  <c r="AQ228" i="16"/>
  <c r="AR74" i="18" s="1"/>
  <c r="AR222" i="16"/>
  <c r="AR97" i="18"/>
  <c r="AR83" i="18"/>
  <c r="AR79" i="18"/>
  <c r="AQ79" i="18"/>
  <c r="AQ75" i="18"/>
  <c r="AQ78" i="18"/>
  <c r="AQ81" i="18"/>
  <c r="AQ83" i="18"/>
  <c r="AQ97" i="18"/>
  <c r="AR249" i="16"/>
  <c r="AR243" i="16"/>
  <c r="AR244" i="16"/>
  <c r="AR230" i="16"/>
  <c r="AR233" i="16"/>
  <c r="AR229" i="16"/>
  <c r="AR221" i="16"/>
  <c r="AR219" i="16"/>
  <c r="AQ80" i="18"/>
  <c r="AR212" i="16"/>
  <c r="AR241" i="16" l="1"/>
  <c r="AT85" i="18"/>
  <c r="AR82" i="18"/>
  <c r="AT82" i="18" s="1"/>
  <c r="AR78" i="18"/>
  <c r="AT78" i="18" s="1"/>
  <c r="AT75" i="18"/>
  <c r="AT97" i="18"/>
  <c r="AT84" i="18"/>
  <c r="AT76" i="18"/>
  <c r="AT80" i="18"/>
  <c r="AT81" i="18"/>
  <c r="AT74" i="18"/>
  <c r="AT77" i="18"/>
  <c r="AT83" i="18"/>
  <c r="AT79" i="18"/>
  <c r="AR228" i="16"/>
  <c r="AR238" i="16"/>
  <c r="O2" i="18" l="1"/>
  <c r="P2" i="18"/>
  <c r="Q2" i="18"/>
  <c r="S2" i="18"/>
  <c r="T2" i="18"/>
  <c r="U2" i="18"/>
  <c r="V2" i="18"/>
  <c r="W2" i="18"/>
  <c r="X2" i="18"/>
  <c r="Y2" i="18"/>
  <c r="Z2" i="18"/>
  <c r="AA2" i="18"/>
  <c r="AB2" i="18"/>
  <c r="AC2" i="18"/>
  <c r="AD2" i="18"/>
  <c r="AE2" i="18"/>
  <c r="AF2" i="18"/>
  <c r="AG2" i="18"/>
  <c r="AI2" i="18"/>
  <c r="AJ2" i="18"/>
  <c r="AK2" i="18"/>
  <c r="AL2" i="18"/>
  <c r="AM2" i="18"/>
  <c r="AN2" i="18"/>
  <c r="AO2" i="18"/>
  <c r="AP2" i="18"/>
  <c r="AS2" i="18"/>
  <c r="O3" i="18"/>
  <c r="P3" i="18"/>
  <c r="Q3" i="18"/>
  <c r="S3" i="18"/>
  <c r="T3" i="18"/>
  <c r="U3" i="18"/>
  <c r="V3" i="18"/>
  <c r="W3" i="18"/>
  <c r="X3" i="18"/>
  <c r="Y3" i="18"/>
  <c r="Z3" i="18"/>
  <c r="AA3" i="18"/>
  <c r="AB3" i="18"/>
  <c r="AC3" i="18"/>
  <c r="AD3" i="18"/>
  <c r="AE3" i="18"/>
  <c r="AF3" i="18"/>
  <c r="AG3" i="18"/>
  <c r="AI3" i="18"/>
  <c r="AJ3" i="18"/>
  <c r="AK3" i="18"/>
  <c r="AL3" i="18"/>
  <c r="AM3" i="18"/>
  <c r="AN3" i="18"/>
  <c r="AO3" i="18"/>
  <c r="AP3" i="18"/>
  <c r="AS3" i="18"/>
  <c r="O4" i="18"/>
  <c r="P4" i="18"/>
  <c r="Q4" i="18"/>
  <c r="S4" i="18"/>
  <c r="T4" i="18"/>
  <c r="U4" i="18"/>
  <c r="V4" i="18"/>
  <c r="W4" i="18"/>
  <c r="X4" i="18"/>
  <c r="Y4" i="18"/>
  <c r="Z4" i="18"/>
  <c r="AA4" i="18"/>
  <c r="AB4" i="18"/>
  <c r="AC4" i="18"/>
  <c r="AD4" i="18"/>
  <c r="AE4" i="18"/>
  <c r="AF4" i="18"/>
  <c r="AG4" i="18"/>
  <c r="AI4" i="18"/>
  <c r="AJ4" i="18"/>
  <c r="AK4" i="18"/>
  <c r="AL4" i="18"/>
  <c r="AM4" i="18"/>
  <c r="AN4" i="18"/>
  <c r="AO4" i="18"/>
  <c r="AP4" i="18"/>
  <c r="AS4" i="18"/>
  <c r="O5" i="18"/>
  <c r="P5" i="18"/>
  <c r="Q5" i="18"/>
  <c r="S5" i="18"/>
  <c r="T5" i="18"/>
  <c r="U5" i="18"/>
  <c r="V5" i="18"/>
  <c r="W5" i="18"/>
  <c r="X5" i="18"/>
  <c r="Y5" i="18"/>
  <c r="Z5" i="18"/>
  <c r="AA5" i="18"/>
  <c r="AB5" i="18"/>
  <c r="AC5" i="18"/>
  <c r="AD5" i="18"/>
  <c r="AE5" i="18"/>
  <c r="AF5" i="18"/>
  <c r="AG5" i="18"/>
  <c r="AI5" i="18"/>
  <c r="AJ5" i="18"/>
  <c r="AK5" i="18"/>
  <c r="AL5" i="18"/>
  <c r="AM5" i="18"/>
  <c r="AN5" i="18"/>
  <c r="AO5" i="18"/>
  <c r="AP5" i="18"/>
  <c r="AS5" i="18"/>
  <c r="O6" i="18"/>
  <c r="P6" i="18"/>
  <c r="Q6" i="18"/>
  <c r="S6" i="18"/>
  <c r="T6" i="18"/>
  <c r="U6" i="18"/>
  <c r="V6" i="18"/>
  <c r="W6" i="18"/>
  <c r="X6" i="18"/>
  <c r="Y6" i="18"/>
  <c r="Z6" i="18"/>
  <c r="AA6" i="18"/>
  <c r="AB6" i="18"/>
  <c r="AC6" i="18"/>
  <c r="AD6" i="18"/>
  <c r="AE6" i="18"/>
  <c r="AF6" i="18"/>
  <c r="AG6" i="18"/>
  <c r="AI6" i="18"/>
  <c r="AJ6" i="18"/>
  <c r="AK6" i="18"/>
  <c r="AL6" i="18"/>
  <c r="AM6" i="18"/>
  <c r="AN6" i="18"/>
  <c r="AO6" i="18"/>
  <c r="AP6" i="18"/>
  <c r="AS6" i="18"/>
  <c r="O7" i="18"/>
  <c r="P7" i="18"/>
  <c r="Q7" i="18"/>
  <c r="S7" i="18"/>
  <c r="T7" i="18"/>
  <c r="U7" i="18"/>
  <c r="V7" i="18"/>
  <c r="W7" i="18"/>
  <c r="X7" i="18"/>
  <c r="Y7" i="18"/>
  <c r="Z7" i="18"/>
  <c r="AA7" i="18"/>
  <c r="AB7" i="18"/>
  <c r="AC7" i="18"/>
  <c r="AD7" i="18"/>
  <c r="AE7" i="18"/>
  <c r="AF7" i="18"/>
  <c r="AG7" i="18"/>
  <c r="AI7" i="18"/>
  <c r="AJ7" i="18"/>
  <c r="AK7" i="18"/>
  <c r="AL7" i="18"/>
  <c r="AM7" i="18"/>
  <c r="AN7" i="18"/>
  <c r="AO7" i="18"/>
  <c r="AP7" i="18"/>
  <c r="AS7" i="18"/>
  <c r="O8" i="18"/>
  <c r="P8" i="18"/>
  <c r="Q8" i="18"/>
  <c r="S8" i="18"/>
  <c r="T8" i="18"/>
  <c r="U8" i="18"/>
  <c r="V8" i="18"/>
  <c r="W8" i="18"/>
  <c r="X8" i="18"/>
  <c r="Y8" i="18"/>
  <c r="Z8" i="18"/>
  <c r="AA8" i="18"/>
  <c r="AB8" i="18"/>
  <c r="AC8" i="18"/>
  <c r="AD8" i="18"/>
  <c r="AE8" i="18"/>
  <c r="AF8" i="18"/>
  <c r="AG8" i="18"/>
  <c r="AI8" i="18"/>
  <c r="AJ8" i="18"/>
  <c r="AK8" i="18"/>
  <c r="AL8" i="18"/>
  <c r="AM8" i="18"/>
  <c r="AN8" i="18"/>
  <c r="AO8" i="18"/>
  <c r="AP8" i="18"/>
  <c r="AS8" i="18"/>
  <c r="O9" i="18"/>
  <c r="P9" i="18"/>
  <c r="Q9" i="18"/>
  <c r="S9" i="18"/>
  <c r="T9" i="18"/>
  <c r="U9" i="18"/>
  <c r="V9" i="18"/>
  <c r="W9" i="18"/>
  <c r="X9" i="18"/>
  <c r="Y9" i="18"/>
  <c r="Z9" i="18"/>
  <c r="AA9" i="18"/>
  <c r="AB9" i="18"/>
  <c r="AC9" i="18"/>
  <c r="AD9" i="18"/>
  <c r="AE9" i="18"/>
  <c r="AF9" i="18"/>
  <c r="AG9" i="18"/>
  <c r="AI9" i="18"/>
  <c r="AJ9" i="18"/>
  <c r="AK9" i="18"/>
  <c r="AL9" i="18"/>
  <c r="AM9" i="18"/>
  <c r="AN9" i="18"/>
  <c r="AO9" i="18"/>
  <c r="AP9" i="18"/>
  <c r="AS9" i="18"/>
  <c r="O10" i="18"/>
  <c r="P10" i="18"/>
  <c r="Q10" i="18"/>
  <c r="S10" i="18"/>
  <c r="T10" i="18"/>
  <c r="U10" i="18"/>
  <c r="V10" i="18"/>
  <c r="W10" i="18"/>
  <c r="X10" i="18"/>
  <c r="Y10" i="18"/>
  <c r="Z10" i="18"/>
  <c r="AA10" i="18"/>
  <c r="AB10" i="18"/>
  <c r="AC10" i="18"/>
  <c r="AD10" i="18"/>
  <c r="AE10" i="18"/>
  <c r="AF10" i="18"/>
  <c r="AG10" i="18"/>
  <c r="AI10" i="18"/>
  <c r="AJ10" i="18"/>
  <c r="AK10" i="18"/>
  <c r="AL10" i="18"/>
  <c r="AM10" i="18"/>
  <c r="AN10" i="18"/>
  <c r="AO10" i="18"/>
  <c r="AP10" i="18"/>
  <c r="AS10" i="18"/>
  <c r="O11" i="18"/>
  <c r="P11" i="18"/>
  <c r="Q11" i="18"/>
  <c r="S11" i="18"/>
  <c r="T11" i="18"/>
  <c r="U11" i="18"/>
  <c r="V11" i="18"/>
  <c r="W11" i="18"/>
  <c r="X11" i="18"/>
  <c r="Y11" i="18"/>
  <c r="Z11" i="18"/>
  <c r="AA11" i="18"/>
  <c r="AB11" i="18"/>
  <c r="AC11" i="18"/>
  <c r="AD11" i="18"/>
  <c r="AE11" i="18"/>
  <c r="AF11" i="18"/>
  <c r="AG11" i="18"/>
  <c r="AI11" i="18"/>
  <c r="AJ11" i="18"/>
  <c r="AK11" i="18"/>
  <c r="AL11" i="18"/>
  <c r="AM11" i="18"/>
  <c r="AN11" i="18"/>
  <c r="AO11" i="18"/>
  <c r="AP11" i="18"/>
  <c r="AS11" i="18"/>
  <c r="O12" i="18"/>
  <c r="P12" i="18"/>
  <c r="Q12" i="18"/>
  <c r="S12" i="18"/>
  <c r="T12" i="18"/>
  <c r="U12" i="18"/>
  <c r="V12" i="18"/>
  <c r="W12" i="18"/>
  <c r="X12" i="18"/>
  <c r="Y12" i="18"/>
  <c r="Z12" i="18"/>
  <c r="AA12" i="18"/>
  <c r="AB12" i="18"/>
  <c r="AC12" i="18"/>
  <c r="AD12" i="18"/>
  <c r="AE12" i="18"/>
  <c r="AF12" i="18"/>
  <c r="AG12" i="18"/>
  <c r="AI12" i="18"/>
  <c r="AJ12" i="18"/>
  <c r="AK12" i="18"/>
  <c r="AL12" i="18"/>
  <c r="AM12" i="18"/>
  <c r="AN12" i="18"/>
  <c r="AO12" i="18"/>
  <c r="AP12" i="18"/>
  <c r="AS12" i="18"/>
  <c r="O13" i="18"/>
  <c r="P13" i="18"/>
  <c r="Q13" i="18"/>
  <c r="S13" i="18"/>
  <c r="T13" i="18"/>
  <c r="U13" i="18"/>
  <c r="V13" i="18"/>
  <c r="W13" i="18"/>
  <c r="X13" i="18"/>
  <c r="Y13" i="18"/>
  <c r="Z13" i="18"/>
  <c r="AA13" i="18"/>
  <c r="AB13" i="18"/>
  <c r="AC13" i="18"/>
  <c r="AD13" i="18"/>
  <c r="AE13" i="18"/>
  <c r="AF13" i="18"/>
  <c r="AG13" i="18"/>
  <c r="AI13" i="18"/>
  <c r="AJ13" i="18"/>
  <c r="AK13" i="18"/>
  <c r="AL13" i="18"/>
  <c r="AM13" i="18"/>
  <c r="AN13" i="18"/>
  <c r="AO13" i="18"/>
  <c r="AP13" i="18"/>
  <c r="AS13" i="18"/>
  <c r="O14" i="18"/>
  <c r="P14" i="18"/>
  <c r="S14" i="18"/>
  <c r="T14" i="18"/>
  <c r="U14" i="18"/>
  <c r="V14" i="18"/>
  <c r="W14" i="18"/>
  <c r="X14" i="18"/>
  <c r="Y14" i="18"/>
  <c r="Z14" i="18"/>
  <c r="AA14" i="18"/>
  <c r="AB14" i="18"/>
  <c r="AC14" i="18"/>
  <c r="AD14" i="18"/>
  <c r="AE14" i="18"/>
  <c r="AF14" i="18"/>
  <c r="AG14" i="18"/>
  <c r="AJ14" i="18"/>
  <c r="AK14" i="18"/>
  <c r="AL14" i="18"/>
  <c r="AM14" i="18"/>
  <c r="AN14" i="18"/>
  <c r="AO14" i="18"/>
  <c r="AP14" i="18"/>
  <c r="AS14" i="18"/>
  <c r="O15" i="18"/>
  <c r="P15" i="18"/>
  <c r="S15" i="18"/>
  <c r="T15" i="18"/>
  <c r="U15" i="18"/>
  <c r="V15" i="18"/>
  <c r="W15" i="18"/>
  <c r="X15" i="18"/>
  <c r="Y15" i="18"/>
  <c r="Z15" i="18"/>
  <c r="AA15" i="18"/>
  <c r="AB15" i="18"/>
  <c r="AC15" i="18"/>
  <c r="AD15" i="18"/>
  <c r="AE15" i="18"/>
  <c r="AF15" i="18"/>
  <c r="AG15" i="18"/>
  <c r="AJ15" i="18"/>
  <c r="AK15" i="18"/>
  <c r="AL15" i="18"/>
  <c r="AM15" i="18"/>
  <c r="AN15" i="18"/>
  <c r="AO15" i="18"/>
  <c r="AP15" i="18"/>
  <c r="AS15" i="18"/>
  <c r="O16" i="18"/>
  <c r="P16" i="18"/>
  <c r="S16" i="18"/>
  <c r="T16" i="18"/>
  <c r="U16" i="18"/>
  <c r="V16" i="18"/>
  <c r="W16" i="18"/>
  <c r="X16" i="18"/>
  <c r="Y16" i="18"/>
  <c r="Z16" i="18"/>
  <c r="AA16" i="18"/>
  <c r="AB16" i="18"/>
  <c r="AC16" i="18"/>
  <c r="AD16" i="18"/>
  <c r="AE16" i="18"/>
  <c r="AF16" i="18"/>
  <c r="AG16" i="18"/>
  <c r="AJ16" i="18"/>
  <c r="AK16" i="18"/>
  <c r="AL16" i="18"/>
  <c r="AM16" i="18"/>
  <c r="AN16" i="18"/>
  <c r="AO16" i="18"/>
  <c r="AP16" i="18"/>
  <c r="AS16" i="18"/>
  <c r="O17" i="18"/>
  <c r="P17" i="18"/>
  <c r="S17" i="18"/>
  <c r="T17" i="18"/>
  <c r="U17" i="18"/>
  <c r="V17" i="18"/>
  <c r="W17" i="18"/>
  <c r="X17" i="18"/>
  <c r="Y17" i="18"/>
  <c r="Z17" i="18"/>
  <c r="AA17" i="18"/>
  <c r="AB17" i="18"/>
  <c r="AC17" i="18"/>
  <c r="AD17" i="18"/>
  <c r="AE17" i="18"/>
  <c r="AF17" i="18"/>
  <c r="AG17" i="18"/>
  <c r="AJ17" i="18"/>
  <c r="AK17" i="18"/>
  <c r="AL17" i="18"/>
  <c r="AM17" i="18"/>
  <c r="AN17" i="18"/>
  <c r="AO17" i="18"/>
  <c r="AP17" i="18"/>
  <c r="AS17" i="18"/>
  <c r="O18" i="18"/>
  <c r="P18" i="18"/>
  <c r="S18" i="18"/>
  <c r="T18" i="18"/>
  <c r="U18" i="18"/>
  <c r="V18" i="18"/>
  <c r="W18" i="18"/>
  <c r="X18" i="18"/>
  <c r="Y18" i="18"/>
  <c r="Z18" i="18"/>
  <c r="AA18" i="18"/>
  <c r="AB18" i="18"/>
  <c r="AC18" i="18"/>
  <c r="AD18" i="18"/>
  <c r="AE18" i="18"/>
  <c r="AF18" i="18"/>
  <c r="AG18" i="18"/>
  <c r="AJ18" i="18"/>
  <c r="AK18" i="18"/>
  <c r="AL18" i="18"/>
  <c r="AM18" i="18"/>
  <c r="AN18" i="18"/>
  <c r="AO18" i="18"/>
  <c r="AP18" i="18"/>
  <c r="AS18" i="18"/>
  <c r="O19" i="18"/>
  <c r="P19" i="18"/>
  <c r="S19" i="18"/>
  <c r="T19" i="18"/>
  <c r="U19" i="18"/>
  <c r="V19" i="18"/>
  <c r="W19" i="18"/>
  <c r="X19" i="18"/>
  <c r="Y19" i="18"/>
  <c r="Z19" i="18"/>
  <c r="AA19" i="18"/>
  <c r="AB19" i="18"/>
  <c r="AC19" i="18"/>
  <c r="AD19" i="18"/>
  <c r="AE19" i="18"/>
  <c r="AF19" i="18"/>
  <c r="AG19" i="18"/>
  <c r="AJ19" i="18"/>
  <c r="AK19" i="18"/>
  <c r="AL19" i="18"/>
  <c r="AM19" i="18"/>
  <c r="AN19" i="18"/>
  <c r="AO19" i="18"/>
  <c r="AP19" i="18"/>
  <c r="AS19" i="18"/>
  <c r="O20" i="18"/>
  <c r="P20" i="18"/>
  <c r="S20" i="18"/>
  <c r="T20" i="18"/>
  <c r="U20" i="18"/>
  <c r="V20" i="18"/>
  <c r="W20" i="18"/>
  <c r="X20" i="18"/>
  <c r="Y20" i="18"/>
  <c r="Z20" i="18"/>
  <c r="AA20" i="18"/>
  <c r="AB20" i="18"/>
  <c r="AC20" i="18"/>
  <c r="AD20" i="18"/>
  <c r="AE20" i="18"/>
  <c r="AF20" i="18"/>
  <c r="AG20" i="18"/>
  <c r="AJ20" i="18"/>
  <c r="AK20" i="18"/>
  <c r="AL20" i="18"/>
  <c r="AM20" i="18"/>
  <c r="AN20" i="18"/>
  <c r="AO20" i="18"/>
  <c r="AP20" i="18"/>
  <c r="AS20" i="18"/>
  <c r="O21" i="18"/>
  <c r="P21" i="18"/>
  <c r="S21" i="18"/>
  <c r="T21" i="18"/>
  <c r="U21" i="18"/>
  <c r="V21" i="18"/>
  <c r="W21" i="18"/>
  <c r="X21" i="18"/>
  <c r="Y21" i="18"/>
  <c r="Z21" i="18"/>
  <c r="AA21" i="18"/>
  <c r="AB21" i="18"/>
  <c r="AC21" i="18"/>
  <c r="AD21" i="18"/>
  <c r="AE21" i="18"/>
  <c r="AF21" i="18"/>
  <c r="AG21" i="18"/>
  <c r="AJ21" i="18"/>
  <c r="AK21" i="18"/>
  <c r="AL21" i="18"/>
  <c r="AM21" i="18"/>
  <c r="AN21" i="18"/>
  <c r="AO21" i="18"/>
  <c r="AP21" i="18"/>
  <c r="AS21" i="18"/>
  <c r="O22" i="18"/>
  <c r="P22" i="18"/>
  <c r="S22" i="18"/>
  <c r="T22" i="18"/>
  <c r="U22" i="18"/>
  <c r="V22" i="18"/>
  <c r="W22" i="18"/>
  <c r="X22" i="18"/>
  <c r="Y22" i="18"/>
  <c r="Z22" i="18"/>
  <c r="AA22" i="18"/>
  <c r="AB22" i="18"/>
  <c r="AC22" i="18"/>
  <c r="AD22" i="18"/>
  <c r="AE22" i="18"/>
  <c r="AF22" i="18"/>
  <c r="AG22" i="18"/>
  <c r="AJ22" i="18"/>
  <c r="AK22" i="18"/>
  <c r="AL22" i="18"/>
  <c r="AM22" i="18"/>
  <c r="AN22" i="18"/>
  <c r="AO22" i="18"/>
  <c r="AP22" i="18"/>
  <c r="AS22" i="18"/>
  <c r="O23" i="18"/>
  <c r="P23" i="18"/>
  <c r="S23" i="18"/>
  <c r="T23" i="18"/>
  <c r="U23" i="18"/>
  <c r="V23" i="18"/>
  <c r="W23" i="18"/>
  <c r="X23" i="18"/>
  <c r="Y23" i="18"/>
  <c r="Z23" i="18"/>
  <c r="AA23" i="18"/>
  <c r="AB23" i="18"/>
  <c r="AC23" i="18"/>
  <c r="AD23" i="18"/>
  <c r="AE23" i="18"/>
  <c r="AF23" i="18"/>
  <c r="AG23" i="18"/>
  <c r="AJ23" i="18"/>
  <c r="AK23" i="18"/>
  <c r="AL23" i="18"/>
  <c r="AM23" i="18"/>
  <c r="AN23" i="18"/>
  <c r="AO23" i="18"/>
  <c r="AP23" i="18"/>
  <c r="AS23" i="18"/>
  <c r="O24" i="18"/>
  <c r="P24" i="18"/>
  <c r="S24" i="18"/>
  <c r="T24" i="18"/>
  <c r="U24" i="18"/>
  <c r="V24" i="18"/>
  <c r="W24" i="18"/>
  <c r="X24" i="18"/>
  <c r="Y24" i="18"/>
  <c r="Z24" i="18"/>
  <c r="AA24" i="18"/>
  <c r="AB24" i="18"/>
  <c r="AC24" i="18"/>
  <c r="AD24" i="18"/>
  <c r="AE24" i="18"/>
  <c r="AF24" i="18"/>
  <c r="AG24" i="18"/>
  <c r="AJ24" i="18"/>
  <c r="AK24" i="18"/>
  <c r="AL24" i="18"/>
  <c r="AM24" i="18"/>
  <c r="AN24" i="18"/>
  <c r="AO24" i="18"/>
  <c r="AP24" i="18"/>
  <c r="AS24" i="18"/>
  <c r="O25" i="18"/>
  <c r="P25" i="18"/>
  <c r="S25" i="18"/>
  <c r="T25" i="18"/>
  <c r="U25" i="18"/>
  <c r="V25" i="18"/>
  <c r="W25" i="18"/>
  <c r="X25" i="18"/>
  <c r="Y25" i="18"/>
  <c r="Z25" i="18"/>
  <c r="AA25" i="18"/>
  <c r="AB25" i="18"/>
  <c r="AC25" i="18"/>
  <c r="AD25" i="18"/>
  <c r="AE25" i="18"/>
  <c r="AF25" i="18"/>
  <c r="AG25" i="18"/>
  <c r="AJ25" i="18"/>
  <c r="AK25" i="18"/>
  <c r="AL25" i="18"/>
  <c r="AM25" i="18"/>
  <c r="AN25" i="18"/>
  <c r="AO25" i="18"/>
  <c r="AP25" i="18"/>
  <c r="AS25" i="18"/>
  <c r="O26" i="18"/>
  <c r="P26" i="18"/>
  <c r="Q26" i="18"/>
  <c r="S26" i="18"/>
  <c r="T26" i="18"/>
  <c r="U26" i="18"/>
  <c r="V26" i="18"/>
  <c r="W26" i="18"/>
  <c r="X26" i="18"/>
  <c r="Y26" i="18"/>
  <c r="Z26" i="18"/>
  <c r="AA26" i="18"/>
  <c r="AB26" i="18"/>
  <c r="AC26" i="18"/>
  <c r="AD26" i="18"/>
  <c r="AE26" i="18"/>
  <c r="AF26" i="18"/>
  <c r="AG26" i="18"/>
  <c r="AI26" i="18"/>
  <c r="AJ26" i="18"/>
  <c r="AK26" i="18"/>
  <c r="AL26" i="18"/>
  <c r="AM26" i="18"/>
  <c r="AN26" i="18"/>
  <c r="AO26" i="18"/>
  <c r="AP26" i="18"/>
  <c r="AS26" i="18"/>
  <c r="O27" i="18"/>
  <c r="P27" i="18"/>
  <c r="Q27" i="18"/>
  <c r="S27" i="18"/>
  <c r="T27" i="18"/>
  <c r="U27" i="18"/>
  <c r="V27" i="18"/>
  <c r="W27" i="18"/>
  <c r="X27" i="18"/>
  <c r="Y27" i="18"/>
  <c r="Z27" i="18"/>
  <c r="AA27" i="18"/>
  <c r="AB27" i="18"/>
  <c r="AC27" i="18"/>
  <c r="AD27" i="18"/>
  <c r="AE27" i="18"/>
  <c r="AF27" i="18"/>
  <c r="AG27" i="18"/>
  <c r="AI27" i="18"/>
  <c r="AJ27" i="18"/>
  <c r="AK27" i="18"/>
  <c r="AL27" i="18"/>
  <c r="AM27" i="18"/>
  <c r="AN27" i="18"/>
  <c r="AO27" i="18"/>
  <c r="AP27" i="18"/>
  <c r="AS27" i="18"/>
  <c r="O28" i="18"/>
  <c r="P28" i="18"/>
  <c r="Q28" i="18"/>
  <c r="S28" i="18"/>
  <c r="T28" i="18"/>
  <c r="U28" i="18"/>
  <c r="V28" i="18"/>
  <c r="W28" i="18"/>
  <c r="X28" i="18"/>
  <c r="Y28" i="18"/>
  <c r="Z28" i="18"/>
  <c r="AA28" i="18"/>
  <c r="AB28" i="18"/>
  <c r="AC28" i="18"/>
  <c r="AD28" i="18"/>
  <c r="AE28" i="18"/>
  <c r="AF28" i="18"/>
  <c r="AG28" i="18"/>
  <c r="AI28" i="18"/>
  <c r="AJ28" i="18"/>
  <c r="AK28" i="18"/>
  <c r="AL28" i="18"/>
  <c r="AM28" i="18"/>
  <c r="AN28" i="18"/>
  <c r="AO28" i="18"/>
  <c r="AP28" i="18"/>
  <c r="AS28" i="18"/>
  <c r="O29" i="18"/>
  <c r="P29" i="18"/>
  <c r="Q29" i="18"/>
  <c r="S29" i="18"/>
  <c r="T29" i="18"/>
  <c r="U29" i="18"/>
  <c r="V29" i="18"/>
  <c r="W29" i="18"/>
  <c r="X29" i="18"/>
  <c r="Y29" i="18"/>
  <c r="Z29" i="18"/>
  <c r="AA29" i="18"/>
  <c r="AB29" i="18"/>
  <c r="AC29" i="18"/>
  <c r="AD29" i="18"/>
  <c r="AE29" i="18"/>
  <c r="AF29" i="18"/>
  <c r="AG29" i="18"/>
  <c r="AI29" i="18"/>
  <c r="AJ29" i="18"/>
  <c r="AK29" i="18"/>
  <c r="AL29" i="18"/>
  <c r="AM29" i="18"/>
  <c r="AN29" i="18"/>
  <c r="AO29" i="18"/>
  <c r="AP29" i="18"/>
  <c r="AS29" i="18"/>
  <c r="O30" i="18"/>
  <c r="P30" i="18"/>
  <c r="Q30" i="18"/>
  <c r="S30" i="18"/>
  <c r="T30" i="18"/>
  <c r="U30" i="18"/>
  <c r="V30" i="18"/>
  <c r="W30" i="18"/>
  <c r="X30" i="18"/>
  <c r="Y30" i="18"/>
  <c r="Z30" i="18"/>
  <c r="AA30" i="18"/>
  <c r="AB30" i="18"/>
  <c r="AC30" i="18"/>
  <c r="AD30" i="18"/>
  <c r="AE30" i="18"/>
  <c r="AF30" i="18"/>
  <c r="AG30" i="18"/>
  <c r="AI30" i="18"/>
  <c r="AJ30" i="18"/>
  <c r="AK30" i="18"/>
  <c r="AL30" i="18"/>
  <c r="AM30" i="18"/>
  <c r="AN30" i="18"/>
  <c r="AO30" i="18"/>
  <c r="AP30" i="18"/>
  <c r="AS30" i="18"/>
  <c r="O31" i="18"/>
  <c r="P31" i="18"/>
  <c r="Q31" i="18"/>
  <c r="S31" i="18"/>
  <c r="T31" i="18"/>
  <c r="U31" i="18"/>
  <c r="V31" i="18"/>
  <c r="W31" i="18"/>
  <c r="X31" i="18"/>
  <c r="Y31" i="18"/>
  <c r="Z31" i="18"/>
  <c r="AA31" i="18"/>
  <c r="AB31" i="18"/>
  <c r="AC31" i="18"/>
  <c r="AD31" i="18"/>
  <c r="AE31" i="18"/>
  <c r="AF31" i="18"/>
  <c r="AG31" i="18"/>
  <c r="AI31" i="18"/>
  <c r="AJ31" i="18"/>
  <c r="AK31" i="18"/>
  <c r="AL31" i="18"/>
  <c r="AM31" i="18"/>
  <c r="AN31" i="18"/>
  <c r="AO31" i="18"/>
  <c r="AP31" i="18"/>
  <c r="AS31" i="18"/>
  <c r="O32" i="18"/>
  <c r="P32" i="18"/>
  <c r="Q32" i="18"/>
  <c r="S32" i="18"/>
  <c r="T32" i="18"/>
  <c r="U32" i="18"/>
  <c r="V32" i="18"/>
  <c r="W32" i="18"/>
  <c r="X32" i="18"/>
  <c r="Y32" i="18"/>
  <c r="Z32" i="18"/>
  <c r="AA32" i="18"/>
  <c r="AB32" i="18"/>
  <c r="AC32" i="18"/>
  <c r="AD32" i="18"/>
  <c r="AE32" i="18"/>
  <c r="AF32" i="18"/>
  <c r="AG32" i="18"/>
  <c r="AI32" i="18"/>
  <c r="AJ32" i="18"/>
  <c r="AK32" i="18"/>
  <c r="AL32" i="18"/>
  <c r="AM32" i="18"/>
  <c r="AN32" i="18"/>
  <c r="AO32" i="18"/>
  <c r="AP32" i="18"/>
  <c r="AS32" i="18"/>
  <c r="O33" i="18"/>
  <c r="P33" i="18"/>
  <c r="Q33" i="18"/>
  <c r="S33" i="18"/>
  <c r="T33" i="18"/>
  <c r="U33" i="18"/>
  <c r="V33" i="18"/>
  <c r="W33" i="18"/>
  <c r="X33" i="18"/>
  <c r="Y33" i="18"/>
  <c r="Z33" i="18"/>
  <c r="AA33" i="18"/>
  <c r="AB33" i="18"/>
  <c r="AC33" i="18"/>
  <c r="AD33" i="18"/>
  <c r="AE33" i="18"/>
  <c r="AF33" i="18"/>
  <c r="AG33" i="18"/>
  <c r="AI33" i="18"/>
  <c r="AJ33" i="18"/>
  <c r="AK33" i="18"/>
  <c r="AL33" i="18"/>
  <c r="AM33" i="18"/>
  <c r="AN33" i="18"/>
  <c r="AO33" i="18"/>
  <c r="AP33" i="18"/>
  <c r="AS33" i="18"/>
  <c r="O34" i="18"/>
  <c r="P34" i="18"/>
  <c r="Q34" i="18"/>
  <c r="S34" i="18"/>
  <c r="T34" i="18"/>
  <c r="U34" i="18"/>
  <c r="V34" i="18"/>
  <c r="W34" i="18"/>
  <c r="X34" i="18"/>
  <c r="Y34" i="18"/>
  <c r="Z34" i="18"/>
  <c r="AA34" i="18"/>
  <c r="AB34" i="18"/>
  <c r="AC34" i="18"/>
  <c r="AD34" i="18"/>
  <c r="AE34" i="18"/>
  <c r="AF34" i="18"/>
  <c r="AG34" i="18"/>
  <c r="AI34" i="18"/>
  <c r="AJ34" i="18"/>
  <c r="AK34" i="18"/>
  <c r="AL34" i="18"/>
  <c r="AM34" i="18"/>
  <c r="AN34" i="18"/>
  <c r="AO34" i="18"/>
  <c r="AP34" i="18"/>
  <c r="AS34" i="18"/>
  <c r="O35" i="18"/>
  <c r="P35" i="18"/>
  <c r="Q35" i="18"/>
  <c r="S35" i="18"/>
  <c r="T35" i="18"/>
  <c r="U35" i="18"/>
  <c r="V35" i="18"/>
  <c r="W35" i="18"/>
  <c r="X35" i="18"/>
  <c r="Y35" i="18"/>
  <c r="Z35" i="18"/>
  <c r="AA35" i="18"/>
  <c r="AB35" i="18"/>
  <c r="AC35" i="18"/>
  <c r="AD35" i="18"/>
  <c r="AE35" i="18"/>
  <c r="AF35" i="18"/>
  <c r="AG35" i="18"/>
  <c r="AI35" i="18"/>
  <c r="AJ35" i="18"/>
  <c r="AK35" i="18"/>
  <c r="AL35" i="18"/>
  <c r="AM35" i="18"/>
  <c r="AN35" i="18"/>
  <c r="AO35" i="18"/>
  <c r="AP35" i="18"/>
  <c r="AS35" i="18"/>
  <c r="O36" i="18"/>
  <c r="P36" i="18"/>
  <c r="Q36" i="18"/>
  <c r="S36" i="18"/>
  <c r="T36" i="18"/>
  <c r="U36" i="18"/>
  <c r="V36" i="18"/>
  <c r="W36" i="18"/>
  <c r="X36" i="18"/>
  <c r="Y36" i="18"/>
  <c r="Z36" i="18"/>
  <c r="AA36" i="18"/>
  <c r="AB36" i="18"/>
  <c r="AC36" i="18"/>
  <c r="AD36" i="18"/>
  <c r="AE36" i="18"/>
  <c r="AF36" i="18"/>
  <c r="AG36" i="18"/>
  <c r="AI36" i="18"/>
  <c r="AJ36" i="18"/>
  <c r="AK36" i="18"/>
  <c r="AL36" i="18"/>
  <c r="AM36" i="18"/>
  <c r="AN36" i="18"/>
  <c r="AO36" i="18"/>
  <c r="AP36" i="18"/>
  <c r="AS36" i="18"/>
  <c r="O37" i="18"/>
  <c r="P37" i="18"/>
  <c r="Q37" i="18"/>
  <c r="S37" i="18"/>
  <c r="T37" i="18"/>
  <c r="U37" i="18"/>
  <c r="V37" i="18"/>
  <c r="W37" i="18"/>
  <c r="X37" i="18"/>
  <c r="Y37" i="18"/>
  <c r="Z37" i="18"/>
  <c r="AA37" i="18"/>
  <c r="AB37" i="18"/>
  <c r="AC37" i="18"/>
  <c r="AD37" i="18"/>
  <c r="AE37" i="18"/>
  <c r="AF37" i="18"/>
  <c r="AG37" i="18"/>
  <c r="AI37" i="18"/>
  <c r="AJ37" i="18"/>
  <c r="AK37" i="18"/>
  <c r="AL37" i="18"/>
  <c r="AM37" i="18"/>
  <c r="AN37" i="18"/>
  <c r="AO37" i="18"/>
  <c r="AP37" i="18"/>
  <c r="AS37" i="18"/>
  <c r="O38" i="18"/>
  <c r="P38" i="18"/>
  <c r="Q38" i="18"/>
  <c r="S38" i="18"/>
  <c r="T38" i="18"/>
  <c r="U38" i="18"/>
  <c r="V38" i="18"/>
  <c r="W38" i="18"/>
  <c r="X38" i="18"/>
  <c r="Y38" i="18"/>
  <c r="Z38" i="18"/>
  <c r="AA38" i="18"/>
  <c r="AB38" i="18"/>
  <c r="AC38" i="18"/>
  <c r="AD38" i="18"/>
  <c r="AE38" i="18"/>
  <c r="AF38" i="18"/>
  <c r="AG38" i="18"/>
  <c r="AI38" i="18"/>
  <c r="AJ38" i="18"/>
  <c r="AK38" i="18"/>
  <c r="AL38" i="18"/>
  <c r="AM38" i="18"/>
  <c r="AN38" i="18"/>
  <c r="AO38" i="18"/>
  <c r="AP38" i="18"/>
  <c r="AS38" i="18"/>
  <c r="O39" i="18"/>
  <c r="P39" i="18"/>
  <c r="Q39" i="18"/>
  <c r="S39" i="18"/>
  <c r="T39" i="18"/>
  <c r="U39" i="18"/>
  <c r="V39" i="18"/>
  <c r="W39" i="18"/>
  <c r="X39" i="18"/>
  <c r="Y39" i="18"/>
  <c r="Z39" i="18"/>
  <c r="AA39" i="18"/>
  <c r="AB39" i="18"/>
  <c r="AC39" i="18"/>
  <c r="AD39" i="18"/>
  <c r="AE39" i="18"/>
  <c r="AF39" i="18"/>
  <c r="AG39" i="18"/>
  <c r="AI39" i="18"/>
  <c r="AJ39" i="18"/>
  <c r="AK39" i="18"/>
  <c r="AL39" i="18"/>
  <c r="AM39" i="18"/>
  <c r="AN39" i="18"/>
  <c r="AO39" i="18"/>
  <c r="AP39" i="18"/>
  <c r="AS39" i="18"/>
  <c r="O40" i="18"/>
  <c r="P40" i="18"/>
  <c r="Q40" i="18"/>
  <c r="S40" i="18"/>
  <c r="T40" i="18"/>
  <c r="U40" i="18"/>
  <c r="V40" i="18"/>
  <c r="W40" i="18"/>
  <c r="X40" i="18"/>
  <c r="Y40" i="18"/>
  <c r="Z40" i="18"/>
  <c r="AA40" i="18"/>
  <c r="AB40" i="18"/>
  <c r="AC40" i="18"/>
  <c r="AD40" i="18"/>
  <c r="AE40" i="18"/>
  <c r="AF40" i="18"/>
  <c r="AG40" i="18"/>
  <c r="AI40" i="18"/>
  <c r="AJ40" i="18"/>
  <c r="AK40" i="18"/>
  <c r="AL40" i="18"/>
  <c r="AM40" i="18"/>
  <c r="AN40" i="18"/>
  <c r="AO40" i="18"/>
  <c r="AP40" i="18"/>
  <c r="AS40" i="18"/>
  <c r="O41" i="18"/>
  <c r="P41" i="18"/>
  <c r="Q41" i="18"/>
  <c r="S41" i="18"/>
  <c r="T41" i="18"/>
  <c r="U41" i="18"/>
  <c r="V41" i="18"/>
  <c r="W41" i="18"/>
  <c r="X41" i="18"/>
  <c r="Y41" i="18"/>
  <c r="Z41" i="18"/>
  <c r="AA41" i="18"/>
  <c r="AB41" i="18"/>
  <c r="AC41" i="18"/>
  <c r="AD41" i="18"/>
  <c r="AE41" i="18"/>
  <c r="AF41" i="18"/>
  <c r="AG41" i="18"/>
  <c r="AI41" i="18"/>
  <c r="AJ41" i="18"/>
  <c r="AK41" i="18"/>
  <c r="AL41" i="18"/>
  <c r="AM41" i="18"/>
  <c r="AN41" i="18"/>
  <c r="AO41" i="18"/>
  <c r="AP41" i="18"/>
  <c r="AS41" i="18"/>
  <c r="O42" i="18"/>
  <c r="P42" i="18"/>
  <c r="Q42" i="18"/>
  <c r="S42" i="18"/>
  <c r="T42" i="18"/>
  <c r="U42" i="18"/>
  <c r="V42" i="18"/>
  <c r="W42" i="18"/>
  <c r="X42" i="18"/>
  <c r="Y42" i="18"/>
  <c r="Z42" i="18"/>
  <c r="AA42" i="18"/>
  <c r="AB42" i="18"/>
  <c r="AC42" i="18"/>
  <c r="AD42" i="18"/>
  <c r="AE42" i="18"/>
  <c r="AF42" i="18"/>
  <c r="AG42" i="18"/>
  <c r="AI42" i="18"/>
  <c r="AJ42" i="18"/>
  <c r="AK42" i="18"/>
  <c r="AL42" i="18"/>
  <c r="AM42" i="18"/>
  <c r="AN42" i="18"/>
  <c r="AO42" i="18"/>
  <c r="AP42" i="18"/>
  <c r="AS42" i="18"/>
  <c r="O43" i="18"/>
  <c r="P43" i="18"/>
  <c r="Q43" i="18"/>
  <c r="S43" i="18"/>
  <c r="T43" i="18"/>
  <c r="U43" i="18"/>
  <c r="V43" i="18"/>
  <c r="W43" i="18"/>
  <c r="X43" i="18"/>
  <c r="Y43" i="18"/>
  <c r="Z43" i="18"/>
  <c r="AA43" i="18"/>
  <c r="AB43" i="18"/>
  <c r="AC43" i="18"/>
  <c r="AD43" i="18"/>
  <c r="AE43" i="18"/>
  <c r="AF43" i="18"/>
  <c r="AG43" i="18"/>
  <c r="AI43" i="18"/>
  <c r="AJ43" i="18"/>
  <c r="AK43" i="18"/>
  <c r="AL43" i="18"/>
  <c r="AM43" i="18"/>
  <c r="AN43" i="18"/>
  <c r="AO43" i="18"/>
  <c r="AP43" i="18"/>
  <c r="AS43" i="18"/>
  <c r="O44" i="18"/>
  <c r="P44" i="18"/>
  <c r="Q44" i="18"/>
  <c r="S44" i="18"/>
  <c r="T44" i="18"/>
  <c r="U44" i="18"/>
  <c r="V44" i="18"/>
  <c r="W44" i="18"/>
  <c r="X44" i="18"/>
  <c r="Y44" i="18"/>
  <c r="Z44" i="18"/>
  <c r="AA44" i="18"/>
  <c r="AB44" i="18"/>
  <c r="AC44" i="18"/>
  <c r="AD44" i="18"/>
  <c r="AE44" i="18"/>
  <c r="AF44" i="18"/>
  <c r="AG44" i="18"/>
  <c r="AI44" i="18"/>
  <c r="AJ44" i="18"/>
  <c r="AK44" i="18"/>
  <c r="AL44" i="18"/>
  <c r="AM44" i="18"/>
  <c r="AN44" i="18"/>
  <c r="AO44" i="18"/>
  <c r="AP44" i="18"/>
  <c r="AS44" i="18"/>
  <c r="O45" i="18"/>
  <c r="P45" i="18"/>
  <c r="Q45" i="18"/>
  <c r="S45" i="18"/>
  <c r="T45" i="18"/>
  <c r="U45" i="18"/>
  <c r="V45" i="18"/>
  <c r="W45" i="18"/>
  <c r="X45" i="18"/>
  <c r="Y45" i="18"/>
  <c r="Z45" i="18"/>
  <c r="AA45" i="18"/>
  <c r="AB45" i="18"/>
  <c r="AC45" i="18"/>
  <c r="AD45" i="18"/>
  <c r="AE45" i="18"/>
  <c r="AF45" i="18"/>
  <c r="AG45" i="18"/>
  <c r="AI45" i="18"/>
  <c r="AJ45" i="18"/>
  <c r="AK45" i="18"/>
  <c r="AL45" i="18"/>
  <c r="AM45" i="18"/>
  <c r="AN45" i="18"/>
  <c r="AO45" i="18"/>
  <c r="AP45" i="18"/>
  <c r="AS45" i="18"/>
  <c r="O46" i="18"/>
  <c r="P46" i="18"/>
  <c r="Q46" i="18"/>
  <c r="S46" i="18"/>
  <c r="T46" i="18"/>
  <c r="U46" i="18"/>
  <c r="V46" i="18"/>
  <c r="W46" i="18"/>
  <c r="X46" i="18"/>
  <c r="Y46" i="18"/>
  <c r="Z46" i="18"/>
  <c r="AA46" i="18"/>
  <c r="AB46" i="18"/>
  <c r="AC46" i="18"/>
  <c r="AD46" i="18"/>
  <c r="AE46" i="18"/>
  <c r="AF46" i="18"/>
  <c r="AG46" i="18"/>
  <c r="AI46" i="18"/>
  <c r="AJ46" i="18"/>
  <c r="AK46" i="18"/>
  <c r="AL46" i="18"/>
  <c r="AM46" i="18"/>
  <c r="AN46" i="18"/>
  <c r="AO46" i="18"/>
  <c r="AP46" i="18"/>
  <c r="AS46" i="18"/>
  <c r="O47" i="18"/>
  <c r="P47" i="18"/>
  <c r="Q47" i="18"/>
  <c r="S47" i="18"/>
  <c r="T47" i="18"/>
  <c r="U47" i="18"/>
  <c r="V47" i="18"/>
  <c r="W47" i="18"/>
  <c r="X47" i="18"/>
  <c r="Y47" i="18"/>
  <c r="Z47" i="18"/>
  <c r="AA47" i="18"/>
  <c r="AB47" i="18"/>
  <c r="AC47" i="18"/>
  <c r="AD47" i="18"/>
  <c r="AE47" i="18"/>
  <c r="AF47" i="18"/>
  <c r="AG47" i="18"/>
  <c r="AI47" i="18"/>
  <c r="AJ47" i="18"/>
  <c r="AK47" i="18"/>
  <c r="AL47" i="18"/>
  <c r="AM47" i="18"/>
  <c r="AN47" i="18"/>
  <c r="AO47" i="18"/>
  <c r="AP47" i="18"/>
  <c r="AS47" i="18"/>
  <c r="O48" i="18"/>
  <c r="P48" i="18"/>
  <c r="Q48" i="18"/>
  <c r="S48" i="18"/>
  <c r="T48" i="18"/>
  <c r="U48" i="18"/>
  <c r="V48" i="18"/>
  <c r="W48" i="18"/>
  <c r="X48" i="18"/>
  <c r="Y48" i="18"/>
  <c r="Z48" i="18"/>
  <c r="AA48" i="18"/>
  <c r="AB48" i="18"/>
  <c r="AC48" i="18"/>
  <c r="AD48" i="18"/>
  <c r="AE48" i="18"/>
  <c r="AF48" i="18"/>
  <c r="AG48" i="18"/>
  <c r="AI48" i="18"/>
  <c r="AJ48" i="18"/>
  <c r="AK48" i="18"/>
  <c r="AL48" i="18"/>
  <c r="AM48" i="18"/>
  <c r="AN48" i="18"/>
  <c r="AO48" i="18"/>
  <c r="AP48" i="18"/>
  <c r="AS48" i="18"/>
  <c r="O49" i="18"/>
  <c r="P49" i="18"/>
  <c r="Q49" i="18"/>
  <c r="S49" i="18"/>
  <c r="T49" i="18"/>
  <c r="U49" i="18"/>
  <c r="V49" i="18"/>
  <c r="W49" i="18"/>
  <c r="X49" i="18"/>
  <c r="Y49" i="18"/>
  <c r="Z49" i="18"/>
  <c r="AA49" i="18"/>
  <c r="AB49" i="18"/>
  <c r="AC49" i="18"/>
  <c r="AD49" i="18"/>
  <c r="AE49" i="18"/>
  <c r="AF49" i="18"/>
  <c r="AG49" i="18"/>
  <c r="AI49" i="18"/>
  <c r="AJ49" i="18"/>
  <c r="AK49" i="18"/>
  <c r="AL49" i="18"/>
  <c r="AM49" i="18"/>
  <c r="AN49" i="18"/>
  <c r="AO49" i="18"/>
  <c r="AP49" i="18"/>
  <c r="AS49" i="18"/>
  <c r="O50" i="18"/>
  <c r="P50" i="18"/>
  <c r="Q50" i="18"/>
  <c r="S50" i="18"/>
  <c r="T50" i="18"/>
  <c r="U50" i="18"/>
  <c r="V50" i="18"/>
  <c r="W50" i="18"/>
  <c r="X50" i="18"/>
  <c r="Y50" i="18"/>
  <c r="Z50" i="18"/>
  <c r="AA50" i="18"/>
  <c r="AB50" i="18"/>
  <c r="AC50" i="18"/>
  <c r="AD50" i="18"/>
  <c r="AE50" i="18"/>
  <c r="AF50" i="18"/>
  <c r="AG50" i="18"/>
  <c r="AI50" i="18"/>
  <c r="AJ50" i="18"/>
  <c r="AK50" i="18"/>
  <c r="AL50" i="18"/>
  <c r="AM50" i="18"/>
  <c r="AN50" i="18"/>
  <c r="AO50" i="18"/>
  <c r="AP50" i="18"/>
  <c r="AS50" i="18"/>
  <c r="O51" i="18"/>
  <c r="P51" i="18"/>
  <c r="Q51" i="18"/>
  <c r="S51" i="18"/>
  <c r="T51" i="18"/>
  <c r="U51" i="18"/>
  <c r="V51" i="18"/>
  <c r="W51" i="18"/>
  <c r="X51" i="18"/>
  <c r="Y51" i="18"/>
  <c r="Z51" i="18"/>
  <c r="AA51" i="18"/>
  <c r="AB51" i="18"/>
  <c r="AC51" i="18"/>
  <c r="AD51" i="18"/>
  <c r="AE51" i="18"/>
  <c r="AF51" i="18"/>
  <c r="AG51" i="18"/>
  <c r="AI51" i="18"/>
  <c r="AJ51" i="18"/>
  <c r="AK51" i="18"/>
  <c r="AL51" i="18"/>
  <c r="AM51" i="18"/>
  <c r="AN51" i="18"/>
  <c r="AO51" i="18"/>
  <c r="AP51" i="18"/>
  <c r="AS51" i="18"/>
  <c r="O52" i="18"/>
  <c r="P52" i="18"/>
  <c r="Q52" i="18"/>
  <c r="S52" i="18"/>
  <c r="T52" i="18"/>
  <c r="U52" i="18"/>
  <c r="V52" i="18"/>
  <c r="W52" i="18"/>
  <c r="X52" i="18"/>
  <c r="Y52" i="18"/>
  <c r="Z52" i="18"/>
  <c r="AA52" i="18"/>
  <c r="AB52" i="18"/>
  <c r="AC52" i="18"/>
  <c r="AD52" i="18"/>
  <c r="AE52" i="18"/>
  <c r="AF52" i="18"/>
  <c r="AG52" i="18"/>
  <c r="AI52" i="18"/>
  <c r="AJ52" i="18"/>
  <c r="AK52" i="18"/>
  <c r="AL52" i="18"/>
  <c r="AM52" i="18"/>
  <c r="AN52" i="18"/>
  <c r="AO52" i="18"/>
  <c r="AP52" i="18"/>
  <c r="AS52" i="18"/>
  <c r="O53" i="18"/>
  <c r="P53" i="18"/>
  <c r="Q53" i="18"/>
  <c r="S53" i="18"/>
  <c r="T53" i="18"/>
  <c r="U53" i="18"/>
  <c r="V53" i="18"/>
  <c r="W53" i="18"/>
  <c r="X53" i="18"/>
  <c r="Y53" i="18"/>
  <c r="Z53" i="18"/>
  <c r="AA53" i="18"/>
  <c r="AB53" i="18"/>
  <c r="AC53" i="18"/>
  <c r="AD53" i="18"/>
  <c r="AE53" i="18"/>
  <c r="AF53" i="18"/>
  <c r="AG53" i="18"/>
  <c r="AI53" i="18"/>
  <c r="AJ53" i="18"/>
  <c r="AK53" i="18"/>
  <c r="AL53" i="18"/>
  <c r="AM53" i="18"/>
  <c r="AN53" i="18"/>
  <c r="AO53" i="18"/>
  <c r="AP53" i="18"/>
  <c r="AS53" i="18"/>
  <c r="O54" i="18"/>
  <c r="P54" i="18"/>
  <c r="Q54" i="18"/>
  <c r="S54" i="18"/>
  <c r="T54" i="18"/>
  <c r="U54" i="18"/>
  <c r="V54" i="18"/>
  <c r="W54" i="18"/>
  <c r="X54" i="18"/>
  <c r="Y54" i="18"/>
  <c r="Z54" i="18"/>
  <c r="AA54" i="18"/>
  <c r="AB54" i="18"/>
  <c r="AC54" i="18"/>
  <c r="AD54" i="18"/>
  <c r="AE54" i="18"/>
  <c r="AF54" i="18"/>
  <c r="AG54" i="18"/>
  <c r="AI54" i="18"/>
  <c r="AJ54" i="18"/>
  <c r="AK54" i="18"/>
  <c r="AL54" i="18"/>
  <c r="AM54" i="18"/>
  <c r="AN54" i="18"/>
  <c r="AO54" i="18"/>
  <c r="AP54" i="18"/>
  <c r="AS54" i="18"/>
  <c r="O55" i="18"/>
  <c r="P55" i="18"/>
  <c r="Q55" i="18"/>
  <c r="S55" i="18"/>
  <c r="T55" i="18"/>
  <c r="U55" i="18"/>
  <c r="V55" i="18"/>
  <c r="W55" i="18"/>
  <c r="X55" i="18"/>
  <c r="Y55" i="18"/>
  <c r="Z55" i="18"/>
  <c r="AA55" i="18"/>
  <c r="AB55" i="18"/>
  <c r="AC55" i="18"/>
  <c r="AD55" i="18"/>
  <c r="AE55" i="18"/>
  <c r="AF55" i="18"/>
  <c r="AG55" i="18"/>
  <c r="AI55" i="18"/>
  <c r="AJ55" i="18"/>
  <c r="AK55" i="18"/>
  <c r="AL55" i="18"/>
  <c r="AM55" i="18"/>
  <c r="AN55" i="18"/>
  <c r="AO55" i="18"/>
  <c r="AP55" i="18"/>
  <c r="AS55" i="18"/>
  <c r="O56" i="18"/>
  <c r="P56" i="18"/>
  <c r="Q56" i="18"/>
  <c r="S56" i="18"/>
  <c r="T56" i="18"/>
  <c r="U56" i="18"/>
  <c r="V56" i="18"/>
  <c r="W56" i="18"/>
  <c r="X56" i="18"/>
  <c r="Y56" i="18"/>
  <c r="Z56" i="18"/>
  <c r="AA56" i="18"/>
  <c r="AB56" i="18"/>
  <c r="AC56" i="18"/>
  <c r="AD56" i="18"/>
  <c r="AE56" i="18"/>
  <c r="AF56" i="18"/>
  <c r="AG56" i="18"/>
  <c r="AI56" i="18"/>
  <c r="AJ56" i="18"/>
  <c r="AK56" i="18"/>
  <c r="AL56" i="18"/>
  <c r="AM56" i="18"/>
  <c r="AN56" i="18"/>
  <c r="AO56" i="18"/>
  <c r="AP56" i="18"/>
  <c r="AS56" i="18"/>
  <c r="O57" i="18"/>
  <c r="P57" i="18"/>
  <c r="Q57" i="18"/>
  <c r="S57" i="18"/>
  <c r="T57" i="18"/>
  <c r="U57" i="18"/>
  <c r="V57" i="18"/>
  <c r="W57" i="18"/>
  <c r="X57" i="18"/>
  <c r="Y57" i="18"/>
  <c r="Z57" i="18"/>
  <c r="AA57" i="18"/>
  <c r="AB57" i="18"/>
  <c r="AC57" i="18"/>
  <c r="AD57" i="18"/>
  <c r="AE57" i="18"/>
  <c r="AF57" i="18"/>
  <c r="AG57" i="18"/>
  <c r="AI57" i="18"/>
  <c r="AJ57" i="18"/>
  <c r="AK57" i="18"/>
  <c r="AL57" i="18"/>
  <c r="AM57" i="18"/>
  <c r="AN57" i="18"/>
  <c r="AO57" i="18"/>
  <c r="AP57" i="18"/>
  <c r="AS57" i="18"/>
  <c r="O58" i="18"/>
  <c r="P58" i="18"/>
  <c r="Q58" i="18"/>
  <c r="S58" i="18"/>
  <c r="T58" i="18"/>
  <c r="U58" i="18"/>
  <c r="V58" i="18"/>
  <c r="W58" i="18"/>
  <c r="X58" i="18"/>
  <c r="Y58" i="18"/>
  <c r="Z58" i="18"/>
  <c r="AA58" i="18"/>
  <c r="AB58" i="18"/>
  <c r="AC58" i="18"/>
  <c r="AD58" i="18"/>
  <c r="AE58" i="18"/>
  <c r="AF58" i="18"/>
  <c r="AG58" i="18"/>
  <c r="AI58" i="18"/>
  <c r="AJ58" i="18"/>
  <c r="AK58" i="18"/>
  <c r="AL58" i="18"/>
  <c r="AM58" i="18"/>
  <c r="AN58" i="18"/>
  <c r="AO58" i="18"/>
  <c r="AP58" i="18"/>
  <c r="AS58" i="18"/>
  <c r="O59" i="18"/>
  <c r="P59" i="18"/>
  <c r="Q59" i="18"/>
  <c r="S59" i="18"/>
  <c r="T59" i="18"/>
  <c r="U59" i="18"/>
  <c r="V59" i="18"/>
  <c r="W59" i="18"/>
  <c r="X59" i="18"/>
  <c r="Y59" i="18"/>
  <c r="Z59" i="18"/>
  <c r="AA59" i="18"/>
  <c r="AB59" i="18"/>
  <c r="AC59" i="18"/>
  <c r="AD59" i="18"/>
  <c r="AE59" i="18"/>
  <c r="AF59" i="18"/>
  <c r="AG59" i="18"/>
  <c r="AI59" i="18"/>
  <c r="AJ59" i="18"/>
  <c r="AK59" i="18"/>
  <c r="AL59" i="18"/>
  <c r="AM59" i="18"/>
  <c r="AN59" i="18"/>
  <c r="AO59" i="18"/>
  <c r="AP59" i="18"/>
  <c r="AS59" i="18"/>
  <c r="O60" i="18"/>
  <c r="P60" i="18"/>
  <c r="Q60" i="18"/>
  <c r="S60" i="18"/>
  <c r="T60" i="18"/>
  <c r="U60" i="18"/>
  <c r="V60" i="18"/>
  <c r="W60" i="18"/>
  <c r="X60" i="18"/>
  <c r="Y60" i="18"/>
  <c r="Z60" i="18"/>
  <c r="AA60" i="18"/>
  <c r="AB60" i="18"/>
  <c r="AC60" i="18"/>
  <c r="AD60" i="18"/>
  <c r="AE60" i="18"/>
  <c r="AF60" i="18"/>
  <c r="AG60" i="18"/>
  <c r="AI60" i="18"/>
  <c r="AJ60" i="18"/>
  <c r="AK60" i="18"/>
  <c r="AL60" i="18"/>
  <c r="AM60" i="18"/>
  <c r="AN60" i="18"/>
  <c r="AO60" i="18"/>
  <c r="AP60" i="18"/>
  <c r="AS60" i="18"/>
  <c r="O61" i="18"/>
  <c r="P61" i="18"/>
  <c r="Q61" i="18"/>
  <c r="S61" i="18"/>
  <c r="T61" i="18"/>
  <c r="U61" i="18"/>
  <c r="V61" i="18"/>
  <c r="W61" i="18"/>
  <c r="X61" i="18"/>
  <c r="Y61" i="18"/>
  <c r="Z61" i="18"/>
  <c r="AA61" i="18"/>
  <c r="AB61" i="18"/>
  <c r="AC61" i="18"/>
  <c r="AD61" i="18"/>
  <c r="AE61" i="18"/>
  <c r="AF61" i="18"/>
  <c r="AG61" i="18"/>
  <c r="AI61" i="18"/>
  <c r="AJ61" i="18"/>
  <c r="AK61" i="18"/>
  <c r="AL61" i="18"/>
  <c r="AM61" i="18"/>
  <c r="AN61" i="18"/>
  <c r="AO61" i="18"/>
  <c r="AP61" i="18"/>
  <c r="AS61" i="18"/>
  <c r="O62" i="18"/>
  <c r="P62" i="18"/>
  <c r="Q62" i="18"/>
  <c r="S62" i="18"/>
  <c r="T62" i="18"/>
  <c r="U62" i="18"/>
  <c r="V62" i="18"/>
  <c r="W62" i="18"/>
  <c r="X62" i="18"/>
  <c r="Y62" i="18"/>
  <c r="Z62" i="18"/>
  <c r="AA62" i="18"/>
  <c r="AB62" i="18"/>
  <c r="AC62" i="18"/>
  <c r="AD62" i="18"/>
  <c r="AE62" i="18"/>
  <c r="AF62" i="18"/>
  <c r="AG62" i="18"/>
  <c r="AI62" i="18"/>
  <c r="AJ62" i="18"/>
  <c r="AK62" i="18"/>
  <c r="AL62" i="18"/>
  <c r="AM62" i="18"/>
  <c r="AN62" i="18"/>
  <c r="AO62" i="18"/>
  <c r="AP62" i="18"/>
  <c r="AS62" i="18"/>
  <c r="O63" i="18"/>
  <c r="P63" i="18"/>
  <c r="Q63" i="18"/>
  <c r="S63" i="18"/>
  <c r="T63" i="18"/>
  <c r="U63" i="18"/>
  <c r="V63" i="18"/>
  <c r="W63" i="18"/>
  <c r="X63" i="18"/>
  <c r="Y63" i="18"/>
  <c r="Z63" i="18"/>
  <c r="AA63" i="18"/>
  <c r="AB63" i="18"/>
  <c r="AC63" i="18"/>
  <c r="AD63" i="18"/>
  <c r="AE63" i="18"/>
  <c r="AF63" i="18"/>
  <c r="AG63" i="18"/>
  <c r="AI63" i="18"/>
  <c r="AJ63" i="18"/>
  <c r="AK63" i="18"/>
  <c r="AL63" i="18"/>
  <c r="AM63" i="18"/>
  <c r="AN63" i="18"/>
  <c r="AO63" i="18"/>
  <c r="AP63" i="18"/>
  <c r="AS63" i="18"/>
  <c r="O64" i="18"/>
  <c r="P64" i="18"/>
  <c r="Q64" i="18"/>
  <c r="S64" i="18"/>
  <c r="T64" i="18"/>
  <c r="U64" i="18"/>
  <c r="V64" i="18"/>
  <c r="W64" i="18"/>
  <c r="X64" i="18"/>
  <c r="Y64" i="18"/>
  <c r="Z64" i="18"/>
  <c r="AA64" i="18"/>
  <c r="AB64" i="18"/>
  <c r="AC64" i="18"/>
  <c r="AD64" i="18"/>
  <c r="AE64" i="18"/>
  <c r="AF64" i="18"/>
  <c r="AG64" i="18"/>
  <c r="AI64" i="18"/>
  <c r="AJ64" i="18"/>
  <c r="AK64" i="18"/>
  <c r="AL64" i="18"/>
  <c r="AM64" i="18"/>
  <c r="AN64" i="18"/>
  <c r="AO64" i="18"/>
  <c r="AP64" i="18"/>
  <c r="AS64" i="18"/>
  <c r="O65" i="18"/>
  <c r="P65" i="18"/>
  <c r="Q65" i="18"/>
  <c r="S65" i="18"/>
  <c r="T65" i="18"/>
  <c r="U65" i="18"/>
  <c r="V65" i="18"/>
  <c r="W65" i="18"/>
  <c r="X65" i="18"/>
  <c r="Y65" i="18"/>
  <c r="Z65" i="18"/>
  <c r="AA65" i="18"/>
  <c r="AB65" i="18"/>
  <c r="AC65" i="18"/>
  <c r="AD65" i="18"/>
  <c r="AE65" i="18"/>
  <c r="AF65" i="18"/>
  <c r="AG65" i="18"/>
  <c r="AI65" i="18"/>
  <c r="AJ65" i="18"/>
  <c r="AK65" i="18"/>
  <c r="AL65" i="18"/>
  <c r="AM65" i="18"/>
  <c r="AN65" i="18"/>
  <c r="AO65" i="18"/>
  <c r="AP65" i="18"/>
  <c r="AS65" i="18"/>
  <c r="O66" i="18"/>
  <c r="P66" i="18"/>
  <c r="Q66" i="18"/>
  <c r="S66" i="18"/>
  <c r="T66" i="18"/>
  <c r="U66" i="18"/>
  <c r="V66" i="18"/>
  <c r="W66" i="18"/>
  <c r="X66" i="18"/>
  <c r="Y66" i="18"/>
  <c r="Z66" i="18"/>
  <c r="AA66" i="18"/>
  <c r="AB66" i="18"/>
  <c r="AC66" i="18"/>
  <c r="AD66" i="18"/>
  <c r="AE66" i="18"/>
  <c r="AF66" i="18"/>
  <c r="AG66" i="18"/>
  <c r="AI66" i="18"/>
  <c r="AJ66" i="18"/>
  <c r="AK66" i="18"/>
  <c r="AL66" i="18"/>
  <c r="AM66" i="18"/>
  <c r="AN66" i="18"/>
  <c r="AO66" i="18"/>
  <c r="AP66" i="18"/>
  <c r="AS66" i="18"/>
  <c r="O67" i="18"/>
  <c r="P67" i="18"/>
  <c r="Q67" i="18"/>
  <c r="S67" i="18"/>
  <c r="T67" i="18"/>
  <c r="U67" i="18"/>
  <c r="V67" i="18"/>
  <c r="W67" i="18"/>
  <c r="X67" i="18"/>
  <c r="Y67" i="18"/>
  <c r="Z67" i="18"/>
  <c r="AA67" i="18"/>
  <c r="AB67" i="18"/>
  <c r="AC67" i="18"/>
  <c r="AD67" i="18"/>
  <c r="AE67" i="18"/>
  <c r="AF67" i="18"/>
  <c r="AG67" i="18"/>
  <c r="AI67" i="18"/>
  <c r="AJ67" i="18"/>
  <c r="AK67" i="18"/>
  <c r="AL67" i="18"/>
  <c r="AM67" i="18"/>
  <c r="AN67" i="18"/>
  <c r="AO67" i="18"/>
  <c r="AP67" i="18"/>
  <c r="AS67" i="18"/>
  <c r="O68" i="18"/>
  <c r="P68" i="18"/>
  <c r="Q68" i="18"/>
  <c r="S68" i="18"/>
  <c r="T68" i="18"/>
  <c r="U68" i="18"/>
  <c r="V68" i="18"/>
  <c r="W68" i="18"/>
  <c r="X68" i="18"/>
  <c r="Y68" i="18"/>
  <c r="Z68" i="18"/>
  <c r="AA68" i="18"/>
  <c r="AB68" i="18"/>
  <c r="AC68" i="18"/>
  <c r="AD68" i="18"/>
  <c r="AE68" i="18"/>
  <c r="AF68" i="18"/>
  <c r="AG68" i="18"/>
  <c r="AI68" i="18"/>
  <c r="AJ68" i="18"/>
  <c r="AK68" i="18"/>
  <c r="AL68" i="18"/>
  <c r="AM68" i="18"/>
  <c r="AN68" i="18"/>
  <c r="AO68" i="18"/>
  <c r="AP68" i="18"/>
  <c r="AS68" i="18"/>
  <c r="O69" i="18"/>
  <c r="P69" i="18"/>
  <c r="Q69" i="18"/>
  <c r="S69" i="18"/>
  <c r="T69" i="18"/>
  <c r="U69" i="18"/>
  <c r="V69" i="18"/>
  <c r="W69" i="18"/>
  <c r="X69" i="18"/>
  <c r="Y69" i="18"/>
  <c r="Z69" i="18"/>
  <c r="AA69" i="18"/>
  <c r="AB69" i="18"/>
  <c r="AC69" i="18"/>
  <c r="AD69" i="18"/>
  <c r="AE69" i="18"/>
  <c r="AF69" i="18"/>
  <c r="AG69" i="18"/>
  <c r="AI69" i="18"/>
  <c r="AJ69" i="18"/>
  <c r="AK69" i="18"/>
  <c r="AL69" i="18"/>
  <c r="AM69" i="18"/>
  <c r="AN69" i="18"/>
  <c r="AO69" i="18"/>
  <c r="AP69" i="18"/>
  <c r="AS69" i="18"/>
  <c r="O70" i="18"/>
  <c r="P70" i="18"/>
  <c r="Q70" i="18"/>
  <c r="S70" i="18"/>
  <c r="T70" i="18"/>
  <c r="U70" i="18"/>
  <c r="V70" i="18"/>
  <c r="W70" i="18"/>
  <c r="X70" i="18"/>
  <c r="Y70" i="18"/>
  <c r="Z70" i="18"/>
  <c r="AA70" i="18"/>
  <c r="AB70" i="18"/>
  <c r="AC70" i="18"/>
  <c r="AD70" i="18"/>
  <c r="AE70" i="18"/>
  <c r="AF70" i="18"/>
  <c r="AG70" i="18"/>
  <c r="AI70" i="18"/>
  <c r="AJ70" i="18"/>
  <c r="AK70" i="18"/>
  <c r="AL70" i="18"/>
  <c r="AM70" i="18"/>
  <c r="AN70" i="18"/>
  <c r="AO70" i="18"/>
  <c r="AP70" i="18"/>
  <c r="AS70" i="18"/>
  <c r="O71" i="18"/>
  <c r="P71" i="18"/>
  <c r="Q71" i="18"/>
  <c r="S71" i="18"/>
  <c r="T71" i="18"/>
  <c r="U71" i="18"/>
  <c r="V71" i="18"/>
  <c r="W71" i="18"/>
  <c r="X71" i="18"/>
  <c r="Y71" i="18"/>
  <c r="Z71" i="18"/>
  <c r="AA71" i="18"/>
  <c r="AB71" i="18"/>
  <c r="AC71" i="18"/>
  <c r="AD71" i="18"/>
  <c r="AE71" i="18"/>
  <c r="AF71" i="18"/>
  <c r="AG71" i="18"/>
  <c r="AI71" i="18"/>
  <c r="AJ71" i="18"/>
  <c r="AK71" i="18"/>
  <c r="AL71" i="18"/>
  <c r="AM71" i="18"/>
  <c r="AN71" i="18"/>
  <c r="AO71" i="18"/>
  <c r="AP71" i="18"/>
  <c r="AS71" i="18"/>
  <c r="O72" i="18"/>
  <c r="P72" i="18"/>
  <c r="Q72" i="18"/>
  <c r="S72" i="18"/>
  <c r="T72" i="18"/>
  <c r="U72" i="18"/>
  <c r="V72" i="18"/>
  <c r="W72" i="18"/>
  <c r="X72" i="18"/>
  <c r="Y72" i="18"/>
  <c r="Z72" i="18"/>
  <c r="AA72" i="18"/>
  <c r="AB72" i="18"/>
  <c r="AC72" i="18"/>
  <c r="AD72" i="18"/>
  <c r="AE72" i="18"/>
  <c r="AF72" i="18"/>
  <c r="AG72" i="18"/>
  <c r="AI72" i="18"/>
  <c r="AJ72" i="18"/>
  <c r="AK72" i="18"/>
  <c r="AL72" i="18"/>
  <c r="AM72" i="18"/>
  <c r="AN72" i="18"/>
  <c r="AO72" i="18"/>
  <c r="AP72" i="18"/>
  <c r="AS72" i="18"/>
  <c r="O73" i="18"/>
  <c r="P73" i="18"/>
  <c r="Q73" i="18"/>
  <c r="S73" i="18"/>
  <c r="T73" i="18"/>
  <c r="U73" i="18"/>
  <c r="V73" i="18"/>
  <c r="W73" i="18"/>
  <c r="X73" i="18"/>
  <c r="Y73" i="18"/>
  <c r="Z73" i="18"/>
  <c r="AA73" i="18"/>
  <c r="AB73" i="18"/>
  <c r="AC73" i="18"/>
  <c r="AD73" i="18"/>
  <c r="AE73" i="18"/>
  <c r="AF73" i="18"/>
  <c r="AG73" i="18"/>
  <c r="AI73" i="18"/>
  <c r="AJ73" i="18"/>
  <c r="AK73" i="18"/>
  <c r="AL73" i="18"/>
  <c r="AM73" i="18"/>
  <c r="AN73" i="18"/>
  <c r="AO73" i="18"/>
  <c r="AP73" i="18"/>
  <c r="AS73" i="18"/>
  <c r="AP66" i="16" l="1"/>
  <c r="AP64" i="16"/>
  <c r="AP62" i="16"/>
  <c r="AP67" i="16"/>
  <c r="AP65" i="16"/>
  <c r="AP63" i="16"/>
  <c r="AP78" i="16"/>
  <c r="AP75" i="16"/>
  <c r="AD67" i="16"/>
  <c r="AD65" i="16"/>
  <c r="AD63" i="16"/>
  <c r="AD78" i="16"/>
  <c r="AD75" i="16"/>
  <c r="AD74" i="16"/>
  <c r="AI15" i="18"/>
  <c r="AI17" i="18"/>
  <c r="AI18" i="18"/>
  <c r="AI19" i="18"/>
  <c r="AI14" i="18"/>
  <c r="N66" i="16"/>
  <c r="N64" i="16"/>
  <c r="N62" i="16"/>
  <c r="N67" i="16"/>
  <c r="N65" i="16"/>
  <c r="N63" i="16"/>
  <c r="N78" i="16"/>
  <c r="N75" i="16"/>
  <c r="N74" i="16"/>
  <c r="N79" i="16"/>
  <c r="N76" i="16"/>
  <c r="N77" i="16"/>
  <c r="N84" i="16"/>
  <c r="N82" i="16"/>
  <c r="N80" i="16"/>
  <c r="Q18" i="18"/>
  <c r="Q17" i="18"/>
  <c r="Q16" i="18"/>
  <c r="Q15" i="18"/>
  <c r="Q14" i="18"/>
  <c r="N63" i="18"/>
  <c r="N51" i="18"/>
  <c r="N3" i="18"/>
  <c r="AP214" i="16"/>
  <c r="AP215" i="16"/>
  <c r="AQ215" i="16" s="1"/>
  <c r="AP213" i="16"/>
  <c r="AQ213" i="16" s="1"/>
  <c r="AP217" i="16"/>
  <c r="AQ217" i="16" s="1"/>
  <c r="AP216" i="16"/>
  <c r="AQ216" i="16" s="1"/>
  <c r="AP208" i="16"/>
  <c r="AQ208" i="16" s="1"/>
  <c r="AP206" i="16"/>
  <c r="AQ206" i="16" s="1"/>
  <c r="AP207" i="16"/>
  <c r="AP211" i="16"/>
  <c r="AQ211" i="16" s="1"/>
  <c r="AP210" i="16"/>
  <c r="AQ210" i="16" s="1"/>
  <c r="AP209" i="16"/>
  <c r="AP202" i="16"/>
  <c r="AP204" i="16"/>
  <c r="AP200" i="16"/>
  <c r="AP201" i="16"/>
  <c r="AP203" i="16"/>
  <c r="AP205" i="16"/>
  <c r="AP196" i="16"/>
  <c r="AQ196" i="16" s="1"/>
  <c r="AP197" i="16"/>
  <c r="AQ197" i="16" s="1"/>
  <c r="AP195" i="16"/>
  <c r="AP199" i="16"/>
  <c r="AQ199" i="16" s="1"/>
  <c r="AP194" i="16"/>
  <c r="AQ194" i="16" s="1"/>
  <c r="AP198" i="16"/>
  <c r="AQ198" i="16" s="1"/>
  <c r="AP190" i="16"/>
  <c r="AP188" i="16"/>
  <c r="AQ188" i="16" s="1"/>
  <c r="AP189" i="16"/>
  <c r="AQ189" i="16" s="1"/>
  <c r="AP193" i="16"/>
  <c r="AP192" i="16"/>
  <c r="AP191" i="16"/>
  <c r="AQ191" i="16" s="1"/>
  <c r="AP184" i="16"/>
  <c r="AP186" i="16"/>
  <c r="AP182" i="16"/>
  <c r="AP183" i="16"/>
  <c r="AP185" i="16"/>
  <c r="AP187" i="16"/>
  <c r="AP178" i="16"/>
  <c r="AP179" i="16"/>
  <c r="AQ179" i="16" s="1"/>
  <c r="AP177" i="16"/>
  <c r="AQ177" i="16" s="1"/>
  <c r="AP181" i="16"/>
  <c r="AQ181" i="16" s="1"/>
  <c r="AP176" i="16"/>
  <c r="AP180" i="16"/>
  <c r="AQ180" i="16" s="1"/>
  <c r="AP172" i="16"/>
  <c r="AQ172" i="16" s="1"/>
  <c r="AP170" i="16"/>
  <c r="AP171" i="16"/>
  <c r="AP175" i="16"/>
  <c r="AQ175" i="16" s="1"/>
  <c r="AP174" i="16"/>
  <c r="AQ174" i="16" s="1"/>
  <c r="AP173" i="16"/>
  <c r="AP166" i="16"/>
  <c r="AP168" i="16"/>
  <c r="AP164" i="16"/>
  <c r="AP165" i="16"/>
  <c r="AP167" i="16"/>
  <c r="AP169" i="16"/>
  <c r="AP160" i="16"/>
  <c r="AQ160" i="16" s="1"/>
  <c r="AP161" i="16"/>
  <c r="AQ161" i="16" s="1"/>
  <c r="AP159" i="16"/>
  <c r="AP163" i="16"/>
  <c r="AQ163" i="16" s="1"/>
  <c r="AP158" i="16"/>
  <c r="AQ158" i="16" s="1"/>
  <c r="AP162" i="16"/>
  <c r="AP154" i="16"/>
  <c r="AP152" i="16"/>
  <c r="AQ152" i="16" s="1"/>
  <c r="AP153" i="16"/>
  <c r="AQ153" i="16" s="1"/>
  <c r="AP157" i="16"/>
  <c r="AP156" i="16"/>
  <c r="AP155" i="16"/>
  <c r="AQ155" i="16" s="1"/>
  <c r="AP148" i="16"/>
  <c r="AP150" i="16"/>
  <c r="AP146" i="16"/>
  <c r="AP147" i="16"/>
  <c r="AP149" i="16"/>
  <c r="AP151" i="16"/>
  <c r="AP142" i="16"/>
  <c r="AP143" i="16"/>
  <c r="AQ143" i="16" s="1"/>
  <c r="AP141" i="16"/>
  <c r="AQ141" i="16" s="1"/>
  <c r="AP145" i="16"/>
  <c r="AP140" i="16"/>
  <c r="AP144" i="16"/>
  <c r="AQ144" i="16" s="1"/>
  <c r="AP136" i="16"/>
  <c r="AQ136" i="16" s="1"/>
  <c r="AP134" i="16"/>
  <c r="AP135" i="16"/>
  <c r="AP139" i="16"/>
  <c r="AQ139" i="16" s="1"/>
  <c r="AP138" i="16"/>
  <c r="AQ138" i="16" s="1"/>
  <c r="AP137" i="16"/>
  <c r="AQ137" i="16" s="1"/>
  <c r="AP130" i="16"/>
  <c r="AP132" i="16"/>
  <c r="AP128" i="16"/>
  <c r="AP129" i="16"/>
  <c r="AP131" i="16"/>
  <c r="AP133" i="16"/>
  <c r="AP124" i="16"/>
  <c r="AQ124" i="16" s="1"/>
  <c r="AP125" i="16"/>
  <c r="AP123" i="16"/>
  <c r="AP127" i="16"/>
  <c r="AQ127" i="16" s="1"/>
  <c r="AP122" i="16"/>
  <c r="AQ122" i="16" s="1"/>
  <c r="AP126" i="16"/>
  <c r="AP118" i="16"/>
  <c r="AP116" i="16"/>
  <c r="AQ116" i="16" s="1"/>
  <c r="AP117" i="16"/>
  <c r="AQ117" i="16" s="1"/>
  <c r="AP121" i="16"/>
  <c r="AQ121" i="16" s="1"/>
  <c r="AP120" i="16"/>
  <c r="AP119" i="16"/>
  <c r="AQ119" i="16" s="1"/>
  <c r="AP112" i="16"/>
  <c r="AP114" i="16"/>
  <c r="AP110" i="16"/>
  <c r="AP111" i="16"/>
  <c r="AP113" i="16"/>
  <c r="AP115" i="16"/>
  <c r="AP106" i="16"/>
  <c r="AP107" i="16"/>
  <c r="AP105" i="16"/>
  <c r="AQ105" i="16" s="1"/>
  <c r="AP109" i="16"/>
  <c r="AP104" i="16"/>
  <c r="AP108" i="16"/>
  <c r="AP100" i="16"/>
  <c r="AQ100" i="16" s="1"/>
  <c r="AP98" i="16"/>
  <c r="AP99" i="16"/>
  <c r="AP103" i="16"/>
  <c r="AP102" i="16"/>
  <c r="AQ102" i="16" s="1"/>
  <c r="AP101" i="16"/>
  <c r="AP94" i="16"/>
  <c r="AP96" i="16"/>
  <c r="AP92" i="16"/>
  <c r="AP93" i="16"/>
  <c r="AP95" i="16"/>
  <c r="AP97" i="16"/>
  <c r="AP88" i="16"/>
  <c r="AP89" i="16"/>
  <c r="AP87" i="16"/>
  <c r="AP91" i="16"/>
  <c r="AP86" i="16"/>
  <c r="AP90" i="16"/>
  <c r="AP82" i="16"/>
  <c r="AP80" i="16"/>
  <c r="AP81" i="16"/>
  <c r="AP85" i="16"/>
  <c r="AP84" i="16"/>
  <c r="AP83" i="16"/>
  <c r="AP76" i="16"/>
  <c r="AP74" i="16"/>
  <c r="AP77" i="16"/>
  <c r="AP79" i="16"/>
  <c r="AP58" i="16"/>
  <c r="AP60" i="16"/>
  <c r="AP56" i="16"/>
  <c r="AP57" i="16"/>
  <c r="AP59" i="16"/>
  <c r="AP61" i="16"/>
  <c r="AP52" i="16"/>
  <c r="AP53" i="16"/>
  <c r="AP51" i="16"/>
  <c r="AP55" i="16"/>
  <c r="AP50" i="16"/>
  <c r="AP54" i="16"/>
  <c r="AP46" i="16"/>
  <c r="AP44" i="16"/>
  <c r="AP45" i="16"/>
  <c r="AP49" i="16"/>
  <c r="AP48" i="16"/>
  <c r="AP47" i="16"/>
  <c r="AP40" i="16"/>
  <c r="AP42" i="16"/>
  <c r="AP38" i="16"/>
  <c r="AP39" i="16"/>
  <c r="AP41" i="16"/>
  <c r="AP43" i="16"/>
  <c r="AP34" i="16"/>
  <c r="AP35" i="16"/>
  <c r="AP33" i="16"/>
  <c r="AP37" i="16"/>
  <c r="AP32" i="16"/>
  <c r="AP36" i="16"/>
  <c r="AP28" i="16"/>
  <c r="AP26" i="16"/>
  <c r="AP27" i="16"/>
  <c r="AP31" i="16"/>
  <c r="AP30" i="16"/>
  <c r="AP29" i="16"/>
  <c r="AP22" i="16"/>
  <c r="AQ12" i="18" s="1"/>
  <c r="AP24" i="16"/>
  <c r="AP20" i="16"/>
  <c r="AP21" i="16"/>
  <c r="AP23" i="16"/>
  <c r="AQ13" i="18" s="1"/>
  <c r="AP25" i="16"/>
  <c r="AP16" i="16"/>
  <c r="AQ16" i="16" s="1"/>
  <c r="AP17" i="16"/>
  <c r="AP15" i="16"/>
  <c r="AQ15" i="16" s="1"/>
  <c r="AP19" i="16"/>
  <c r="AQ19" i="16" s="1"/>
  <c r="AP14" i="16"/>
  <c r="AP18" i="16"/>
  <c r="AP10" i="16"/>
  <c r="AQ10" i="16" s="1"/>
  <c r="AP8" i="16"/>
  <c r="AQ8" i="16" s="1"/>
  <c r="AP9" i="16"/>
  <c r="AP13" i="16"/>
  <c r="AP12" i="16"/>
  <c r="AQ12" i="16" s="1"/>
  <c r="AP11" i="16"/>
  <c r="AQ11" i="16" s="1"/>
  <c r="AP4" i="16"/>
  <c r="AP6" i="16"/>
  <c r="AP2" i="16"/>
  <c r="AP3" i="16"/>
  <c r="AP5" i="16"/>
  <c r="AP7" i="16"/>
  <c r="AD7" i="16"/>
  <c r="AD5" i="16"/>
  <c r="AD3" i="16"/>
  <c r="AD2" i="16"/>
  <c r="AD6" i="16"/>
  <c r="AD4" i="16"/>
  <c r="AD11" i="16"/>
  <c r="AD12" i="16"/>
  <c r="AD13" i="16"/>
  <c r="AD9" i="16"/>
  <c r="AD8" i="16"/>
  <c r="AD10" i="16"/>
  <c r="AD18" i="16"/>
  <c r="AD14" i="16"/>
  <c r="AD19" i="16"/>
  <c r="AD15" i="16"/>
  <c r="AD17" i="16"/>
  <c r="AD16" i="16"/>
  <c r="AD25" i="16"/>
  <c r="AD23" i="16"/>
  <c r="AD21" i="16"/>
  <c r="AD20" i="16"/>
  <c r="AD24" i="16"/>
  <c r="AD22" i="16"/>
  <c r="AD29" i="16"/>
  <c r="AD30" i="16"/>
  <c r="AD31" i="16"/>
  <c r="AD27" i="16"/>
  <c r="AD26" i="16"/>
  <c r="AD28" i="16"/>
  <c r="AD36" i="16"/>
  <c r="AD32" i="16"/>
  <c r="AD37" i="16"/>
  <c r="AD33" i="16"/>
  <c r="AD35" i="16"/>
  <c r="AD34" i="16"/>
  <c r="AD43" i="16"/>
  <c r="AD41" i="16"/>
  <c r="AD39" i="16"/>
  <c r="AD38" i="16"/>
  <c r="AD42" i="16"/>
  <c r="AD40" i="16"/>
  <c r="AD47" i="16"/>
  <c r="AD48" i="16"/>
  <c r="AD49" i="16"/>
  <c r="AD45" i="16"/>
  <c r="AD44" i="16"/>
  <c r="AD46" i="16"/>
  <c r="AD54" i="16"/>
  <c r="AD50" i="16"/>
  <c r="AD55" i="16"/>
  <c r="AD51" i="16"/>
  <c r="AD53" i="16"/>
  <c r="AD52" i="16"/>
  <c r="AD61" i="16"/>
  <c r="AD59" i="16"/>
  <c r="AD57" i="16"/>
  <c r="AD56" i="16"/>
  <c r="AD60" i="16"/>
  <c r="AD58" i="16"/>
  <c r="AD66" i="16"/>
  <c r="AD62" i="16"/>
  <c r="AD64" i="16"/>
  <c r="AD79" i="16"/>
  <c r="AD77" i="16"/>
  <c r="AD76" i="16"/>
  <c r="AD83" i="16"/>
  <c r="AD84" i="16"/>
  <c r="AD85" i="16"/>
  <c r="AD81" i="16"/>
  <c r="AD80" i="16"/>
  <c r="AD82" i="16"/>
  <c r="AD90" i="16"/>
  <c r="AD86" i="16"/>
  <c r="AD91" i="16"/>
  <c r="AD87" i="16"/>
  <c r="AD89" i="16"/>
  <c r="AD88" i="16"/>
  <c r="AD97" i="16"/>
  <c r="AD95" i="16"/>
  <c r="AD93" i="16"/>
  <c r="AD92" i="16"/>
  <c r="AD96" i="16"/>
  <c r="AD94" i="16"/>
  <c r="AD101" i="16"/>
  <c r="AD102" i="16"/>
  <c r="AD103" i="16"/>
  <c r="AD99" i="16"/>
  <c r="AD98" i="16"/>
  <c r="AD100" i="16"/>
  <c r="AD108" i="16"/>
  <c r="AD104" i="16"/>
  <c r="AD109" i="16"/>
  <c r="AD105" i="16"/>
  <c r="AD107" i="16"/>
  <c r="AD106" i="16"/>
  <c r="AD115" i="16"/>
  <c r="AD113" i="16"/>
  <c r="AD111" i="16"/>
  <c r="AD110" i="16"/>
  <c r="AD114" i="16"/>
  <c r="AD112" i="16"/>
  <c r="AD119" i="16"/>
  <c r="AD120" i="16"/>
  <c r="AD121" i="16"/>
  <c r="AD117" i="16"/>
  <c r="AD116" i="16"/>
  <c r="AD118" i="16"/>
  <c r="AD126" i="16"/>
  <c r="AD122" i="16"/>
  <c r="AD127" i="16"/>
  <c r="AD123" i="16"/>
  <c r="AD125" i="16"/>
  <c r="AD124" i="16"/>
  <c r="AD133" i="16"/>
  <c r="AD131" i="16"/>
  <c r="AD129" i="16"/>
  <c r="AD128" i="16"/>
  <c r="AD132" i="16"/>
  <c r="AD130" i="16"/>
  <c r="AD137" i="16"/>
  <c r="AD138" i="16"/>
  <c r="AD139" i="16"/>
  <c r="AD135" i="16"/>
  <c r="AD134" i="16"/>
  <c r="AD136" i="16"/>
  <c r="AD144" i="16"/>
  <c r="AD140" i="16"/>
  <c r="AD145" i="16"/>
  <c r="AD141" i="16"/>
  <c r="AD143" i="16"/>
  <c r="AD142" i="16"/>
  <c r="AD151" i="16"/>
  <c r="AD149" i="16"/>
  <c r="AD147" i="16"/>
  <c r="AD146" i="16"/>
  <c r="AD150" i="16"/>
  <c r="AD148" i="16"/>
  <c r="AD155" i="16"/>
  <c r="AD156" i="16"/>
  <c r="AD157" i="16"/>
  <c r="AD153" i="16"/>
  <c r="AD152" i="16"/>
  <c r="AD154" i="16"/>
  <c r="AD162" i="16"/>
  <c r="AD158" i="16"/>
  <c r="AD163" i="16"/>
  <c r="AD159" i="16"/>
  <c r="AD161" i="16"/>
  <c r="AD160" i="16"/>
  <c r="AD169" i="16"/>
  <c r="AD167" i="16"/>
  <c r="AD165" i="16"/>
  <c r="AD164" i="16"/>
  <c r="AD168" i="16"/>
  <c r="AD166" i="16"/>
  <c r="AD173" i="16"/>
  <c r="AD174" i="16"/>
  <c r="AD175" i="16"/>
  <c r="AD171" i="16"/>
  <c r="AD170" i="16"/>
  <c r="AD172" i="16"/>
  <c r="AD180" i="16"/>
  <c r="AD176" i="16"/>
  <c r="AD181" i="16"/>
  <c r="AD177" i="16"/>
  <c r="AD179" i="16"/>
  <c r="AD178" i="16"/>
  <c r="AD187" i="16"/>
  <c r="AD185" i="16"/>
  <c r="AD183" i="16"/>
  <c r="AD182" i="16"/>
  <c r="AD186" i="16"/>
  <c r="AD184" i="16"/>
  <c r="AD191" i="16"/>
  <c r="AD192" i="16"/>
  <c r="AD193" i="16"/>
  <c r="AD189" i="16"/>
  <c r="AD188" i="16"/>
  <c r="AD190" i="16"/>
  <c r="AD198" i="16"/>
  <c r="AD194" i="16"/>
  <c r="AD199" i="16"/>
  <c r="AD195" i="16"/>
  <c r="AD197" i="16"/>
  <c r="AD196" i="16"/>
  <c r="AD205" i="16"/>
  <c r="AD203" i="16"/>
  <c r="AD201" i="16"/>
  <c r="AD200" i="16"/>
  <c r="AD204" i="16"/>
  <c r="AD202" i="16"/>
  <c r="AD209" i="16"/>
  <c r="AD210" i="16"/>
  <c r="AD211" i="16"/>
  <c r="AD207" i="16"/>
  <c r="AD206" i="16"/>
  <c r="AD208" i="16"/>
  <c r="AD215" i="16"/>
  <c r="AD214" i="16"/>
  <c r="N214" i="16"/>
  <c r="N215" i="16"/>
  <c r="N213" i="16"/>
  <c r="N217" i="16"/>
  <c r="N216" i="16"/>
  <c r="N208" i="16"/>
  <c r="N206" i="16"/>
  <c r="N207" i="16"/>
  <c r="N211" i="16"/>
  <c r="N210" i="16"/>
  <c r="N209" i="16"/>
  <c r="N202" i="16"/>
  <c r="N204" i="16"/>
  <c r="N200" i="16"/>
  <c r="N201" i="16"/>
  <c r="N203" i="16"/>
  <c r="N205" i="16"/>
  <c r="N196" i="16"/>
  <c r="N197" i="16"/>
  <c r="N195" i="16"/>
  <c r="N199" i="16"/>
  <c r="N194" i="16"/>
  <c r="N198" i="16"/>
  <c r="N190" i="16"/>
  <c r="N188" i="16"/>
  <c r="N189" i="16"/>
  <c r="N193" i="16"/>
  <c r="N192" i="16"/>
  <c r="N191" i="16"/>
  <c r="N184" i="16"/>
  <c r="N186" i="16"/>
  <c r="N182" i="16"/>
  <c r="N183" i="16"/>
  <c r="N185" i="16"/>
  <c r="N187" i="16"/>
  <c r="N178" i="16"/>
  <c r="N179" i="16"/>
  <c r="N177" i="16"/>
  <c r="N181" i="16"/>
  <c r="N176" i="16"/>
  <c r="N180" i="16"/>
  <c r="N172" i="16"/>
  <c r="N170" i="16"/>
  <c r="N171" i="16"/>
  <c r="N175" i="16"/>
  <c r="N174" i="16"/>
  <c r="N173" i="16"/>
  <c r="N166" i="16"/>
  <c r="N168" i="16"/>
  <c r="N164" i="16"/>
  <c r="N165" i="16"/>
  <c r="N167" i="16"/>
  <c r="N169" i="16"/>
  <c r="N160" i="16"/>
  <c r="N161" i="16"/>
  <c r="N159" i="16"/>
  <c r="N163" i="16"/>
  <c r="N158" i="16"/>
  <c r="N162" i="16"/>
  <c r="N154" i="16"/>
  <c r="N152" i="16"/>
  <c r="N153" i="16"/>
  <c r="N157" i="16"/>
  <c r="N156" i="16"/>
  <c r="N155" i="16"/>
  <c r="N148" i="16"/>
  <c r="N150" i="16"/>
  <c r="N146" i="16"/>
  <c r="N147" i="16"/>
  <c r="N149" i="16"/>
  <c r="N151" i="16"/>
  <c r="N142" i="16"/>
  <c r="N143" i="16"/>
  <c r="N141" i="16"/>
  <c r="N145" i="16"/>
  <c r="N140" i="16"/>
  <c r="N144" i="16"/>
  <c r="N136" i="16"/>
  <c r="N134" i="16"/>
  <c r="N135" i="16"/>
  <c r="N139" i="16"/>
  <c r="N138" i="16"/>
  <c r="N137" i="16"/>
  <c r="N130" i="16"/>
  <c r="N132" i="16"/>
  <c r="N128" i="16"/>
  <c r="N129" i="16"/>
  <c r="N131" i="16"/>
  <c r="N133" i="16"/>
  <c r="N124" i="16"/>
  <c r="N125" i="16"/>
  <c r="N123" i="16"/>
  <c r="N127" i="16"/>
  <c r="N122" i="16"/>
  <c r="N126" i="16"/>
  <c r="N118" i="16"/>
  <c r="N116" i="16"/>
  <c r="N117" i="16"/>
  <c r="N121" i="16"/>
  <c r="N120" i="16"/>
  <c r="N119" i="16"/>
  <c r="N112" i="16"/>
  <c r="N114" i="16"/>
  <c r="N110" i="16"/>
  <c r="N111" i="16"/>
  <c r="N113" i="16"/>
  <c r="N115" i="16"/>
  <c r="N106" i="16"/>
  <c r="N107" i="16"/>
  <c r="N105" i="16"/>
  <c r="N109" i="16"/>
  <c r="N104" i="16"/>
  <c r="N108" i="16"/>
  <c r="N100" i="16"/>
  <c r="N98" i="16"/>
  <c r="N99" i="16"/>
  <c r="N103" i="16"/>
  <c r="N102" i="16"/>
  <c r="N101" i="16"/>
  <c r="N94" i="16"/>
  <c r="N96" i="16"/>
  <c r="N92" i="16"/>
  <c r="N93" i="16"/>
  <c r="N95" i="16"/>
  <c r="N97" i="16"/>
  <c r="N88" i="16"/>
  <c r="N89" i="16"/>
  <c r="N87" i="16"/>
  <c r="N91" i="16"/>
  <c r="N86" i="16"/>
  <c r="N90" i="16"/>
  <c r="N81" i="16"/>
  <c r="N85" i="16"/>
  <c r="N83" i="16"/>
  <c r="N58" i="16"/>
  <c r="N60" i="16"/>
  <c r="N56" i="16"/>
  <c r="N57" i="16"/>
  <c r="N59" i="16"/>
  <c r="N61" i="16"/>
  <c r="N52" i="16"/>
  <c r="N53" i="16"/>
  <c r="N51" i="16"/>
  <c r="N55" i="16"/>
  <c r="N50" i="16"/>
  <c r="N54" i="16"/>
  <c r="N46" i="16"/>
  <c r="N44" i="16"/>
  <c r="N45" i="16"/>
  <c r="N49" i="16"/>
  <c r="N48" i="16"/>
  <c r="N47" i="16"/>
  <c r="N40" i="16"/>
  <c r="N42" i="16"/>
  <c r="N38" i="16"/>
  <c r="N39" i="16"/>
  <c r="N41" i="16"/>
  <c r="N43" i="16"/>
  <c r="N34" i="16"/>
  <c r="N35" i="16"/>
  <c r="N33" i="16"/>
  <c r="N37" i="16"/>
  <c r="N32" i="16"/>
  <c r="N36" i="16"/>
  <c r="N28" i="16"/>
  <c r="N26" i="16"/>
  <c r="N27" i="16"/>
  <c r="N31" i="16"/>
  <c r="N30" i="16"/>
  <c r="N29" i="16"/>
  <c r="N22" i="16"/>
  <c r="N24" i="16"/>
  <c r="N20" i="16"/>
  <c r="N21" i="16"/>
  <c r="N23" i="16"/>
  <c r="N25" i="16"/>
  <c r="N16" i="16"/>
  <c r="N17" i="16"/>
  <c r="N15" i="16"/>
  <c r="N19" i="16"/>
  <c r="N14" i="16"/>
  <c r="N18" i="16"/>
  <c r="N10" i="16"/>
  <c r="N8" i="16"/>
  <c r="N9" i="16"/>
  <c r="N13" i="16"/>
  <c r="N12" i="16"/>
  <c r="N11" i="16"/>
  <c r="N4" i="16"/>
  <c r="N6" i="16"/>
  <c r="N2" i="16"/>
  <c r="N3" i="16"/>
  <c r="N5" i="16"/>
  <c r="N7" i="16"/>
  <c r="AQ61" i="18" l="1"/>
  <c r="AQ73" i="18"/>
  <c r="R7" i="18"/>
  <c r="R12" i="18"/>
  <c r="R55" i="18"/>
  <c r="R67" i="18"/>
  <c r="N7" i="18"/>
  <c r="N11" i="18"/>
  <c r="N19" i="18"/>
  <c r="N31" i="18"/>
  <c r="N55" i="18"/>
  <c r="N59" i="18"/>
  <c r="N67" i="18"/>
  <c r="R13" i="18"/>
  <c r="N2" i="18"/>
  <c r="N6" i="18"/>
  <c r="N10" i="18"/>
  <c r="N50" i="18"/>
  <c r="N54" i="18"/>
  <c r="N58" i="18"/>
  <c r="N62" i="18"/>
  <c r="N66" i="18"/>
  <c r="N70" i="18"/>
  <c r="AQ30" i="18"/>
  <c r="R61" i="18"/>
  <c r="AQ83" i="16"/>
  <c r="AR83" i="16" s="1"/>
  <c r="AQ80" i="16"/>
  <c r="AR80" i="16" s="1"/>
  <c r="AQ84" i="16"/>
  <c r="AR84" i="16" s="1"/>
  <c r="N14" i="18"/>
  <c r="N18" i="18"/>
  <c r="N22" i="18"/>
  <c r="N34" i="18"/>
  <c r="N38" i="18"/>
  <c r="N42" i="18"/>
  <c r="N46" i="18"/>
  <c r="AQ81" i="16"/>
  <c r="AR81" i="16" s="1"/>
  <c r="N15" i="18"/>
  <c r="N35" i="18"/>
  <c r="N39" i="18"/>
  <c r="N43" i="18"/>
  <c r="N47" i="18"/>
  <c r="AQ103" i="16"/>
  <c r="AR103" i="16" s="1"/>
  <c r="AQ108" i="16"/>
  <c r="AR108" i="16" s="1"/>
  <c r="AQ107" i="16"/>
  <c r="AR107" i="16" s="1"/>
  <c r="AQ101" i="16"/>
  <c r="AR101" i="16" s="1"/>
  <c r="AQ98" i="16"/>
  <c r="AR98" i="16" s="1"/>
  <c r="R37" i="18"/>
  <c r="R49" i="18"/>
  <c r="AQ37" i="18"/>
  <c r="AQ49" i="18"/>
  <c r="AI22" i="18"/>
  <c r="AI16" i="18"/>
  <c r="Q25" i="18"/>
  <c r="Q19" i="18"/>
  <c r="R43" i="18"/>
  <c r="AH56" i="18"/>
  <c r="AH44" i="18"/>
  <c r="R71" i="18"/>
  <c r="AH69" i="18"/>
  <c r="AH62" i="18"/>
  <c r="AH57" i="18"/>
  <c r="AH50" i="18"/>
  <c r="AH45" i="18"/>
  <c r="AH38" i="18"/>
  <c r="AH33" i="18"/>
  <c r="AH31" i="18"/>
  <c r="AH9" i="18"/>
  <c r="N21" i="18"/>
  <c r="AH68" i="18"/>
  <c r="AH32" i="18"/>
  <c r="AH8" i="18"/>
  <c r="N71" i="18"/>
  <c r="N20" i="18"/>
  <c r="AQ33" i="18"/>
  <c r="N68" i="16"/>
  <c r="AQ10" i="18"/>
  <c r="AQ36" i="18"/>
  <c r="AQ40" i="18"/>
  <c r="AQ48" i="18"/>
  <c r="AQ52" i="18"/>
  <c r="AH71" i="18"/>
  <c r="AH63" i="18"/>
  <c r="AH59" i="18"/>
  <c r="AH51" i="18"/>
  <c r="AH47" i="18"/>
  <c r="AH39" i="18"/>
  <c r="AH35" i="18"/>
  <c r="AH15" i="18"/>
  <c r="AH11" i="18"/>
  <c r="AQ92" i="16"/>
  <c r="AR92" i="16" s="1"/>
  <c r="AQ34" i="18"/>
  <c r="AQ113" i="16"/>
  <c r="AQ43" i="18"/>
  <c r="AQ112" i="16"/>
  <c r="AR112" i="16" s="1"/>
  <c r="AQ42" i="18"/>
  <c r="AQ128" i="16"/>
  <c r="AR128" i="16" s="1"/>
  <c r="AQ46" i="18"/>
  <c r="AQ149" i="16"/>
  <c r="AQ55" i="18"/>
  <c r="AQ148" i="16"/>
  <c r="AR148" i="16" s="1"/>
  <c r="AQ54" i="18"/>
  <c r="AQ164" i="16"/>
  <c r="AR164" i="16" s="1"/>
  <c r="AQ58" i="18"/>
  <c r="AQ185" i="16"/>
  <c r="AQ67" i="18"/>
  <c r="AQ184" i="16"/>
  <c r="AR184" i="16" s="1"/>
  <c r="AQ66" i="18"/>
  <c r="AQ200" i="16"/>
  <c r="AQ70" i="18"/>
  <c r="N69" i="16"/>
  <c r="Q23" i="18"/>
  <c r="AD68" i="16"/>
  <c r="AI25" i="18"/>
  <c r="AD71" i="16"/>
  <c r="AI21" i="18"/>
  <c r="AQ78" i="16"/>
  <c r="AQ26" i="18"/>
  <c r="N30" i="18"/>
  <c r="N26" i="18"/>
  <c r="AH70" i="18"/>
  <c r="AH66" i="18"/>
  <c r="AH67" i="18"/>
  <c r="AH58" i="18"/>
  <c r="AH54" i="18"/>
  <c r="AH55" i="18"/>
  <c r="AH46" i="18"/>
  <c r="AH42" i="18"/>
  <c r="AH43" i="18"/>
  <c r="AH34" i="18"/>
  <c r="AH30" i="18"/>
  <c r="AH10" i="18"/>
  <c r="AH6" i="18"/>
  <c r="AQ5" i="18"/>
  <c r="AQ9" i="18"/>
  <c r="AQ29" i="18"/>
  <c r="AQ97" i="16"/>
  <c r="AQ35" i="18"/>
  <c r="AQ96" i="16"/>
  <c r="AR96" i="16" s="1"/>
  <c r="AQ32" i="18"/>
  <c r="AQ111" i="16"/>
  <c r="AR111" i="16" s="1"/>
  <c r="AQ39" i="18"/>
  <c r="AQ133" i="16"/>
  <c r="AR133" i="16" s="1"/>
  <c r="AQ47" i="18"/>
  <c r="AQ132" i="16"/>
  <c r="AR132" i="16" s="1"/>
  <c r="AQ44" i="18"/>
  <c r="AQ147" i="16"/>
  <c r="AR147" i="16" s="1"/>
  <c r="AQ51" i="18"/>
  <c r="AQ169" i="16"/>
  <c r="AQ59" i="18"/>
  <c r="AQ168" i="16"/>
  <c r="AR168" i="16" s="1"/>
  <c r="AQ56" i="18"/>
  <c r="AQ183" i="16"/>
  <c r="AR183" i="16" s="1"/>
  <c r="AQ63" i="18"/>
  <c r="AQ205" i="16"/>
  <c r="AR205" i="16" s="1"/>
  <c r="AQ71" i="18"/>
  <c r="AQ204" i="16"/>
  <c r="AR204" i="16" s="1"/>
  <c r="AQ68" i="18"/>
  <c r="N4" i="18"/>
  <c r="N8" i="18"/>
  <c r="N12" i="18"/>
  <c r="N16" i="18"/>
  <c r="N32" i="18"/>
  <c r="N36" i="18"/>
  <c r="N40" i="18"/>
  <c r="N44" i="18"/>
  <c r="N48" i="18"/>
  <c r="N52" i="18"/>
  <c r="N56" i="18"/>
  <c r="N60" i="18"/>
  <c r="N64" i="18"/>
  <c r="N68" i="18"/>
  <c r="N72" i="18"/>
  <c r="N70" i="16"/>
  <c r="Q20" i="18"/>
  <c r="AP73" i="16"/>
  <c r="Q24" i="18"/>
  <c r="AD73" i="16"/>
  <c r="AI24" i="18"/>
  <c r="AH28" i="18"/>
  <c r="AP71" i="16"/>
  <c r="N29" i="18"/>
  <c r="N25" i="18"/>
  <c r="AH65" i="18"/>
  <c r="AH53" i="18"/>
  <c r="AH41" i="18"/>
  <c r="AH17" i="18"/>
  <c r="AQ77" i="16"/>
  <c r="AR77" i="16" s="1"/>
  <c r="AQ31" i="18"/>
  <c r="AQ60" i="18"/>
  <c r="AQ64" i="18"/>
  <c r="AQ72" i="18"/>
  <c r="N5" i="18"/>
  <c r="N9" i="18"/>
  <c r="N13" i="18"/>
  <c r="N17" i="18"/>
  <c r="N33" i="18"/>
  <c r="N37" i="18"/>
  <c r="N41" i="18"/>
  <c r="N45" i="18"/>
  <c r="N49" i="18"/>
  <c r="N53" i="18"/>
  <c r="N57" i="18"/>
  <c r="N61" i="18"/>
  <c r="N65" i="18"/>
  <c r="N69" i="18"/>
  <c r="N73" i="18"/>
  <c r="N71" i="16"/>
  <c r="R23" i="18" s="1"/>
  <c r="Q21" i="18"/>
  <c r="AD69" i="16"/>
  <c r="AH23" i="18" s="1"/>
  <c r="AI23" i="18"/>
  <c r="AH27" i="18"/>
  <c r="N28" i="18"/>
  <c r="N24" i="18"/>
  <c r="AH72" i="18"/>
  <c r="AH73" i="18"/>
  <c r="AH64" i="18"/>
  <c r="AH60" i="18"/>
  <c r="AH61" i="18"/>
  <c r="AH52" i="18"/>
  <c r="AH48" i="18"/>
  <c r="AH49" i="18"/>
  <c r="AH40" i="18"/>
  <c r="AH36" i="18"/>
  <c r="AH37" i="18"/>
  <c r="AH29" i="18"/>
  <c r="AH12" i="18"/>
  <c r="AH13" i="18"/>
  <c r="AQ11" i="18"/>
  <c r="AQ8" i="18"/>
  <c r="AQ74" i="16"/>
  <c r="AR74" i="16" s="1"/>
  <c r="AQ28" i="18"/>
  <c r="AQ41" i="18"/>
  <c r="AQ114" i="16"/>
  <c r="AR114" i="16" s="1"/>
  <c r="AQ38" i="18"/>
  <c r="AQ129" i="16"/>
  <c r="AR129" i="16" s="1"/>
  <c r="AQ45" i="18"/>
  <c r="AQ151" i="16"/>
  <c r="AQ53" i="18"/>
  <c r="AQ150" i="16"/>
  <c r="AR150" i="16" s="1"/>
  <c r="AQ50" i="18"/>
  <c r="AQ165" i="16"/>
  <c r="AR165" i="16" s="1"/>
  <c r="AQ57" i="18"/>
  <c r="AQ187" i="16"/>
  <c r="AR187" i="16" s="1"/>
  <c r="AQ65" i="18"/>
  <c r="AQ62" i="18"/>
  <c r="AQ69" i="18"/>
  <c r="N72" i="16"/>
  <c r="Q22" i="18"/>
  <c r="AD70" i="16"/>
  <c r="AH20" i="18" s="1"/>
  <c r="AI20" i="18"/>
  <c r="AH26" i="18"/>
  <c r="AQ75" i="16"/>
  <c r="AR75" i="16" s="1"/>
  <c r="AQ27" i="18"/>
  <c r="N27" i="18"/>
  <c r="N23" i="18"/>
  <c r="R73" i="18"/>
  <c r="R35" i="18"/>
  <c r="R47" i="18"/>
  <c r="R59" i="18"/>
  <c r="R11" i="18"/>
  <c r="R33" i="18"/>
  <c r="R45" i="18"/>
  <c r="R57" i="18"/>
  <c r="R69" i="18"/>
  <c r="R3" i="18"/>
  <c r="R8" i="18"/>
  <c r="R36" i="18"/>
  <c r="R40" i="18"/>
  <c r="R48" i="18"/>
  <c r="R52" i="18"/>
  <c r="R60" i="18"/>
  <c r="R64" i="18"/>
  <c r="R72" i="18"/>
  <c r="AH7" i="18"/>
  <c r="R41" i="18"/>
  <c r="R50" i="18"/>
  <c r="R62" i="18"/>
  <c r="AH2" i="18"/>
  <c r="AH5" i="18"/>
  <c r="R4" i="18"/>
  <c r="R38" i="18"/>
  <c r="R53" i="18"/>
  <c r="R65" i="18"/>
  <c r="R5" i="18"/>
  <c r="R2" i="18"/>
  <c r="R9" i="18"/>
  <c r="R14" i="18"/>
  <c r="R34" i="18"/>
  <c r="R42" i="18"/>
  <c r="R46" i="18"/>
  <c r="R54" i="18"/>
  <c r="R58" i="18"/>
  <c r="R66" i="18"/>
  <c r="R70" i="18"/>
  <c r="AH4" i="18"/>
  <c r="R6" i="18"/>
  <c r="R10" i="18"/>
  <c r="R18" i="18"/>
  <c r="R32" i="18"/>
  <c r="R39" i="18"/>
  <c r="R44" i="18"/>
  <c r="R51" i="18"/>
  <c r="R56" i="18"/>
  <c r="R63" i="18"/>
  <c r="R68" i="18"/>
  <c r="AH3" i="18"/>
  <c r="AQ5" i="16"/>
  <c r="AR5" i="16" s="1"/>
  <c r="AQ7" i="18"/>
  <c r="AQ6" i="18"/>
  <c r="R31" i="18"/>
  <c r="R27" i="18"/>
  <c r="AQ3" i="16"/>
  <c r="AR3" i="16" s="1"/>
  <c r="AQ3" i="18"/>
  <c r="R30" i="18"/>
  <c r="R26" i="18"/>
  <c r="AQ2" i="16"/>
  <c r="AR2" i="16" s="1"/>
  <c r="AQ4" i="18"/>
  <c r="R29" i="18"/>
  <c r="AQ2" i="18"/>
  <c r="R28" i="18"/>
  <c r="AP68" i="16"/>
  <c r="AQ68" i="16" s="1"/>
  <c r="AQ67" i="16"/>
  <c r="AR67" i="16" s="1"/>
  <c r="AP72" i="16"/>
  <c r="AQ72" i="16" s="1"/>
  <c r="N73" i="16"/>
  <c r="R25" i="18" s="1"/>
  <c r="AP70" i="16"/>
  <c r="AQ70" i="16" s="1"/>
  <c r="AQ62" i="16"/>
  <c r="AR62" i="16" s="1"/>
  <c r="AP69" i="16"/>
  <c r="AQ69" i="16" s="1"/>
  <c r="AQ63" i="16"/>
  <c r="AR63" i="16" s="1"/>
  <c r="AQ64" i="16"/>
  <c r="AR64" i="16" s="1"/>
  <c r="AD72" i="16"/>
  <c r="AQ65" i="16"/>
  <c r="AR65" i="16" s="1"/>
  <c r="AQ66" i="16"/>
  <c r="AR66" i="16" s="1"/>
  <c r="AQ23" i="16"/>
  <c r="AQ53" i="16"/>
  <c r="AR53" i="16" s="1"/>
  <c r="AQ33" i="16"/>
  <c r="AR33" i="16" s="1"/>
  <c r="AR119" i="16"/>
  <c r="AR144" i="16"/>
  <c r="AR191" i="16"/>
  <c r="AR188" i="16"/>
  <c r="AR215" i="16"/>
  <c r="AQ24" i="16"/>
  <c r="AQ31" i="16"/>
  <c r="AR31" i="16" s="1"/>
  <c r="AQ36" i="16"/>
  <c r="AR36" i="16" s="1"/>
  <c r="AQ35" i="16"/>
  <c r="AR35" i="16" s="1"/>
  <c r="AQ61" i="16"/>
  <c r="AR105" i="16"/>
  <c r="AR117" i="16"/>
  <c r="AR138" i="16"/>
  <c r="AR153" i="16"/>
  <c r="AR174" i="16"/>
  <c r="AQ22" i="16"/>
  <c r="AR155" i="16"/>
  <c r="AR163" i="16"/>
  <c r="AR180" i="16"/>
  <c r="AR211" i="16"/>
  <c r="AR100" i="16"/>
  <c r="AR179" i="16"/>
  <c r="AR15" i="16"/>
  <c r="AQ32" i="16"/>
  <c r="AR32" i="16" s="1"/>
  <c r="AQ39" i="16"/>
  <c r="AQ47" i="16"/>
  <c r="AR47" i="16" s="1"/>
  <c r="AQ56" i="16"/>
  <c r="AQ34" i="16"/>
  <c r="AR34" i="16" s="1"/>
  <c r="AQ60" i="16"/>
  <c r="AR11" i="16"/>
  <c r="AR143" i="16"/>
  <c r="AR116" i="16"/>
  <c r="AR127" i="16"/>
  <c r="AR139" i="16"/>
  <c r="AR152" i="16"/>
  <c r="AR175" i="16"/>
  <c r="AR199" i="16"/>
  <c r="AR216" i="16"/>
  <c r="AR124" i="16"/>
  <c r="AR136" i="16"/>
  <c r="AR189" i="16"/>
  <c r="AR196" i="16"/>
  <c r="AR122" i="16"/>
  <c r="AR158" i="16"/>
  <c r="AR213" i="16"/>
  <c r="AR12" i="16"/>
  <c r="AR10" i="16"/>
  <c r="AR208" i="16"/>
  <c r="AR19" i="16"/>
  <c r="AR172" i="16"/>
  <c r="AQ48" i="16"/>
  <c r="AR48" i="16" s="1"/>
  <c r="AQ55" i="16"/>
  <c r="AR55" i="16" s="1"/>
  <c r="AR160" i="16"/>
  <c r="AR177" i="16"/>
  <c r="AR194" i="16"/>
  <c r="AQ27" i="16"/>
  <c r="AR27" i="16" s="1"/>
  <c r="AQ38" i="16"/>
  <c r="AQ44" i="16"/>
  <c r="AR44" i="16" s="1"/>
  <c r="AQ50" i="16"/>
  <c r="AR50" i="16" s="1"/>
  <c r="AR210" i="16"/>
  <c r="AR8" i="16"/>
  <c r="AQ25" i="16"/>
  <c r="AR141" i="16"/>
  <c r="AQ59" i="16"/>
  <c r="AQ46" i="16"/>
  <c r="AR46" i="16" s="1"/>
  <c r="AR102" i="16"/>
  <c r="AQ89" i="16"/>
  <c r="AR89" i="16" s="1"/>
  <c r="AQ54" i="16"/>
  <c r="AR54" i="16" s="1"/>
  <c r="AQ85" i="16"/>
  <c r="AR85" i="16" s="1"/>
  <c r="AQ154" i="16"/>
  <c r="AR154" i="16" s="1"/>
  <c r="AQ159" i="16"/>
  <c r="AR159" i="16" s="1"/>
  <c r="AQ157" i="16"/>
  <c r="AR157" i="16" s="1"/>
  <c r="AQ57" i="16"/>
  <c r="AQ58" i="16"/>
  <c r="AQ95" i="16"/>
  <c r="AQ94" i="16"/>
  <c r="AQ13" i="16"/>
  <c r="AR13" i="16" s="1"/>
  <c r="AQ18" i="16"/>
  <c r="AR18" i="16" s="1"/>
  <c r="AQ29" i="16"/>
  <c r="AR29" i="16" s="1"/>
  <c r="AQ26" i="16"/>
  <c r="AR26" i="16" s="1"/>
  <c r="AQ42" i="16"/>
  <c r="AQ49" i="16"/>
  <c r="AR49" i="16" s="1"/>
  <c r="AQ52" i="16"/>
  <c r="AR52" i="16" s="1"/>
  <c r="AQ86" i="16"/>
  <c r="AR86" i="16" s="1"/>
  <c r="AQ123" i="16"/>
  <c r="AR123" i="16" s="1"/>
  <c r="AQ131" i="16"/>
  <c r="AQ192" i="16"/>
  <c r="AR192" i="16" s="1"/>
  <c r="AQ190" i="16"/>
  <c r="AR190" i="16" s="1"/>
  <c r="AQ93" i="16"/>
  <c r="AQ162" i="16"/>
  <c r="AR162" i="16" s="1"/>
  <c r="AQ4" i="16"/>
  <c r="AQ9" i="16"/>
  <c r="AR9" i="16" s="1"/>
  <c r="AQ20" i="16"/>
  <c r="AQ30" i="16"/>
  <c r="AR30" i="16" s="1"/>
  <c r="AQ41" i="16"/>
  <c r="AQ40" i="16"/>
  <c r="AQ51" i="16"/>
  <c r="AR51" i="16" s="1"/>
  <c r="AQ82" i="16"/>
  <c r="AR82" i="16" s="1"/>
  <c r="AQ126" i="16"/>
  <c r="AR126" i="16" s="1"/>
  <c r="AQ125" i="16"/>
  <c r="AR125" i="16" s="1"/>
  <c r="AQ186" i="16"/>
  <c r="AQ193" i="16"/>
  <c r="AR193" i="16" s="1"/>
  <c r="AQ7" i="16"/>
  <c r="AQ17" i="16"/>
  <c r="AR17" i="16" s="1"/>
  <c r="AQ37" i="16"/>
  <c r="AR37" i="16" s="1"/>
  <c r="AQ106" i="16"/>
  <c r="AR106" i="16" s="1"/>
  <c r="AQ110" i="16"/>
  <c r="AQ140" i="16"/>
  <c r="AR140" i="16" s="1"/>
  <c r="AQ142" i="16"/>
  <c r="AR142" i="16" s="1"/>
  <c r="AQ171" i="16"/>
  <c r="AR171" i="16" s="1"/>
  <c r="AQ176" i="16"/>
  <c r="AR176" i="16" s="1"/>
  <c r="AQ202" i="16"/>
  <c r="AQ207" i="16"/>
  <c r="AR207" i="16" s="1"/>
  <c r="AQ6" i="16"/>
  <c r="AQ14" i="16"/>
  <c r="AR14" i="16" s="1"/>
  <c r="AR16" i="16"/>
  <c r="AQ21" i="16"/>
  <c r="AQ28" i="16"/>
  <c r="AR28" i="16" s="1"/>
  <c r="AQ43" i="16"/>
  <c r="AQ45" i="16"/>
  <c r="AR45" i="16" s="1"/>
  <c r="AQ79" i="16"/>
  <c r="AQ76" i="16"/>
  <c r="AQ109" i="16"/>
  <c r="AR109" i="16" s="1"/>
  <c r="AQ115" i="16"/>
  <c r="AQ134" i="16"/>
  <c r="AR134" i="16" s="1"/>
  <c r="AQ145" i="16"/>
  <c r="AR145" i="16" s="1"/>
  <c r="AQ173" i="16"/>
  <c r="AR173" i="16" s="1"/>
  <c r="AQ170" i="16"/>
  <c r="AR170" i="16" s="1"/>
  <c r="AQ201" i="16"/>
  <c r="AQ209" i="16"/>
  <c r="AR209" i="16" s="1"/>
  <c r="AQ99" i="16"/>
  <c r="AR99" i="16" s="1"/>
  <c r="AQ120" i="16"/>
  <c r="AR120" i="16" s="1"/>
  <c r="AQ130" i="16"/>
  <c r="AQ146" i="16"/>
  <c r="AR161" i="16"/>
  <c r="AQ167" i="16"/>
  <c r="AR181" i="16"/>
  <c r="AQ178" i="16"/>
  <c r="AR178" i="16" s="1"/>
  <c r="AR198" i="16"/>
  <c r="AQ195" i="16"/>
  <c r="AR195" i="16" s="1"/>
  <c r="AR206" i="16"/>
  <c r="AQ104" i="16"/>
  <c r="AR104" i="16" s="1"/>
  <c r="AR121" i="16"/>
  <c r="AQ118" i="16"/>
  <c r="AR118" i="16" s="1"/>
  <c r="AR137" i="16"/>
  <c r="AQ135" i="16"/>
  <c r="AR135" i="16" s="1"/>
  <c r="AQ156" i="16"/>
  <c r="AR156" i="16" s="1"/>
  <c r="AQ166" i="16"/>
  <c r="AQ182" i="16"/>
  <c r="AR197" i="16"/>
  <c r="AQ203" i="16"/>
  <c r="AR217" i="16"/>
  <c r="AQ214" i="16"/>
  <c r="AR214" i="16" s="1"/>
  <c r="R20" i="18" l="1"/>
  <c r="R21" i="18"/>
  <c r="AH22" i="18"/>
  <c r="R22" i="18"/>
  <c r="AQ88" i="16"/>
  <c r="AR88" i="16" s="1"/>
  <c r="AH21" i="18"/>
  <c r="AQ24" i="18"/>
  <c r="AQ91" i="16"/>
  <c r="AR91" i="16" s="1"/>
  <c r="AH24" i="18"/>
  <c r="AQ90" i="16"/>
  <c r="AR90" i="16" s="1"/>
  <c r="AQ21" i="18"/>
  <c r="AH25" i="18"/>
  <c r="AQ87" i="16"/>
  <c r="AR87" i="16" s="1"/>
  <c r="AR71" i="18"/>
  <c r="AT71" i="18" s="1"/>
  <c r="AR66" i="18"/>
  <c r="AT66" i="18" s="1"/>
  <c r="AR57" i="18"/>
  <c r="AT57" i="18" s="1"/>
  <c r="AR59" i="18"/>
  <c r="AT59" i="18" s="1"/>
  <c r="AR26" i="18"/>
  <c r="AT26" i="18" s="1"/>
  <c r="AR70" i="18"/>
  <c r="AT70" i="18" s="1"/>
  <c r="AR67" i="18"/>
  <c r="AT67" i="18" s="1"/>
  <c r="AR55" i="18"/>
  <c r="AT55" i="18" s="1"/>
  <c r="AQ15" i="18"/>
  <c r="AH14" i="18"/>
  <c r="AR34" i="18"/>
  <c r="AT34" i="18" s="1"/>
  <c r="R19" i="18"/>
  <c r="R17" i="18"/>
  <c r="AR149" i="16"/>
  <c r="AR78" i="16"/>
  <c r="AQ73" i="16"/>
  <c r="AR73" i="16" s="1"/>
  <c r="AR70" i="16"/>
  <c r="AR45" i="18"/>
  <c r="AT45" i="18" s="1"/>
  <c r="AR47" i="18"/>
  <c r="AT47" i="18" s="1"/>
  <c r="R15" i="18"/>
  <c r="AQ19" i="18"/>
  <c r="AR42" i="18"/>
  <c r="AT42" i="18" s="1"/>
  <c r="AQ17" i="18"/>
  <c r="AH18" i="18"/>
  <c r="AR35" i="18"/>
  <c r="AT35" i="18" s="1"/>
  <c r="AH16" i="18"/>
  <c r="AQ16" i="18"/>
  <c r="AR43" i="18"/>
  <c r="AT43" i="18" s="1"/>
  <c r="AR151" i="16"/>
  <c r="R16" i="18"/>
  <c r="AQ14" i="18"/>
  <c r="AH19" i="18"/>
  <c r="AQ18" i="18"/>
  <c r="AR169" i="16"/>
  <c r="AQ71" i="16"/>
  <c r="AR71" i="16" s="1"/>
  <c r="AR97" i="16"/>
  <c r="AR54" i="18"/>
  <c r="AT54" i="18" s="1"/>
  <c r="AR113" i="16"/>
  <c r="AR200" i="16"/>
  <c r="AR185" i="16"/>
  <c r="AR68" i="16"/>
  <c r="AQ23" i="18"/>
  <c r="AR72" i="16"/>
  <c r="AQ25" i="18"/>
  <c r="AQ20" i="18"/>
  <c r="AQ22" i="18"/>
  <c r="AR202" i="16"/>
  <c r="AR72" i="18"/>
  <c r="AT72" i="18" s="1"/>
  <c r="AR203" i="16"/>
  <c r="AR73" i="18"/>
  <c r="AT73" i="18" s="1"/>
  <c r="AR166" i="16"/>
  <c r="AR60" i="18"/>
  <c r="AT60" i="18" s="1"/>
  <c r="AR167" i="16"/>
  <c r="AR61" i="18"/>
  <c r="AT61" i="18" s="1"/>
  <c r="AR130" i="16"/>
  <c r="AR48" i="18"/>
  <c r="AT48" i="18" s="1"/>
  <c r="AR201" i="16"/>
  <c r="AR69" i="18"/>
  <c r="AT69" i="18" s="1"/>
  <c r="AR6" i="16"/>
  <c r="AR2" i="18"/>
  <c r="AT2" i="18" s="1"/>
  <c r="AR7" i="16"/>
  <c r="AR5" i="18"/>
  <c r="AT5" i="18" s="1"/>
  <c r="AR115" i="16"/>
  <c r="AR41" i="18"/>
  <c r="AT41" i="18" s="1"/>
  <c r="AR79" i="16"/>
  <c r="AR29" i="18"/>
  <c r="AT29" i="18" s="1"/>
  <c r="AR21" i="16"/>
  <c r="AR9" i="18"/>
  <c r="AT9" i="18" s="1"/>
  <c r="AR186" i="16"/>
  <c r="AR62" i="18"/>
  <c r="AT62" i="18" s="1"/>
  <c r="AR20" i="16"/>
  <c r="AR10" i="18"/>
  <c r="AT10" i="18" s="1"/>
  <c r="AR25" i="16"/>
  <c r="AR11" i="18"/>
  <c r="AT11" i="18" s="1"/>
  <c r="AR22" i="16"/>
  <c r="AR12" i="18"/>
  <c r="AT12" i="18" s="1"/>
  <c r="AR51" i="18"/>
  <c r="AT51" i="18" s="1"/>
  <c r="AR46" i="18"/>
  <c r="AT46" i="18" s="1"/>
  <c r="AR65" i="18"/>
  <c r="AT65" i="18" s="1"/>
  <c r="AR3" i="18"/>
  <c r="AT3" i="18" s="1"/>
  <c r="AR182" i="16"/>
  <c r="AR64" i="18"/>
  <c r="AT64" i="18" s="1"/>
  <c r="AR146" i="16"/>
  <c r="AR52" i="18"/>
  <c r="AT52" i="18" s="1"/>
  <c r="AR40" i="16"/>
  <c r="AR18" i="18"/>
  <c r="AR131" i="16"/>
  <c r="AR49" i="18"/>
  <c r="AT49" i="18" s="1"/>
  <c r="AR94" i="16"/>
  <c r="AR36" i="18"/>
  <c r="AT36" i="18" s="1"/>
  <c r="AR57" i="16"/>
  <c r="AR21" i="18"/>
  <c r="AR60" i="16"/>
  <c r="AR20" i="18"/>
  <c r="AR39" i="16"/>
  <c r="AR15" i="18"/>
  <c r="AR68" i="18"/>
  <c r="AT68" i="18" s="1"/>
  <c r="AR44" i="18"/>
  <c r="AT44" i="18" s="1"/>
  <c r="AR38" i="18"/>
  <c r="AT38" i="18" s="1"/>
  <c r="AR43" i="16"/>
  <c r="AR17" i="18"/>
  <c r="AR4" i="16"/>
  <c r="AR6" i="18"/>
  <c r="AT6" i="18" s="1"/>
  <c r="AR42" i="16"/>
  <c r="AR14" i="18"/>
  <c r="AR95" i="16"/>
  <c r="AR37" i="18"/>
  <c r="AT37" i="18" s="1"/>
  <c r="AR59" i="16"/>
  <c r="AR63" i="18"/>
  <c r="AT63" i="18" s="1"/>
  <c r="AR39" i="18"/>
  <c r="AT39" i="18" s="1"/>
  <c r="AR4" i="18"/>
  <c r="AT4" i="18" s="1"/>
  <c r="AR50" i="18"/>
  <c r="AT50" i="18" s="1"/>
  <c r="AR7" i="18"/>
  <c r="AT7" i="18" s="1"/>
  <c r="AR76" i="16"/>
  <c r="AR41" i="16"/>
  <c r="AR19" i="18"/>
  <c r="AR110" i="16"/>
  <c r="AR40" i="18"/>
  <c r="AT40" i="18" s="1"/>
  <c r="AR93" i="16"/>
  <c r="AR33" i="18"/>
  <c r="AT33" i="18" s="1"/>
  <c r="AR58" i="16"/>
  <c r="AR24" i="18"/>
  <c r="AR38" i="16"/>
  <c r="AR16" i="18"/>
  <c r="AR56" i="16"/>
  <c r="AR22" i="18"/>
  <c r="AR61" i="16"/>
  <c r="AR24" i="16"/>
  <c r="AR8" i="18"/>
  <c r="AT8" i="18" s="1"/>
  <c r="AR23" i="16"/>
  <c r="AR13" i="18"/>
  <c r="AT13" i="18" s="1"/>
  <c r="AR56" i="18"/>
  <c r="AT56" i="18" s="1"/>
  <c r="AR32" i="18"/>
  <c r="AT32" i="18" s="1"/>
  <c r="AR58" i="18"/>
  <c r="AT58" i="18" s="1"/>
  <c r="AR53" i="18"/>
  <c r="AT53" i="18" s="1"/>
  <c r="R24" i="18"/>
  <c r="AR69" i="16"/>
  <c r="AR30" i="18" l="1"/>
  <c r="AT30" i="18" s="1"/>
  <c r="AR31" i="18"/>
  <c r="AT31" i="18" s="1"/>
  <c r="AR27" i="18"/>
  <c r="AT27" i="18" s="1"/>
  <c r="AR25" i="18"/>
  <c r="AT25" i="18" s="1"/>
  <c r="AR23" i="18"/>
  <c r="AT23" i="18" s="1"/>
  <c r="AR28" i="18"/>
  <c r="AT28" i="18" s="1"/>
  <c r="AT21" i="18"/>
  <c r="AT17" i="18"/>
  <c r="AT14" i="18"/>
  <c r="AT15" i="18"/>
  <c r="AT19" i="18"/>
  <c r="AT18" i="18"/>
  <c r="AT16" i="18"/>
  <c r="AT22" i="18"/>
  <c r="AT20" i="18"/>
  <c r="AT24" i="18"/>
</calcChain>
</file>

<file path=xl/comments1.xml><?xml version="1.0" encoding="utf-8"?>
<comments xmlns="http://schemas.openxmlformats.org/spreadsheetml/2006/main">
  <authors>
    <author>Rogerio Cichota</author>
  </authors>
  <commentList>
    <comment ref="A86" authorId="0" shapeId="0">
      <text>
        <r>
          <rPr>
            <b/>
            <sz val="9"/>
            <color indexed="81"/>
            <rFont val="Tahoma"/>
            <family val="2"/>
          </rPr>
          <t>Rogerio Cichota:</t>
        </r>
        <r>
          <rPr>
            <sz val="9"/>
            <color indexed="81"/>
            <rFont val="Tahoma"/>
            <family val="2"/>
          </rPr>
          <t xml:space="preserve">
Original data was missing, added the average so that all dates have the same number of replicates and can compute cumulatives</t>
        </r>
      </text>
    </comment>
    <comment ref="A87" authorId="0" shapeId="0">
      <text>
        <r>
          <rPr>
            <b/>
            <sz val="9"/>
            <color indexed="81"/>
            <rFont val="Tahoma"/>
            <family val="2"/>
          </rPr>
          <t>Rogerio Cichota:</t>
        </r>
        <r>
          <rPr>
            <sz val="9"/>
            <color indexed="81"/>
            <rFont val="Tahoma"/>
            <family val="2"/>
          </rPr>
          <t xml:space="preserve">
Original data was missing, added the average so that all dates have the same number of replicates and can compute cumulatives</t>
        </r>
      </text>
    </comment>
    <comment ref="A88" authorId="0" shapeId="0">
      <text>
        <r>
          <rPr>
            <b/>
            <sz val="9"/>
            <color indexed="81"/>
            <rFont val="Tahoma"/>
            <family val="2"/>
          </rPr>
          <t>Rogerio Cichota:</t>
        </r>
        <r>
          <rPr>
            <sz val="9"/>
            <color indexed="81"/>
            <rFont val="Tahoma"/>
            <family val="2"/>
          </rPr>
          <t xml:space="preserve">
Original data was missing, added the average so that all dates have the same number of replicates and can compute cumulatives</t>
        </r>
      </text>
    </comment>
    <comment ref="A89" authorId="0" shapeId="0">
      <text>
        <r>
          <rPr>
            <b/>
            <sz val="9"/>
            <color indexed="81"/>
            <rFont val="Tahoma"/>
            <family val="2"/>
          </rPr>
          <t>Rogerio Cichota:</t>
        </r>
        <r>
          <rPr>
            <sz val="9"/>
            <color indexed="81"/>
            <rFont val="Tahoma"/>
            <family val="2"/>
          </rPr>
          <t xml:space="preserve">
Original data was missing, added the average so that all dates have the same number of replicates and can compute cumulatives</t>
        </r>
      </text>
    </comment>
    <comment ref="A90" authorId="0" shapeId="0">
      <text>
        <r>
          <rPr>
            <b/>
            <sz val="9"/>
            <color indexed="81"/>
            <rFont val="Tahoma"/>
            <family val="2"/>
          </rPr>
          <t>Rogerio Cichota:</t>
        </r>
        <r>
          <rPr>
            <sz val="9"/>
            <color indexed="81"/>
            <rFont val="Tahoma"/>
            <family val="2"/>
          </rPr>
          <t xml:space="preserve">
Original data was missing, added the average so that all dates have the same number of replicates and can compute cumulatives</t>
        </r>
      </text>
    </comment>
    <comment ref="A91" authorId="0" shapeId="0">
      <text>
        <r>
          <rPr>
            <b/>
            <sz val="9"/>
            <color indexed="81"/>
            <rFont val="Tahoma"/>
            <family val="2"/>
          </rPr>
          <t>Rogerio Cichota:</t>
        </r>
        <r>
          <rPr>
            <sz val="9"/>
            <color indexed="81"/>
            <rFont val="Tahoma"/>
            <family val="2"/>
          </rPr>
          <t xml:space="preserve">
Original data was missing, added the average so that all dates have the same number of replicates and can compute cumulatives</t>
        </r>
      </text>
    </comment>
  </commentList>
</comments>
</file>

<file path=xl/sharedStrings.xml><?xml version="1.0" encoding="utf-8"?>
<sst xmlns="http://schemas.openxmlformats.org/spreadsheetml/2006/main" count="2332" uniqueCount="107">
  <si>
    <t>Season</t>
  </si>
  <si>
    <t>SimulationName</t>
  </si>
  <si>
    <t>Date</t>
  </si>
  <si>
    <t>Source</t>
  </si>
  <si>
    <t>ADF %</t>
  </si>
  <si>
    <t>WSC%</t>
  </si>
  <si>
    <t>DOMD%</t>
  </si>
  <si>
    <t>NDF%</t>
  </si>
  <si>
    <t>OM%</t>
  </si>
  <si>
    <t>CP%</t>
  </si>
  <si>
    <t>ME</t>
  </si>
  <si>
    <t>Rep</t>
  </si>
  <si>
    <t>RegrowthRotation</t>
  </si>
  <si>
    <t>EvalStage</t>
  </si>
  <si>
    <t>HarvestedWt</t>
  </si>
  <si>
    <t>Residue.NConcentration</t>
  </si>
  <si>
    <t>Experimental setup</t>
  </si>
  <si>
    <t>GrowthRate (kgDM/ha/day)</t>
  </si>
  <si>
    <t>AboveGroundWt (kg/ha)</t>
  </si>
  <si>
    <t>LeafLength</t>
  </si>
  <si>
    <t>DMcontent</t>
  </si>
  <si>
    <t>RotationHarvestedWt</t>
  </si>
  <si>
    <t>Harvest</t>
  </si>
  <si>
    <t>Summer</t>
  </si>
  <si>
    <t>Autumn</t>
  </si>
  <si>
    <t>FRNLRuakuraNRate200</t>
  </si>
  <si>
    <t>DairyNZ</t>
  </si>
  <si>
    <t>FRNLRuakuraNRate0</t>
  </si>
  <si>
    <t>FRNLRuakuraNRate100</t>
  </si>
  <si>
    <t>FRNLRuakuraNRate50</t>
  </si>
  <si>
    <t>FRNLRuakuraNRate500</t>
  </si>
  <si>
    <t>FRNLRuakuraNRate350</t>
  </si>
  <si>
    <t>Winter</t>
  </si>
  <si>
    <t>Spring</t>
  </si>
  <si>
    <t>CumulativeHarvestedWt</t>
  </si>
  <si>
    <t>NRate</t>
  </si>
  <si>
    <t>WhiteClover.AboveGround.Wt</t>
  </si>
  <si>
    <t>WhiteClover.Leaf.Live.Nconc</t>
  </si>
  <si>
    <t>WhiteClover.Stem.Live.Nconc</t>
  </si>
  <si>
    <t>WhiteClover.Population</t>
  </si>
  <si>
    <t>WhiteClover.LeafFraction</t>
  </si>
  <si>
    <t>WhiteClover.StemFraction</t>
  </si>
  <si>
    <t>WhiteClover.Height</t>
  </si>
  <si>
    <t>WhiteClover.GrowthRate</t>
  </si>
  <si>
    <t>WhiteClover.AboveGroundLive.NConc</t>
  </si>
  <si>
    <t>WhiteClover.NumberOfLeaves</t>
  </si>
  <si>
    <t>WhiteClover.Leaf.LAI</t>
  </si>
  <si>
    <t>WhiteClover.Leaf.ExtinctionCoefficient</t>
  </si>
  <si>
    <t xml:space="preserve"> » FRNL datasets</t>
  </si>
  <si>
    <t xml:space="preserve">  The plots received 6 different level of N fertiliser (0, 50, 100, 200, 350 and 500kgN/ha), split in approximately 10 application per year.</t>
  </si>
  <si>
    <t xml:space="preserve">IDs --&gt; </t>
  </si>
  <si>
    <t xml:space="preserve">Date --&gt; </t>
  </si>
  <si>
    <t xml:space="preserve">Auxiliary --&gt; </t>
  </si>
  <si>
    <t xml:space="preserve">Treatments --&gt; </t>
  </si>
  <si>
    <t>Irrig</t>
  </si>
  <si>
    <t xml:space="preserve">Basic data --&gt; </t>
  </si>
  <si>
    <t xml:space="preserve">Calculated data --&gt; </t>
  </si>
  <si>
    <t>AboveGroundWt</t>
  </si>
  <si>
    <t>GrowthSeason</t>
  </si>
  <si>
    <t>HerbageNConc</t>
  </si>
  <si>
    <t>AverageHerbageNConc</t>
  </si>
  <si>
    <t>NTakenOff</t>
  </si>
  <si>
    <t>CumulativeNTakenOff</t>
  </si>
  <si>
    <t>Nvals</t>
  </si>
  <si>
    <t>2014/15</t>
  </si>
  <si>
    <t>2015/16</t>
  </si>
  <si>
    <t>2016/17</t>
  </si>
  <si>
    <t>b</t>
  </si>
  <si>
    <t>b2</t>
  </si>
  <si>
    <t>b3</t>
  </si>
  <si>
    <t>b4</t>
  </si>
  <si>
    <t>COUNT</t>
  </si>
  <si>
    <t>Population</t>
  </si>
  <si>
    <t>AboveGroundLive.NConc</t>
  </si>
  <si>
    <t xml:space="preserve"> The experiment was condcted at DairyNZ's Scott farm in Hamilton.</t>
  </si>
  <si>
    <t xml:space="preserve">  Plots with mix species were sown in Oct/2014, after conventional drilling.</t>
  </si>
  <si>
    <t xml:space="preserve">  The soil was a Hotoriu silt loam.</t>
  </si>
  <si>
    <t xml:space="preserve">  The species sown were:</t>
  </si>
  <si>
    <t>Perennial ryegrass</t>
  </si>
  <si>
    <t>One AR37</t>
  </si>
  <si>
    <t>White clover</t>
  </si>
  <si>
    <t>Kopu II</t>
  </si>
  <si>
    <t>Lucerne</t>
  </si>
  <si>
    <t>Torlesse</t>
  </si>
  <si>
    <t>Chicory</t>
  </si>
  <si>
    <t>Choice</t>
  </si>
  <si>
    <t>Plantain</t>
  </si>
  <si>
    <t>Tonic</t>
  </si>
  <si>
    <t>Species</t>
  </si>
  <si>
    <t>Cultivar</t>
  </si>
  <si>
    <t>Sowing rate (kg/ha)</t>
  </si>
  <si>
    <t xml:space="preserve"> &lt;-- These are for Lincoln and monocultures</t>
  </si>
  <si>
    <t xml:space="preserve">  The swards were mowed regularly (aproximately every 40 days) to a residual height of about 4cm, with the biomass being removed from the field.</t>
  </si>
  <si>
    <t>Total.AboveGround.Wt</t>
  </si>
  <si>
    <t>Total.Leaf.Live.Nconc</t>
  </si>
  <si>
    <t>Total.Stem.Live.Nconc</t>
  </si>
  <si>
    <t>Total.LeafFraction</t>
  </si>
  <si>
    <t>Total.StemFraction</t>
  </si>
  <si>
    <t>Total.AverageHeight</t>
  </si>
  <si>
    <t>Ryegrass.BiomassFraction</t>
  </si>
  <si>
    <t>WhiteClover.BiomassFraction</t>
  </si>
  <si>
    <t>Chicory.BiomassFraction</t>
  </si>
  <si>
    <t>Plantain.BiomassFraction</t>
  </si>
  <si>
    <t>Lucerne.BiomassFraction</t>
  </si>
  <si>
    <t>Others.BiomassFraction</t>
  </si>
  <si>
    <t>Total.Leaf.LAI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</si>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</sst>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0.0"/>
    <numFmt numFmtId="166" formatCode="0.00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</borders>
  <cellStyleXfs count="4">
    <xf numFmtId="0" fontId="0" fillId="0" borderId="0"/>
    <xf numFmtId="0" fontId="1" fillId="0" borderId="0"/>
    <xf numFmtId="9" fontId="2" fillId="0" borderId="0" applyFont="0" applyFill="0" applyBorder="0" applyAlignment="0" applyProtection="0"/>
    <xf numFmtId="0" fontId="6" fillId="2" borderId="0" applyNumberFormat="0" applyBorder="0" applyAlignment="0" applyProtection="0"/>
  </cellStyleXfs>
  <cellXfs count="28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164" fontId="0" fillId="0" borderId="0" xfId="0" applyNumberFormat="1" applyFill="1" applyAlignment="1">
      <alignment horizontal="right"/>
    </xf>
    <xf numFmtId="165" fontId="5" fillId="0" borderId="0" xfId="0" applyNumberFormat="1" applyFont="1" applyFill="1" applyAlignment="1">
      <alignment vertical="top"/>
    </xf>
    <xf numFmtId="14" fontId="0" fillId="0" borderId="0" xfId="0" applyNumberFormat="1"/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right"/>
    </xf>
    <xf numFmtId="0" fontId="3" fillId="6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3" fillId="8" borderId="0" xfId="0" applyFont="1" applyFill="1" applyAlignment="1">
      <alignment horizontal="right"/>
    </xf>
    <xf numFmtId="0" fontId="3" fillId="7" borderId="0" xfId="0" applyFont="1" applyFill="1" applyAlignment="1">
      <alignment horizontal="right"/>
    </xf>
    <xf numFmtId="4" fontId="4" fillId="7" borderId="0" xfId="0" applyNumberFormat="1" applyFont="1" applyFill="1" applyBorder="1" applyAlignment="1">
      <alignment horizontal="right"/>
    </xf>
    <xf numFmtId="9" fontId="3" fillId="7" borderId="1" xfId="2" applyFont="1" applyFill="1" applyBorder="1" applyAlignment="1">
      <alignment horizontal="right"/>
    </xf>
    <xf numFmtId="0" fontId="0" fillId="0" borderId="0" xfId="0" applyNumberFormat="1" applyAlignment="1">
      <alignment horizontal="right"/>
    </xf>
    <xf numFmtId="0" fontId="6" fillId="2" borderId="0" xfId="3"/>
    <xf numFmtId="164" fontId="6" fillId="2" borderId="0" xfId="3" applyNumberFormat="1" applyAlignment="1">
      <alignment horizontal="right"/>
    </xf>
    <xf numFmtId="1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3" fillId="5" borderId="2" xfId="0" applyFont="1" applyFill="1" applyBorder="1" applyAlignment="1">
      <alignment horizontal="right"/>
    </xf>
  </cellXfs>
  <cellStyles count="4">
    <cellStyle name="Bad" xfId="3" builtinId="27"/>
    <cellStyle name="Normal" xfId="0" builtinId="0"/>
    <cellStyle name="Normal 2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6"/>
  <sheetViews>
    <sheetView workbookViewId="0">
      <selection activeCell="E21" sqref="E21"/>
    </sheetView>
  </sheetViews>
  <sheetFormatPr defaultRowHeight="15" x14ac:dyDescent="0.25"/>
  <cols>
    <col min="3" max="3" width="16.28515625" bestFit="1" customWidth="1"/>
  </cols>
  <sheetData>
    <row r="3" spans="1:6" x14ac:dyDescent="0.25">
      <c r="A3" s="1" t="s">
        <v>48</v>
      </c>
    </row>
    <row r="4" spans="1:6" x14ac:dyDescent="0.25">
      <c r="A4" t="s">
        <v>74</v>
      </c>
    </row>
    <row r="6" spans="1:6" x14ac:dyDescent="0.25">
      <c r="A6" s="1" t="s">
        <v>16</v>
      </c>
    </row>
    <row r="7" spans="1:6" x14ac:dyDescent="0.25">
      <c r="A7" t="s">
        <v>75</v>
      </c>
    </row>
    <row r="8" spans="1:6" x14ac:dyDescent="0.25">
      <c r="A8" t="s">
        <v>49</v>
      </c>
    </row>
    <row r="9" spans="1:6" x14ac:dyDescent="0.25">
      <c r="A9" t="s">
        <v>76</v>
      </c>
    </row>
    <row r="10" spans="1:6" x14ac:dyDescent="0.25">
      <c r="A10" t="s">
        <v>92</v>
      </c>
    </row>
    <row r="11" spans="1:6" x14ac:dyDescent="0.25">
      <c r="A11" t="s">
        <v>77</v>
      </c>
    </row>
    <row r="12" spans="1:6" x14ac:dyDescent="0.25">
      <c r="B12" t="s">
        <v>88</v>
      </c>
      <c r="C12" t="s">
        <v>89</v>
      </c>
      <c r="D12" t="s">
        <v>90</v>
      </c>
    </row>
    <row r="13" spans="1:6" x14ac:dyDescent="0.25">
      <c r="B13" s="2" t="s">
        <v>78</v>
      </c>
      <c r="C13" t="s">
        <v>79</v>
      </c>
      <c r="D13">
        <v>20</v>
      </c>
      <c r="F13" t="s">
        <v>91</v>
      </c>
    </row>
    <row r="14" spans="1:6" x14ac:dyDescent="0.25">
      <c r="B14" s="2" t="s">
        <v>80</v>
      </c>
      <c r="C14" t="s">
        <v>81</v>
      </c>
      <c r="D14">
        <v>5</v>
      </c>
    </row>
    <row r="15" spans="1:6" x14ac:dyDescent="0.25">
      <c r="B15" s="2" t="s">
        <v>82</v>
      </c>
      <c r="C15" t="s">
        <v>83</v>
      </c>
      <c r="D15">
        <v>14</v>
      </c>
    </row>
    <row r="16" spans="1:6" x14ac:dyDescent="0.25">
      <c r="B16" s="2" t="s">
        <v>84</v>
      </c>
      <c r="C16" t="s">
        <v>85</v>
      </c>
      <c r="D16">
        <v>8</v>
      </c>
    </row>
    <row r="17" spans="2:4" x14ac:dyDescent="0.25">
      <c r="B17" s="2" t="s">
        <v>86</v>
      </c>
      <c r="C17" t="s">
        <v>87</v>
      </c>
      <c r="D17">
        <v>10</v>
      </c>
    </row>
    <row r="21" spans="2:4" x14ac:dyDescent="0.25">
      <c r="B21" s="2" t="s">
        <v>50</v>
      </c>
      <c r="C21" s="6" t="s">
        <v>1</v>
      </c>
    </row>
    <row r="22" spans="2:4" x14ac:dyDescent="0.25">
      <c r="B22" s="2" t="s">
        <v>51</v>
      </c>
      <c r="C22" s="7" t="s">
        <v>2</v>
      </c>
    </row>
    <row r="23" spans="2:4" x14ac:dyDescent="0.25">
      <c r="B23" s="2" t="s">
        <v>52</v>
      </c>
      <c r="C23" s="8" t="s">
        <v>0</v>
      </c>
    </row>
    <row r="24" spans="2:4" x14ac:dyDescent="0.25">
      <c r="B24" s="2" t="s">
        <v>53</v>
      </c>
      <c r="C24" s="9" t="s">
        <v>54</v>
      </c>
    </row>
    <row r="25" spans="2:4" x14ac:dyDescent="0.25">
      <c r="B25" s="2" t="s">
        <v>55</v>
      </c>
      <c r="C25" s="10" t="s">
        <v>14</v>
      </c>
    </row>
    <row r="26" spans="2:4" x14ac:dyDescent="0.25">
      <c r="B26" s="2" t="s">
        <v>56</v>
      </c>
      <c r="C26" s="1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289"/>
  <sheetViews>
    <sheetView tabSelected="1" zoomScale="85" zoomScaleNormal="85" workbookViewId="0">
      <pane xSplit="5" ySplit="1" topLeftCell="X252" activePane="bottomRight" state="frozen"/>
      <selection pane="topRight" activeCell="J1" sqref="J1"/>
      <selection pane="bottomLeft" activeCell="A2" sqref="A2"/>
      <selection pane="bottomRight" activeCell="AE270" sqref="AE270"/>
    </sheetView>
  </sheetViews>
  <sheetFormatPr defaultRowHeight="15" x14ac:dyDescent="0.25"/>
  <cols>
    <col min="1" max="1" width="32" customWidth="1"/>
    <col min="2" max="2" width="15.28515625" customWidth="1"/>
    <col min="3" max="3" width="10.5703125" bestFit="1" customWidth="1"/>
    <col min="4" max="4" width="4.42578125" bestFit="1" customWidth="1"/>
    <col min="5" max="5" width="6.42578125" bestFit="1" customWidth="1"/>
    <col min="6" max="6" width="14.140625" bestFit="1" customWidth="1"/>
    <col min="7" max="7" width="10.140625" customWidth="1"/>
    <col min="8" max="8" width="17.42578125" bestFit="1" customWidth="1"/>
    <col min="9" max="9" width="11.42578125" customWidth="1"/>
    <col min="10" max="10" width="23.42578125" bestFit="1" customWidth="1"/>
    <col min="11" max="11" width="28" customWidth="1"/>
    <col min="12" max="13" width="12.7109375" customWidth="1"/>
    <col min="14" max="14" width="22.42578125" bestFit="1" customWidth="1"/>
    <col min="15" max="23" width="9.140625" customWidth="1"/>
    <col min="25" max="28" width="9.140625" customWidth="1"/>
    <col min="31" max="31" width="14.28515625" bestFit="1" customWidth="1"/>
    <col min="33" max="41" width="9.140625" customWidth="1"/>
  </cols>
  <sheetData>
    <row r="1" spans="1:44" x14ac:dyDescent="0.25">
      <c r="A1" s="12" t="s">
        <v>1</v>
      </c>
      <c r="B1" s="12" t="s">
        <v>3</v>
      </c>
      <c r="C1" s="13" t="s">
        <v>2</v>
      </c>
      <c r="D1" s="13" t="s">
        <v>11</v>
      </c>
      <c r="E1" s="14" t="s">
        <v>35</v>
      </c>
      <c r="F1" s="15" t="s">
        <v>58</v>
      </c>
      <c r="G1" s="15" t="s">
        <v>0</v>
      </c>
      <c r="H1" s="15" t="s">
        <v>12</v>
      </c>
      <c r="I1" s="15" t="s">
        <v>13</v>
      </c>
      <c r="J1" s="16" t="s">
        <v>18</v>
      </c>
      <c r="K1" s="17" t="s">
        <v>93</v>
      </c>
      <c r="L1" s="17" t="s">
        <v>14</v>
      </c>
      <c r="M1" s="16" t="s">
        <v>21</v>
      </c>
      <c r="N1" s="16" t="s">
        <v>34</v>
      </c>
      <c r="O1" s="17" t="s">
        <v>94</v>
      </c>
      <c r="P1" s="17" t="s">
        <v>95</v>
      </c>
      <c r="Q1" s="17" t="s">
        <v>15</v>
      </c>
      <c r="R1" s="17" t="s">
        <v>72</v>
      </c>
      <c r="S1" s="17" t="s">
        <v>96</v>
      </c>
      <c r="T1" s="17" t="s">
        <v>97</v>
      </c>
      <c r="U1" s="17" t="s">
        <v>98</v>
      </c>
      <c r="V1" s="17" t="s">
        <v>17</v>
      </c>
      <c r="W1" s="17" t="s">
        <v>43</v>
      </c>
      <c r="X1" s="18" t="s">
        <v>4</v>
      </c>
      <c r="Y1" s="18" t="s">
        <v>5</v>
      </c>
      <c r="Z1" s="18" t="s">
        <v>6</v>
      </c>
      <c r="AA1" s="18" t="s">
        <v>7</v>
      </c>
      <c r="AB1" s="18" t="s">
        <v>8</v>
      </c>
      <c r="AC1" s="18" t="s">
        <v>9</v>
      </c>
      <c r="AD1" s="16" t="s">
        <v>73</v>
      </c>
      <c r="AE1" s="18" t="s">
        <v>59</v>
      </c>
      <c r="AF1" s="19" t="s">
        <v>10</v>
      </c>
      <c r="AG1" s="19" t="s">
        <v>20</v>
      </c>
      <c r="AH1" s="18" t="s">
        <v>99</v>
      </c>
      <c r="AI1" s="18" t="s">
        <v>100</v>
      </c>
      <c r="AJ1" s="18" t="s">
        <v>101</v>
      </c>
      <c r="AK1" s="18" t="s">
        <v>102</v>
      </c>
      <c r="AL1" s="18" t="s">
        <v>103</v>
      </c>
      <c r="AM1" s="18" t="s">
        <v>104</v>
      </c>
      <c r="AN1" s="17" t="s">
        <v>105</v>
      </c>
      <c r="AO1" s="17" t="s">
        <v>47</v>
      </c>
      <c r="AP1" s="16" t="s">
        <v>61</v>
      </c>
      <c r="AQ1" s="16" t="s">
        <v>62</v>
      </c>
      <c r="AR1" s="15" t="s">
        <v>63</v>
      </c>
    </row>
    <row r="2" spans="1:44" x14ac:dyDescent="0.25">
      <c r="A2" s="4" t="s">
        <v>27</v>
      </c>
      <c r="B2" t="s">
        <v>26</v>
      </c>
      <c r="C2" s="3">
        <v>41988</v>
      </c>
      <c r="D2">
        <v>1</v>
      </c>
      <c r="E2">
        <v>0</v>
      </c>
      <c r="F2" s="2" t="s">
        <v>64</v>
      </c>
      <c r="G2" s="2" t="s">
        <v>23</v>
      </c>
      <c r="H2">
        <v>1</v>
      </c>
      <c r="I2" s="2" t="s">
        <v>22</v>
      </c>
      <c r="J2" s="20" t="s">
        <v>106</v>
      </c>
      <c r="L2">
        <v>151.68</v>
      </c>
      <c r="M2">
        <f>L2</f>
        <v>151.68</v>
      </c>
      <c r="N2" s="2">
        <f>IF(ISNUMBER(M2),SUMIFS(M$1:$M2,A$1:$A2,A2,F$1:$F2,F2,D$1:$D2,D2),"")</f>
        <v>151.68</v>
      </c>
      <c r="P2" s="5"/>
      <c r="AC2">
        <v>25.2</v>
      </c>
      <c r="AD2" s="2">
        <f t="shared" ref="AD2:AD65" si="0">IF(ISNUMBER(AE2),AE2,"")</f>
        <v>3.7999999999999999E-2</v>
      </c>
      <c r="AE2">
        <v>3.7999999999999999E-2</v>
      </c>
      <c r="AH2">
        <v>0.33700000000000002</v>
      </c>
      <c r="AI2">
        <v>3.0000000000000001E-3</v>
      </c>
      <c r="AJ2">
        <v>0.17899999999999999</v>
      </c>
      <c r="AK2">
        <v>0.10100000000000001</v>
      </c>
      <c r="AL2">
        <v>0.214</v>
      </c>
      <c r="AM2">
        <v>0.16700000000000001</v>
      </c>
      <c r="AP2" s="2">
        <f t="shared" ref="AP2:AP65" si="1">IF(AND(ISNUMBER(AE2),ISNUMBER(M2)),ROUND(M2*AE2,3),"")</f>
        <v>5.7640000000000002</v>
      </c>
      <c r="AQ2" s="2">
        <f>IF(ISNUMBER(AP2),SUMIFS($AP$1:AP2,$A$1:A2,A2,$F$1:F2,F2,$D$1:D2,D2),"")</f>
        <v>5.7640000000000002</v>
      </c>
      <c r="AR2">
        <f t="shared" ref="AR2:AR65" si="2">COUNT(K2:AQ2)</f>
        <v>14</v>
      </c>
    </row>
    <row r="3" spans="1:44" x14ac:dyDescent="0.25">
      <c r="A3" s="4" t="s">
        <v>29</v>
      </c>
      <c r="B3" t="s">
        <v>26</v>
      </c>
      <c r="C3" s="3">
        <v>41988</v>
      </c>
      <c r="D3">
        <v>1</v>
      </c>
      <c r="E3">
        <v>50</v>
      </c>
      <c r="F3" s="2" t="s">
        <v>64</v>
      </c>
      <c r="G3" s="2" t="s">
        <v>23</v>
      </c>
      <c r="H3">
        <v>1</v>
      </c>
      <c r="I3" s="2" t="s">
        <v>22</v>
      </c>
      <c r="J3" s="20" t="s">
        <v>106</v>
      </c>
      <c r="L3">
        <v>183.57</v>
      </c>
      <c r="M3">
        <f t="shared" ref="M3:M66" si="3">L3</f>
        <v>183.57</v>
      </c>
      <c r="N3" s="2">
        <f>IF(ISNUMBER(M3),SUMIFS(M$1:$M3,A$1:$A3,A3,F$1:$F3,F3,D$1:$D3,D3),"")</f>
        <v>183.57</v>
      </c>
      <c r="P3" s="5"/>
      <c r="AC3">
        <v>27.2</v>
      </c>
      <c r="AD3" s="2">
        <f t="shared" si="0"/>
        <v>4.0999999999999995E-2</v>
      </c>
      <c r="AE3">
        <v>4.0999999999999995E-2</v>
      </c>
      <c r="AH3">
        <v>0.27900000000000003</v>
      </c>
      <c r="AI3">
        <v>3.0000000000000001E-3</v>
      </c>
      <c r="AJ3">
        <v>0.112</v>
      </c>
      <c r="AK3">
        <v>0.10100000000000001</v>
      </c>
      <c r="AL3">
        <v>0.192</v>
      </c>
      <c r="AM3">
        <v>0.311</v>
      </c>
      <c r="AP3" s="2">
        <f t="shared" si="1"/>
        <v>7.5259999999999998</v>
      </c>
      <c r="AQ3" s="2">
        <f>IF(ISNUMBER(AP3),SUMIFS($AP$1:AP3,$A$1:A3,A3,$F$1:F3,F3,$D$1:D3,D3),"")</f>
        <v>7.5259999999999998</v>
      </c>
      <c r="AR3">
        <f t="shared" si="2"/>
        <v>14</v>
      </c>
    </row>
    <row r="4" spans="1:44" x14ac:dyDescent="0.25">
      <c r="A4" s="4" t="s">
        <v>28</v>
      </c>
      <c r="B4" t="s">
        <v>26</v>
      </c>
      <c r="C4" s="3">
        <v>41988</v>
      </c>
      <c r="D4">
        <v>1</v>
      </c>
      <c r="E4">
        <v>100</v>
      </c>
      <c r="F4" s="2" t="s">
        <v>64</v>
      </c>
      <c r="G4" s="2" t="s">
        <v>23</v>
      </c>
      <c r="H4">
        <v>1</v>
      </c>
      <c r="I4" s="2" t="s">
        <v>22</v>
      </c>
      <c r="J4" s="20" t="s">
        <v>106</v>
      </c>
      <c r="L4">
        <v>181.1</v>
      </c>
      <c r="M4">
        <f t="shared" si="3"/>
        <v>181.1</v>
      </c>
      <c r="N4" s="2">
        <f>IF(ISNUMBER(M4),SUMIFS(M$1:$M4,A$1:$A4,A4,F$1:$F4,F4,D$1:$D4,D4),"")</f>
        <v>181.1</v>
      </c>
      <c r="P4" s="5"/>
      <c r="AC4">
        <v>27.9</v>
      </c>
      <c r="AD4" s="2">
        <f t="shared" si="0"/>
        <v>4.2000000000000003E-2</v>
      </c>
      <c r="AE4">
        <v>4.2000000000000003E-2</v>
      </c>
      <c r="AH4">
        <v>0.34599999999999997</v>
      </c>
      <c r="AI4">
        <v>6.0000000000000001E-3</v>
      </c>
      <c r="AJ4">
        <v>0.17599999999999999</v>
      </c>
      <c r="AK4">
        <v>0.23300000000000001</v>
      </c>
      <c r="AL4">
        <v>0.219</v>
      </c>
      <c r="AM4">
        <v>2.1000000000000001E-2</v>
      </c>
      <c r="AP4" s="2">
        <f t="shared" si="1"/>
        <v>7.6059999999999999</v>
      </c>
      <c r="AQ4" s="2">
        <f>IF(ISNUMBER(AP4),SUMIFS($AP$1:AP4,$A$1:A4,A4,$F$1:F4,F4,$D$1:D4,D4),"")</f>
        <v>7.6059999999999999</v>
      </c>
      <c r="AR4">
        <f t="shared" si="2"/>
        <v>14</v>
      </c>
    </row>
    <row r="5" spans="1:44" x14ac:dyDescent="0.25">
      <c r="A5" s="4" t="s">
        <v>25</v>
      </c>
      <c r="B5" t="s">
        <v>26</v>
      </c>
      <c r="C5" s="3">
        <v>41988</v>
      </c>
      <c r="D5">
        <v>1</v>
      </c>
      <c r="E5">
        <v>200</v>
      </c>
      <c r="F5" s="2" t="s">
        <v>64</v>
      </c>
      <c r="G5" s="2" t="s">
        <v>23</v>
      </c>
      <c r="H5">
        <v>1</v>
      </c>
      <c r="I5" s="2" t="s">
        <v>22</v>
      </c>
      <c r="J5" s="20" t="s">
        <v>106</v>
      </c>
      <c r="L5">
        <v>193.09</v>
      </c>
      <c r="M5">
        <f t="shared" si="3"/>
        <v>193.09</v>
      </c>
      <c r="N5" s="2">
        <f>IF(ISNUMBER(M5),SUMIFS(M$1:$M5,A$1:$A5,A5,F$1:$F5,F5,D$1:$D5,D5),"")</f>
        <v>193.09</v>
      </c>
      <c r="P5" s="5"/>
      <c r="AC5">
        <v>24.9</v>
      </c>
      <c r="AD5" s="2">
        <f t="shared" si="0"/>
        <v>3.7000000000000005E-2</v>
      </c>
      <c r="AE5">
        <v>3.7000000000000005E-2</v>
      </c>
      <c r="AH5">
        <v>0.36599999999999999</v>
      </c>
      <c r="AI5">
        <v>1.0999999999999999E-2</v>
      </c>
      <c r="AJ5">
        <v>0.215</v>
      </c>
      <c r="AK5">
        <v>0.17399999999999999</v>
      </c>
      <c r="AL5">
        <v>0.216</v>
      </c>
      <c r="AM5">
        <v>1.7000000000000001E-2</v>
      </c>
      <c r="AP5" s="2">
        <f t="shared" si="1"/>
        <v>7.1440000000000001</v>
      </c>
      <c r="AQ5" s="2">
        <f>IF(ISNUMBER(AP5),SUMIFS($AP$1:AP5,$A$1:A5,A5,$F$1:F5,F5,$D$1:D5,D5),"")</f>
        <v>7.1440000000000001</v>
      </c>
      <c r="AR5">
        <f t="shared" si="2"/>
        <v>14</v>
      </c>
    </row>
    <row r="6" spans="1:44" x14ac:dyDescent="0.25">
      <c r="A6" s="4" t="s">
        <v>31</v>
      </c>
      <c r="B6" t="s">
        <v>26</v>
      </c>
      <c r="C6" s="3">
        <v>41988</v>
      </c>
      <c r="D6">
        <v>1</v>
      </c>
      <c r="E6">
        <v>350</v>
      </c>
      <c r="F6" s="2" t="s">
        <v>64</v>
      </c>
      <c r="G6" s="2" t="s">
        <v>23</v>
      </c>
      <c r="H6">
        <v>1</v>
      </c>
      <c r="I6" s="2" t="s">
        <v>22</v>
      </c>
      <c r="J6" s="20" t="s">
        <v>106</v>
      </c>
      <c r="L6">
        <v>126.72</v>
      </c>
      <c r="M6">
        <f t="shared" si="3"/>
        <v>126.72</v>
      </c>
      <c r="N6" s="2">
        <f>IF(ISNUMBER(M6),SUMIFS(M$1:$M6,A$1:$A6,A6,F$1:$F6,F6,D$1:$D6,D6),"")</f>
        <v>126.72</v>
      </c>
      <c r="P6" s="5"/>
      <c r="AC6">
        <v>28.5</v>
      </c>
      <c r="AD6" s="2">
        <f t="shared" si="0"/>
        <v>4.2999999999999997E-2</v>
      </c>
      <c r="AE6">
        <v>4.2999999999999997E-2</v>
      </c>
      <c r="AH6">
        <v>0.35</v>
      </c>
      <c r="AI6">
        <v>6.0000000000000001E-3</v>
      </c>
      <c r="AJ6">
        <v>0.24399999999999999</v>
      </c>
      <c r="AK6">
        <v>0.17</v>
      </c>
      <c r="AL6">
        <v>0.20699999999999999</v>
      </c>
      <c r="AM6">
        <v>2.3E-2</v>
      </c>
      <c r="AP6" s="2">
        <f t="shared" si="1"/>
        <v>5.4489999999999998</v>
      </c>
      <c r="AQ6" s="2">
        <f>IF(ISNUMBER(AP6),SUMIFS($AP$1:AP6,$A$1:A6,A6,$F$1:F6,F6,$D$1:D6,D6),"")</f>
        <v>5.4489999999999998</v>
      </c>
      <c r="AR6">
        <f t="shared" si="2"/>
        <v>14</v>
      </c>
    </row>
    <row r="7" spans="1:44" x14ac:dyDescent="0.25">
      <c r="A7" s="4" t="s">
        <v>30</v>
      </c>
      <c r="B7" t="s">
        <v>26</v>
      </c>
      <c r="C7" s="3">
        <v>41988</v>
      </c>
      <c r="D7">
        <v>1</v>
      </c>
      <c r="E7">
        <v>500</v>
      </c>
      <c r="F7" s="2" t="s">
        <v>64</v>
      </c>
      <c r="G7" s="2" t="s">
        <v>23</v>
      </c>
      <c r="H7">
        <v>1</v>
      </c>
      <c r="I7" s="2" t="s">
        <v>22</v>
      </c>
      <c r="J7" s="20" t="s">
        <v>106</v>
      </c>
      <c r="L7">
        <v>173.43</v>
      </c>
      <c r="M7">
        <f t="shared" si="3"/>
        <v>173.43</v>
      </c>
      <c r="N7" s="2">
        <f>IF(ISNUMBER(M7),SUMIFS(M$1:$M7,A$1:$A7,A7,F$1:$F7,F7,D$1:$D7,D7),"")</f>
        <v>173.43</v>
      </c>
      <c r="P7" s="5"/>
      <c r="AC7">
        <v>27.3</v>
      </c>
      <c r="AD7" s="2">
        <f t="shared" si="0"/>
        <v>4.0999999999999995E-2</v>
      </c>
      <c r="AE7">
        <v>4.0999999999999995E-2</v>
      </c>
      <c r="AH7">
        <v>0.375</v>
      </c>
      <c r="AI7">
        <v>6.0000000000000001E-3</v>
      </c>
      <c r="AJ7">
        <v>0.23699999999999999</v>
      </c>
      <c r="AK7">
        <v>0.11799999999999999</v>
      </c>
      <c r="AL7">
        <v>0.25900000000000001</v>
      </c>
      <c r="AM7">
        <v>6.0000000000000001E-3</v>
      </c>
      <c r="AP7" s="2">
        <f t="shared" si="1"/>
        <v>7.1109999999999998</v>
      </c>
      <c r="AQ7" s="2">
        <f>IF(ISNUMBER(AP7),SUMIFS($AP$1:AP7,$A$1:A7,A7,$F$1:F7,F7,$D$1:D7,D7),"")</f>
        <v>7.1109999999999998</v>
      </c>
      <c r="AR7">
        <f t="shared" si="2"/>
        <v>14</v>
      </c>
    </row>
    <row r="8" spans="1:44" x14ac:dyDescent="0.25">
      <c r="A8" s="4" t="s">
        <v>27</v>
      </c>
      <c r="B8" t="s">
        <v>26</v>
      </c>
      <c r="C8" s="3">
        <v>41988</v>
      </c>
      <c r="D8">
        <v>2</v>
      </c>
      <c r="E8">
        <v>0</v>
      </c>
      <c r="F8" s="2" t="s">
        <v>64</v>
      </c>
      <c r="G8" s="2" t="s">
        <v>23</v>
      </c>
      <c r="H8">
        <v>1</v>
      </c>
      <c r="I8" s="2" t="s">
        <v>22</v>
      </c>
      <c r="J8" s="20" t="s">
        <v>106</v>
      </c>
      <c r="L8">
        <v>174.89</v>
      </c>
      <c r="M8">
        <f t="shared" si="3"/>
        <v>174.89</v>
      </c>
      <c r="N8" s="2">
        <f>IF(ISNUMBER(M8),SUMIFS(M$1:$M8,A$1:$A8,A8,F$1:$F8,F8,D$1:$D8,D8),"")</f>
        <v>174.89</v>
      </c>
      <c r="P8" s="5"/>
      <c r="AC8">
        <v>24.5</v>
      </c>
      <c r="AD8" s="2">
        <f t="shared" si="0"/>
        <v>3.7000000000000005E-2</v>
      </c>
      <c r="AE8">
        <v>3.7000000000000005E-2</v>
      </c>
      <c r="AH8">
        <v>0.378</v>
      </c>
      <c r="AI8">
        <v>7.0000000000000001E-3</v>
      </c>
      <c r="AJ8">
        <v>0.11899999999999999</v>
      </c>
      <c r="AK8">
        <v>0.13900000000000001</v>
      </c>
      <c r="AL8">
        <v>9.2999999999999999E-2</v>
      </c>
      <c r="AM8">
        <v>0.26300000000000001</v>
      </c>
      <c r="AP8" s="2">
        <f t="shared" si="1"/>
        <v>6.4710000000000001</v>
      </c>
      <c r="AQ8" s="2">
        <f>IF(ISNUMBER(AP8),SUMIFS($AP$1:AP8,$A$1:A8,A8,$F$1:F8,F8,$D$1:D8,D8),"")</f>
        <v>6.4710000000000001</v>
      </c>
      <c r="AR8">
        <f t="shared" si="2"/>
        <v>14</v>
      </c>
    </row>
    <row r="9" spans="1:44" x14ac:dyDescent="0.25">
      <c r="A9" s="4" t="s">
        <v>29</v>
      </c>
      <c r="B9" t="s">
        <v>26</v>
      </c>
      <c r="C9" s="3">
        <v>41988</v>
      </c>
      <c r="D9">
        <v>2</v>
      </c>
      <c r="E9">
        <v>50</v>
      </c>
      <c r="F9" s="2" t="s">
        <v>64</v>
      </c>
      <c r="G9" s="2" t="s">
        <v>23</v>
      </c>
      <c r="H9">
        <v>1</v>
      </c>
      <c r="I9" s="2" t="s">
        <v>22</v>
      </c>
      <c r="J9" s="20" t="s">
        <v>106</v>
      </c>
      <c r="L9">
        <v>212.4</v>
      </c>
      <c r="M9">
        <f t="shared" si="3"/>
        <v>212.4</v>
      </c>
      <c r="N9" s="2">
        <f>IF(ISNUMBER(M9),SUMIFS(M$1:$M9,A$1:$A9,A9,F$1:$F9,F9,D$1:$D9,D9),"")</f>
        <v>212.4</v>
      </c>
      <c r="P9" s="5"/>
      <c r="AC9">
        <v>26.7</v>
      </c>
      <c r="AD9" s="2">
        <f t="shared" si="0"/>
        <v>0.04</v>
      </c>
      <c r="AE9">
        <v>0.04</v>
      </c>
      <c r="AH9">
        <v>0.36199999999999999</v>
      </c>
      <c r="AI9">
        <v>1.4E-2</v>
      </c>
      <c r="AJ9">
        <v>0.156</v>
      </c>
      <c r="AK9">
        <v>0.13600000000000001</v>
      </c>
      <c r="AL9">
        <v>0.124</v>
      </c>
      <c r="AM9">
        <v>0.20799999999999999</v>
      </c>
      <c r="AP9" s="2">
        <f t="shared" si="1"/>
        <v>8.4960000000000004</v>
      </c>
      <c r="AQ9" s="2">
        <f>IF(ISNUMBER(AP9),SUMIFS($AP$1:AP9,$A$1:A9,A9,$F$1:F9,F9,$D$1:D9,D9),"")</f>
        <v>8.4960000000000004</v>
      </c>
      <c r="AR9">
        <f t="shared" si="2"/>
        <v>14</v>
      </c>
    </row>
    <row r="10" spans="1:44" x14ac:dyDescent="0.25">
      <c r="A10" s="4" t="s">
        <v>28</v>
      </c>
      <c r="B10" t="s">
        <v>26</v>
      </c>
      <c r="C10" s="3">
        <v>41988</v>
      </c>
      <c r="D10">
        <v>2</v>
      </c>
      <c r="E10">
        <v>100</v>
      </c>
      <c r="F10" s="2" t="s">
        <v>64</v>
      </c>
      <c r="G10" s="2" t="s">
        <v>23</v>
      </c>
      <c r="H10">
        <v>1</v>
      </c>
      <c r="I10" s="2" t="s">
        <v>22</v>
      </c>
      <c r="J10" s="20" t="s">
        <v>106</v>
      </c>
      <c r="L10">
        <v>151.72999999999999</v>
      </c>
      <c r="M10">
        <f t="shared" si="3"/>
        <v>151.72999999999999</v>
      </c>
      <c r="N10" s="2">
        <f>IF(ISNUMBER(M10),SUMIFS(M$1:$M10,A$1:$A10,A10,F$1:$F10,F10,D$1:$D10,D10),"")</f>
        <v>151.72999999999999</v>
      </c>
      <c r="P10" s="5"/>
      <c r="AC10">
        <v>25</v>
      </c>
      <c r="AD10" s="2">
        <f t="shared" si="0"/>
        <v>3.7000000000000005E-2</v>
      </c>
      <c r="AE10">
        <v>3.7000000000000005E-2</v>
      </c>
      <c r="AH10">
        <v>0.38600000000000001</v>
      </c>
      <c r="AI10">
        <v>0.02</v>
      </c>
      <c r="AJ10">
        <v>0.14799999999999999</v>
      </c>
      <c r="AK10">
        <v>0.23300000000000001</v>
      </c>
      <c r="AL10">
        <v>9.7000000000000003E-2</v>
      </c>
      <c r="AM10">
        <v>0.11600000000000001</v>
      </c>
      <c r="AP10" s="2">
        <f t="shared" si="1"/>
        <v>5.6139999999999999</v>
      </c>
      <c r="AQ10" s="2">
        <f>IF(ISNUMBER(AP10),SUMIFS($AP$1:AP10,$A$1:A10,A10,$F$1:F10,F10,$D$1:D10,D10),"")</f>
        <v>5.6139999999999999</v>
      </c>
      <c r="AR10">
        <f t="shared" si="2"/>
        <v>14</v>
      </c>
    </row>
    <row r="11" spans="1:44" x14ac:dyDescent="0.25">
      <c r="A11" s="4" t="s">
        <v>25</v>
      </c>
      <c r="B11" t="s">
        <v>26</v>
      </c>
      <c r="C11" s="3">
        <v>41988</v>
      </c>
      <c r="D11">
        <v>2</v>
      </c>
      <c r="E11">
        <v>200</v>
      </c>
      <c r="F11" s="2" t="s">
        <v>64</v>
      </c>
      <c r="G11" s="2" t="s">
        <v>23</v>
      </c>
      <c r="H11">
        <v>1</v>
      </c>
      <c r="I11" s="2" t="s">
        <v>22</v>
      </c>
      <c r="J11" s="20" t="s">
        <v>106</v>
      </c>
      <c r="L11">
        <v>175.28</v>
      </c>
      <c r="M11">
        <f t="shared" si="3"/>
        <v>175.28</v>
      </c>
      <c r="N11" s="2">
        <f>IF(ISNUMBER(M11),SUMIFS(M$1:$M11,A$1:$A11,A11,F$1:$F11,F11,D$1:$D11,D11),"")</f>
        <v>175.28</v>
      </c>
      <c r="P11" s="5"/>
      <c r="AC11">
        <v>26.4</v>
      </c>
      <c r="AD11" s="2">
        <f t="shared" si="0"/>
        <v>0.04</v>
      </c>
      <c r="AE11">
        <v>0.04</v>
      </c>
      <c r="AH11">
        <v>0.34</v>
      </c>
      <c r="AI11">
        <v>5.0000000000000001E-3</v>
      </c>
      <c r="AJ11">
        <v>0.115</v>
      </c>
      <c r="AK11">
        <v>0.13100000000000001</v>
      </c>
      <c r="AL11">
        <v>0.105</v>
      </c>
      <c r="AM11">
        <v>0.30399999999999999</v>
      </c>
      <c r="AP11" s="2">
        <f t="shared" si="1"/>
        <v>7.0110000000000001</v>
      </c>
      <c r="AQ11" s="2">
        <f>IF(ISNUMBER(AP11),SUMIFS($AP$1:AP11,$A$1:A11,A11,$F$1:F11,F11,$D$1:D11,D11),"")</f>
        <v>7.0110000000000001</v>
      </c>
      <c r="AR11">
        <f t="shared" si="2"/>
        <v>14</v>
      </c>
    </row>
    <row r="12" spans="1:44" x14ac:dyDescent="0.25">
      <c r="A12" s="4" t="s">
        <v>31</v>
      </c>
      <c r="B12" t="s">
        <v>26</v>
      </c>
      <c r="C12" s="3">
        <v>41988</v>
      </c>
      <c r="D12">
        <v>2</v>
      </c>
      <c r="E12">
        <v>350</v>
      </c>
      <c r="F12" s="2" t="s">
        <v>64</v>
      </c>
      <c r="G12" s="2" t="s">
        <v>23</v>
      </c>
      <c r="H12">
        <v>1</v>
      </c>
      <c r="I12" s="2" t="s">
        <v>22</v>
      </c>
      <c r="J12" s="20" t="s">
        <v>106</v>
      </c>
      <c r="L12">
        <v>153.62</v>
      </c>
      <c r="M12">
        <f t="shared" si="3"/>
        <v>153.62</v>
      </c>
      <c r="N12" s="2">
        <f>IF(ISNUMBER(M12),SUMIFS(M$1:$M12,A$1:$A12,A12,F$1:$F12,F12,D$1:$D12,D12),"")</f>
        <v>153.62</v>
      </c>
      <c r="P12" s="5"/>
      <c r="AC12">
        <v>26.9</v>
      </c>
      <c r="AD12" s="2">
        <f t="shared" si="0"/>
        <v>4.0999999999999995E-2</v>
      </c>
      <c r="AE12">
        <v>4.0999999999999995E-2</v>
      </c>
      <c r="AH12">
        <v>0.50700000000000001</v>
      </c>
      <c r="AI12">
        <v>1.7000000000000001E-2</v>
      </c>
      <c r="AJ12">
        <v>0.184</v>
      </c>
      <c r="AK12">
        <v>0.11600000000000001</v>
      </c>
      <c r="AL12">
        <v>0.108</v>
      </c>
      <c r="AM12">
        <v>6.8000000000000005E-2</v>
      </c>
      <c r="AP12" s="2">
        <f t="shared" si="1"/>
        <v>6.298</v>
      </c>
      <c r="AQ12" s="2">
        <f>IF(ISNUMBER(AP12),SUMIFS($AP$1:AP12,$A$1:A12,A12,$F$1:F12,F12,$D$1:D12,D12),"")</f>
        <v>6.298</v>
      </c>
      <c r="AR12">
        <f t="shared" si="2"/>
        <v>14</v>
      </c>
    </row>
    <row r="13" spans="1:44" x14ac:dyDescent="0.25">
      <c r="A13" s="4" t="s">
        <v>30</v>
      </c>
      <c r="B13" t="s">
        <v>26</v>
      </c>
      <c r="C13" s="3">
        <v>41988</v>
      </c>
      <c r="D13">
        <v>2</v>
      </c>
      <c r="E13">
        <v>500</v>
      </c>
      <c r="F13" s="2" t="s">
        <v>64</v>
      </c>
      <c r="G13" s="2" t="s">
        <v>23</v>
      </c>
      <c r="H13">
        <v>1</v>
      </c>
      <c r="I13" s="2" t="s">
        <v>22</v>
      </c>
      <c r="J13" s="20" t="s">
        <v>106</v>
      </c>
      <c r="L13">
        <v>189.4</v>
      </c>
      <c r="M13">
        <f t="shared" si="3"/>
        <v>189.4</v>
      </c>
      <c r="N13" s="2">
        <f>IF(ISNUMBER(M13),SUMIFS(M$1:$M13,A$1:$A13,A13,F$1:$F13,F13,D$1:$D13,D13),"")</f>
        <v>189.4</v>
      </c>
      <c r="P13" s="5"/>
      <c r="AC13">
        <v>27</v>
      </c>
      <c r="AD13" s="2">
        <f t="shared" si="0"/>
        <v>4.0999999999999995E-2</v>
      </c>
      <c r="AE13">
        <v>4.0999999999999995E-2</v>
      </c>
      <c r="AH13">
        <v>0.33900000000000002</v>
      </c>
      <c r="AI13">
        <v>1.7000000000000001E-2</v>
      </c>
      <c r="AJ13">
        <v>0.11600000000000001</v>
      </c>
      <c r="AK13">
        <v>0.111</v>
      </c>
      <c r="AL13">
        <v>0.16</v>
      </c>
      <c r="AM13">
        <v>0.25700000000000001</v>
      </c>
      <c r="AP13" s="2">
        <f t="shared" si="1"/>
        <v>7.7649999999999997</v>
      </c>
      <c r="AQ13" s="2">
        <f>IF(ISNUMBER(AP13),SUMIFS($AP$1:AP13,$A$1:A13,A13,$F$1:F13,F13,$D$1:D13,D13),"")</f>
        <v>7.7649999999999997</v>
      </c>
      <c r="AR13">
        <f t="shared" si="2"/>
        <v>14</v>
      </c>
    </row>
    <row r="14" spans="1:44" x14ac:dyDescent="0.25">
      <c r="A14" s="4" t="s">
        <v>27</v>
      </c>
      <c r="B14" t="s">
        <v>26</v>
      </c>
      <c r="C14" s="3">
        <v>41988</v>
      </c>
      <c r="D14">
        <v>3</v>
      </c>
      <c r="E14">
        <v>0</v>
      </c>
      <c r="F14" s="2" t="s">
        <v>64</v>
      </c>
      <c r="G14" s="2" t="s">
        <v>23</v>
      </c>
      <c r="H14">
        <v>1</v>
      </c>
      <c r="I14" s="2" t="s">
        <v>22</v>
      </c>
      <c r="J14" s="20" t="s">
        <v>106</v>
      </c>
      <c r="L14">
        <v>191.42</v>
      </c>
      <c r="M14">
        <f t="shared" si="3"/>
        <v>191.42</v>
      </c>
      <c r="N14" s="2">
        <f>IF(ISNUMBER(M14),SUMIFS(M$1:$M14,A$1:$A14,A14,F$1:$F14,F14,D$1:$D14,D14),"")</f>
        <v>191.42</v>
      </c>
      <c r="P14" s="5"/>
      <c r="AC14">
        <v>26.3</v>
      </c>
      <c r="AD14" s="2">
        <f t="shared" si="0"/>
        <v>0.04</v>
      </c>
      <c r="AE14">
        <v>0.04</v>
      </c>
      <c r="AH14">
        <v>0.38900000000000001</v>
      </c>
      <c r="AI14">
        <v>2.7E-2</v>
      </c>
      <c r="AJ14">
        <v>0.16200000000000001</v>
      </c>
      <c r="AK14">
        <v>0.17299999999999999</v>
      </c>
      <c r="AL14">
        <v>0.114</v>
      </c>
      <c r="AM14">
        <v>0.13500000000000001</v>
      </c>
      <c r="AP14" s="2">
        <f t="shared" si="1"/>
        <v>7.657</v>
      </c>
      <c r="AQ14" s="2">
        <f>IF(ISNUMBER(AP14),SUMIFS($AP$1:AP14,$A$1:A14,A14,$F$1:F14,F14,$D$1:D14,D14),"")</f>
        <v>7.657</v>
      </c>
      <c r="AR14">
        <f t="shared" si="2"/>
        <v>14</v>
      </c>
    </row>
    <row r="15" spans="1:44" x14ac:dyDescent="0.25">
      <c r="A15" s="4" t="s">
        <v>29</v>
      </c>
      <c r="B15" t="s">
        <v>26</v>
      </c>
      <c r="C15" s="3">
        <v>41988</v>
      </c>
      <c r="D15">
        <v>3</v>
      </c>
      <c r="E15">
        <v>50</v>
      </c>
      <c r="F15" s="2" t="s">
        <v>64</v>
      </c>
      <c r="G15" s="2" t="s">
        <v>23</v>
      </c>
      <c r="H15">
        <v>1</v>
      </c>
      <c r="I15" s="2" t="s">
        <v>22</v>
      </c>
      <c r="J15" s="20" t="s">
        <v>106</v>
      </c>
      <c r="L15">
        <v>222.32</v>
      </c>
      <c r="M15">
        <f t="shared" si="3"/>
        <v>222.32</v>
      </c>
      <c r="N15" s="2">
        <f>IF(ISNUMBER(M15),SUMIFS(M$1:$M15,A$1:$A15,A15,F$1:$F15,F15,D$1:$D15,D15),"")</f>
        <v>222.32</v>
      </c>
      <c r="P15" s="5"/>
      <c r="AC15">
        <v>23.5</v>
      </c>
      <c r="AD15" s="2">
        <f t="shared" si="0"/>
        <v>3.5000000000000003E-2</v>
      </c>
      <c r="AE15">
        <v>3.5000000000000003E-2</v>
      </c>
      <c r="AH15">
        <v>0.28899999999999998</v>
      </c>
      <c r="AI15">
        <v>3.3000000000000002E-2</v>
      </c>
      <c r="AJ15">
        <v>0.27600000000000002</v>
      </c>
      <c r="AK15">
        <v>0.188</v>
      </c>
      <c r="AL15">
        <v>0.18099999999999999</v>
      </c>
      <c r="AM15">
        <v>3.3000000000000002E-2</v>
      </c>
      <c r="AP15" s="2">
        <f t="shared" si="1"/>
        <v>7.7809999999999997</v>
      </c>
      <c r="AQ15" s="2">
        <f>IF(ISNUMBER(AP15),SUMIFS($AP$1:AP15,$A$1:A15,A15,$F$1:F15,F15,$D$1:D15,D15),"")</f>
        <v>7.7809999999999997</v>
      </c>
      <c r="AR15">
        <f t="shared" si="2"/>
        <v>14</v>
      </c>
    </row>
    <row r="16" spans="1:44" x14ac:dyDescent="0.25">
      <c r="A16" s="4" t="s">
        <v>28</v>
      </c>
      <c r="B16" t="s">
        <v>26</v>
      </c>
      <c r="C16" s="3">
        <v>41988</v>
      </c>
      <c r="D16">
        <v>3</v>
      </c>
      <c r="E16">
        <v>100</v>
      </c>
      <c r="F16" s="2" t="s">
        <v>64</v>
      </c>
      <c r="G16" s="2" t="s">
        <v>23</v>
      </c>
      <c r="H16">
        <v>1</v>
      </c>
      <c r="I16" s="2" t="s">
        <v>22</v>
      </c>
      <c r="J16" s="20" t="s">
        <v>106</v>
      </c>
      <c r="L16">
        <v>182.43</v>
      </c>
      <c r="M16">
        <f t="shared" si="3"/>
        <v>182.43</v>
      </c>
      <c r="N16" s="2">
        <f>IF(ISNUMBER(M16),SUMIFS(M$1:$M16,A$1:$A16,A16,F$1:$F16,F16,D$1:$D16,D16),"")</f>
        <v>182.43</v>
      </c>
      <c r="P16" s="5"/>
      <c r="AC16">
        <v>19.100000000000001</v>
      </c>
      <c r="AD16" s="2">
        <f t="shared" si="0"/>
        <v>2.8999999999999998E-2</v>
      </c>
      <c r="AE16">
        <v>2.8999999999999998E-2</v>
      </c>
      <c r="AH16">
        <v>0.187</v>
      </c>
      <c r="AI16">
        <v>4.1000000000000002E-2</v>
      </c>
      <c r="AJ16">
        <v>0.46800000000000003</v>
      </c>
      <c r="AK16">
        <v>0.16500000000000001</v>
      </c>
      <c r="AL16">
        <v>9.6000000000000002E-2</v>
      </c>
      <c r="AM16">
        <v>4.2999999999999997E-2</v>
      </c>
      <c r="AP16" s="2">
        <f t="shared" si="1"/>
        <v>5.29</v>
      </c>
      <c r="AQ16" s="2">
        <f>IF(ISNUMBER(AP16),SUMIFS($AP$1:AP16,$A$1:A16,A16,$F$1:F16,F16,$D$1:D16,D16),"")</f>
        <v>5.29</v>
      </c>
      <c r="AR16">
        <f t="shared" si="2"/>
        <v>14</v>
      </c>
    </row>
    <row r="17" spans="1:44" x14ac:dyDescent="0.25">
      <c r="A17" s="4" t="s">
        <v>25</v>
      </c>
      <c r="B17" t="s">
        <v>26</v>
      </c>
      <c r="C17" s="3">
        <v>41988</v>
      </c>
      <c r="D17">
        <v>3</v>
      </c>
      <c r="E17">
        <v>200</v>
      </c>
      <c r="F17" s="2" t="s">
        <v>64</v>
      </c>
      <c r="G17" s="2" t="s">
        <v>23</v>
      </c>
      <c r="H17">
        <v>1</v>
      </c>
      <c r="I17" s="2" t="s">
        <v>22</v>
      </c>
      <c r="J17" s="20" t="s">
        <v>106</v>
      </c>
      <c r="L17">
        <v>194.08</v>
      </c>
      <c r="M17">
        <f t="shared" si="3"/>
        <v>194.08</v>
      </c>
      <c r="N17" s="2">
        <f>IF(ISNUMBER(M17),SUMIFS(M$1:$M17,A$1:$A17,A17,F$1:$F17,F17,D$1:$D17,D17),"")</f>
        <v>194.08</v>
      </c>
      <c r="P17" s="5"/>
      <c r="AC17">
        <v>22.2</v>
      </c>
      <c r="AD17" s="2">
        <f t="shared" si="0"/>
        <v>3.3000000000000002E-2</v>
      </c>
      <c r="AE17">
        <v>3.3000000000000002E-2</v>
      </c>
      <c r="AH17">
        <v>0.35</v>
      </c>
      <c r="AI17">
        <v>3.7999999999999999E-2</v>
      </c>
      <c r="AJ17">
        <v>0.215</v>
      </c>
      <c r="AK17">
        <v>0.13300000000000001</v>
      </c>
      <c r="AL17">
        <v>0.115</v>
      </c>
      <c r="AM17">
        <v>0.14899999999999999</v>
      </c>
      <c r="AP17" s="2">
        <f t="shared" si="1"/>
        <v>6.4050000000000002</v>
      </c>
      <c r="AQ17" s="2">
        <f>IF(ISNUMBER(AP17),SUMIFS($AP$1:AP17,$A$1:A17,A17,$F$1:F17,F17,$D$1:D17,D17),"")</f>
        <v>6.4050000000000002</v>
      </c>
      <c r="AR17">
        <f t="shared" si="2"/>
        <v>14</v>
      </c>
    </row>
    <row r="18" spans="1:44" x14ac:dyDescent="0.25">
      <c r="A18" s="4" t="s">
        <v>31</v>
      </c>
      <c r="B18" t="s">
        <v>26</v>
      </c>
      <c r="C18" s="3">
        <v>41988</v>
      </c>
      <c r="D18">
        <v>3</v>
      </c>
      <c r="E18">
        <v>350</v>
      </c>
      <c r="F18" s="2" t="s">
        <v>64</v>
      </c>
      <c r="G18" s="2" t="s">
        <v>23</v>
      </c>
      <c r="H18">
        <v>1</v>
      </c>
      <c r="I18" s="2" t="s">
        <v>22</v>
      </c>
      <c r="J18" s="20" t="s">
        <v>106</v>
      </c>
      <c r="L18">
        <v>219.18</v>
      </c>
      <c r="M18">
        <f t="shared" si="3"/>
        <v>219.18</v>
      </c>
      <c r="N18" s="2">
        <f>IF(ISNUMBER(M18),SUMIFS(M$1:$M18,A$1:$A18,A18,F$1:$F18,F18,D$1:$D18,D18),"")</f>
        <v>219.18</v>
      </c>
      <c r="P18" s="5"/>
      <c r="AC18">
        <v>22.1</v>
      </c>
      <c r="AD18" s="2">
        <f t="shared" si="0"/>
        <v>3.3000000000000002E-2</v>
      </c>
      <c r="AE18">
        <v>3.3000000000000002E-2</v>
      </c>
      <c r="AH18">
        <v>0.33200000000000002</v>
      </c>
      <c r="AI18">
        <v>4.1000000000000002E-2</v>
      </c>
      <c r="AJ18">
        <v>0.28699999999999998</v>
      </c>
      <c r="AK18">
        <v>0.17199999999999999</v>
      </c>
      <c r="AL18">
        <v>0.14499999999999999</v>
      </c>
      <c r="AM18">
        <v>1.9E-2</v>
      </c>
      <c r="AP18" s="2">
        <f t="shared" si="1"/>
        <v>7.2329999999999997</v>
      </c>
      <c r="AQ18" s="2">
        <f>IF(ISNUMBER(AP18),SUMIFS($AP$1:AP18,$A$1:A18,A18,$F$1:F18,F18,$D$1:D18,D18),"")</f>
        <v>7.2329999999999997</v>
      </c>
      <c r="AR18">
        <f t="shared" si="2"/>
        <v>14</v>
      </c>
    </row>
    <row r="19" spans="1:44" x14ac:dyDescent="0.25">
      <c r="A19" s="4" t="s">
        <v>30</v>
      </c>
      <c r="B19" t="s">
        <v>26</v>
      </c>
      <c r="C19" s="3">
        <v>41988</v>
      </c>
      <c r="D19">
        <v>3</v>
      </c>
      <c r="E19">
        <v>500</v>
      </c>
      <c r="F19" s="2" t="s">
        <v>64</v>
      </c>
      <c r="G19" s="2" t="s">
        <v>23</v>
      </c>
      <c r="H19">
        <v>1</v>
      </c>
      <c r="I19" s="2" t="s">
        <v>22</v>
      </c>
      <c r="J19" s="20" t="s">
        <v>106</v>
      </c>
      <c r="L19">
        <v>201.1</v>
      </c>
      <c r="M19">
        <f t="shared" si="3"/>
        <v>201.1</v>
      </c>
      <c r="N19" s="2">
        <f>IF(ISNUMBER(M19),SUMIFS(M$1:$M19,A$1:$A19,A19,F$1:$F19,F19,D$1:$D19,D19),"")</f>
        <v>201.1</v>
      </c>
      <c r="P19" s="5"/>
      <c r="AC19">
        <v>23.5</v>
      </c>
      <c r="AD19" s="2">
        <f t="shared" si="0"/>
        <v>3.5000000000000003E-2</v>
      </c>
      <c r="AE19">
        <v>3.5000000000000003E-2</v>
      </c>
      <c r="AH19">
        <v>0.42299999999999999</v>
      </c>
      <c r="AI19">
        <v>1.4999999999999999E-2</v>
      </c>
      <c r="AJ19">
        <v>0.17</v>
      </c>
      <c r="AK19">
        <v>0.25600000000000001</v>
      </c>
      <c r="AL19">
        <v>7.4999999999999997E-2</v>
      </c>
      <c r="AM19">
        <v>6.2E-2</v>
      </c>
      <c r="AP19" s="2">
        <f t="shared" si="1"/>
        <v>7.0389999999999997</v>
      </c>
      <c r="AQ19" s="2">
        <f>IF(ISNUMBER(AP19),SUMIFS($AP$1:AP19,$A$1:A19,A19,$F$1:F19,F19,$D$1:D19,D19),"")</f>
        <v>7.0389999999999997</v>
      </c>
      <c r="AR19">
        <f t="shared" si="2"/>
        <v>14</v>
      </c>
    </row>
    <row r="20" spans="1:44" x14ac:dyDescent="0.25">
      <c r="A20" s="4" t="s">
        <v>27</v>
      </c>
      <c r="B20" t="s">
        <v>26</v>
      </c>
      <c r="C20" s="3">
        <v>42024</v>
      </c>
      <c r="D20">
        <v>1</v>
      </c>
      <c r="E20">
        <v>0</v>
      </c>
      <c r="F20" s="2" t="s">
        <v>64</v>
      </c>
      <c r="G20" s="2" t="s">
        <v>23</v>
      </c>
      <c r="H20">
        <v>2</v>
      </c>
      <c r="I20" s="2" t="s">
        <v>22</v>
      </c>
      <c r="J20" s="20" t="s">
        <v>106</v>
      </c>
      <c r="L20">
        <v>161.91999999999999</v>
      </c>
      <c r="M20">
        <f t="shared" si="3"/>
        <v>161.91999999999999</v>
      </c>
      <c r="N20" s="2">
        <f>IF(ISNUMBER(M20),SUMIFS(M$1:$M20,A$1:$A20,A20,F$1:$F20,F20,D$1:$D20,D20),"")</f>
        <v>313.60000000000002</v>
      </c>
      <c r="P20" s="5"/>
      <c r="AC20">
        <v>12.3</v>
      </c>
      <c r="AD20" s="2">
        <f t="shared" si="0"/>
        <v>1.9E-2</v>
      </c>
      <c r="AE20">
        <v>1.9E-2</v>
      </c>
      <c r="AH20">
        <v>0.313</v>
      </c>
      <c r="AI20">
        <v>3.0000000000000001E-3</v>
      </c>
      <c r="AJ20">
        <v>0.14699999999999999</v>
      </c>
      <c r="AK20">
        <v>0.153</v>
      </c>
      <c r="AL20">
        <v>0.153</v>
      </c>
      <c r="AM20">
        <v>0.14499999999999999</v>
      </c>
      <c r="AP20" s="2">
        <f t="shared" si="1"/>
        <v>3.0760000000000001</v>
      </c>
      <c r="AQ20" s="2">
        <f>IF(ISNUMBER(AP20),SUMIFS($AP$1:AP20,$A$1:A20,A20,$F$1:F20,F20,$D$1:D20,D20),"")</f>
        <v>8.84</v>
      </c>
      <c r="AR20">
        <f t="shared" si="2"/>
        <v>14</v>
      </c>
    </row>
    <row r="21" spans="1:44" x14ac:dyDescent="0.25">
      <c r="A21" s="4" t="s">
        <v>29</v>
      </c>
      <c r="B21" t="s">
        <v>26</v>
      </c>
      <c r="C21" s="3">
        <v>42024</v>
      </c>
      <c r="D21">
        <v>1</v>
      </c>
      <c r="E21">
        <v>50</v>
      </c>
      <c r="F21" s="2" t="s">
        <v>64</v>
      </c>
      <c r="G21" s="2" t="s">
        <v>23</v>
      </c>
      <c r="H21">
        <v>2</v>
      </c>
      <c r="I21" s="2" t="s">
        <v>22</v>
      </c>
      <c r="J21" s="20" t="s">
        <v>106</v>
      </c>
      <c r="L21">
        <v>307.05</v>
      </c>
      <c r="M21">
        <f t="shared" si="3"/>
        <v>307.05</v>
      </c>
      <c r="N21" s="2">
        <f>IF(ISNUMBER(M21),SUMIFS(M$1:$M21,A$1:$A21,A21,F$1:$F21,F21,D$1:$D21,D21),"")</f>
        <v>490.62</v>
      </c>
      <c r="P21" s="5"/>
      <c r="AC21">
        <v>13.8</v>
      </c>
      <c r="AD21" s="2">
        <f t="shared" si="0"/>
        <v>2.1000000000000001E-2</v>
      </c>
      <c r="AE21">
        <v>2.1000000000000001E-2</v>
      </c>
      <c r="AH21">
        <v>0.33600000000000002</v>
      </c>
      <c r="AI21">
        <v>6.0000000000000001E-3</v>
      </c>
      <c r="AJ21">
        <v>0.28199999999999997</v>
      </c>
      <c r="AK21">
        <v>0.20899999999999999</v>
      </c>
      <c r="AL21">
        <v>9.9000000000000005E-2</v>
      </c>
      <c r="AM21">
        <v>1.7999999999999999E-2</v>
      </c>
      <c r="AP21" s="2">
        <f t="shared" si="1"/>
        <v>6.4480000000000004</v>
      </c>
      <c r="AQ21" s="2">
        <f>IF(ISNUMBER(AP21),SUMIFS($AP$1:AP21,$A$1:A21,A21,$F$1:F21,F21,$D$1:D21,D21),"")</f>
        <v>13.974</v>
      </c>
      <c r="AR21">
        <f t="shared" si="2"/>
        <v>14</v>
      </c>
    </row>
    <row r="22" spans="1:44" x14ac:dyDescent="0.25">
      <c r="A22" s="4" t="s">
        <v>28</v>
      </c>
      <c r="B22" t="s">
        <v>26</v>
      </c>
      <c r="C22" s="3">
        <v>42024</v>
      </c>
      <c r="D22">
        <v>1</v>
      </c>
      <c r="E22">
        <v>100</v>
      </c>
      <c r="F22" s="2" t="s">
        <v>64</v>
      </c>
      <c r="G22" s="2" t="s">
        <v>23</v>
      </c>
      <c r="H22">
        <v>2</v>
      </c>
      <c r="I22" s="2" t="s">
        <v>22</v>
      </c>
      <c r="J22" s="20" t="s">
        <v>106</v>
      </c>
      <c r="L22">
        <v>345.12</v>
      </c>
      <c r="M22">
        <f t="shared" si="3"/>
        <v>345.12</v>
      </c>
      <c r="N22" s="2">
        <f>IF(ISNUMBER(M22),SUMIFS(M$1:$M22,A$1:$A22,A22,F$1:$F22,F22,D$1:$D22,D22),"")</f>
        <v>526.22</v>
      </c>
      <c r="P22" s="5"/>
      <c r="AC22">
        <v>12.7</v>
      </c>
      <c r="AD22" s="2">
        <f t="shared" si="0"/>
        <v>1.9E-2</v>
      </c>
      <c r="AE22">
        <v>1.9E-2</v>
      </c>
      <c r="AH22">
        <v>0.38400000000000001</v>
      </c>
      <c r="AI22">
        <v>6.0000000000000001E-3</v>
      </c>
      <c r="AJ22">
        <v>0.248</v>
      </c>
      <c r="AK22">
        <v>0.16300000000000001</v>
      </c>
      <c r="AL22">
        <v>8.4000000000000005E-2</v>
      </c>
      <c r="AM22">
        <v>0.02</v>
      </c>
      <c r="AP22" s="2">
        <f t="shared" si="1"/>
        <v>6.5570000000000004</v>
      </c>
      <c r="AQ22" s="2">
        <f>IF(ISNUMBER(AP22),SUMIFS($AP$1:AP22,$A$1:A22,A22,$F$1:F22,F22,$D$1:D22,D22),"")</f>
        <v>14.163</v>
      </c>
      <c r="AR22">
        <f t="shared" si="2"/>
        <v>14</v>
      </c>
    </row>
    <row r="23" spans="1:44" x14ac:dyDescent="0.25">
      <c r="A23" s="4" t="s">
        <v>25</v>
      </c>
      <c r="B23" t="s">
        <v>26</v>
      </c>
      <c r="C23" s="3">
        <v>42024</v>
      </c>
      <c r="D23">
        <v>1</v>
      </c>
      <c r="E23">
        <v>200</v>
      </c>
      <c r="F23" s="2" t="s">
        <v>64</v>
      </c>
      <c r="G23" s="2" t="s">
        <v>23</v>
      </c>
      <c r="H23">
        <v>2</v>
      </c>
      <c r="I23" s="2" t="s">
        <v>22</v>
      </c>
      <c r="J23" s="20" t="s">
        <v>106</v>
      </c>
      <c r="L23">
        <v>398.1</v>
      </c>
      <c r="M23">
        <f t="shared" si="3"/>
        <v>398.1</v>
      </c>
      <c r="N23" s="2">
        <f>IF(ISNUMBER(M23),SUMIFS(M$1:$M23,A$1:$A23,A23,F$1:$F23,F23,D$1:$D23,D23),"")</f>
        <v>591.19000000000005</v>
      </c>
      <c r="P23" s="5"/>
      <c r="AC23">
        <v>14.1</v>
      </c>
      <c r="AD23" s="2">
        <f t="shared" si="0"/>
        <v>2.1000000000000001E-2</v>
      </c>
      <c r="AE23">
        <v>2.1000000000000001E-2</v>
      </c>
      <c r="AH23">
        <v>0.53</v>
      </c>
      <c r="AI23">
        <v>6.0000000000000001E-3</v>
      </c>
      <c r="AJ23">
        <v>0.17899999999999999</v>
      </c>
      <c r="AK23">
        <v>0.17100000000000001</v>
      </c>
      <c r="AL23">
        <v>6.6000000000000003E-2</v>
      </c>
      <c r="AM23">
        <v>7.0000000000000001E-3</v>
      </c>
      <c r="AP23" s="2">
        <f t="shared" si="1"/>
        <v>8.36</v>
      </c>
      <c r="AQ23" s="2">
        <f>IF(ISNUMBER(AP23),SUMIFS($AP$1:AP23,$A$1:A23,A23,$F$1:F23,F23,$D$1:D23,D23),"")</f>
        <v>15.504</v>
      </c>
      <c r="AR23">
        <f t="shared" si="2"/>
        <v>14</v>
      </c>
    </row>
    <row r="24" spans="1:44" x14ac:dyDescent="0.25">
      <c r="A24" s="4" t="s">
        <v>31</v>
      </c>
      <c r="B24" t="s">
        <v>26</v>
      </c>
      <c r="C24" s="3">
        <v>42024</v>
      </c>
      <c r="D24">
        <v>1</v>
      </c>
      <c r="E24">
        <v>350</v>
      </c>
      <c r="F24" s="2" t="s">
        <v>64</v>
      </c>
      <c r="G24" s="2" t="s">
        <v>23</v>
      </c>
      <c r="H24">
        <v>2</v>
      </c>
      <c r="I24" s="2" t="s">
        <v>22</v>
      </c>
      <c r="J24" s="20" t="s">
        <v>106</v>
      </c>
      <c r="L24">
        <v>402.51</v>
      </c>
      <c r="M24">
        <f t="shared" si="3"/>
        <v>402.51</v>
      </c>
      <c r="N24" s="2">
        <f>IF(ISNUMBER(M24),SUMIFS(M$1:$M24,A$1:$A24,A24,F$1:$F24,F24,D$1:$D24,D24),"")</f>
        <v>529.23</v>
      </c>
      <c r="P24" s="5"/>
      <c r="AC24">
        <v>14</v>
      </c>
      <c r="AD24" s="2">
        <f t="shared" si="0"/>
        <v>2.1000000000000001E-2</v>
      </c>
      <c r="AE24">
        <v>2.1000000000000001E-2</v>
      </c>
      <c r="AH24">
        <v>0.41099999999999998</v>
      </c>
      <c r="AJ24">
        <v>0.38200000000000001</v>
      </c>
      <c r="AK24">
        <v>0.114</v>
      </c>
      <c r="AL24">
        <v>3.6999999999999998E-2</v>
      </c>
      <c r="AM24">
        <v>1.4999999999999999E-2</v>
      </c>
      <c r="AP24" s="2">
        <f t="shared" si="1"/>
        <v>8.4529999999999994</v>
      </c>
      <c r="AQ24" s="2">
        <f>IF(ISNUMBER(AP24),SUMIFS($AP$1:AP24,$A$1:A24,A24,$F$1:F24,F24,$D$1:D24,D24),"")</f>
        <v>13.901999999999999</v>
      </c>
      <c r="AR24">
        <f t="shared" si="2"/>
        <v>13</v>
      </c>
    </row>
    <row r="25" spans="1:44" x14ac:dyDescent="0.25">
      <c r="A25" s="4" t="s">
        <v>30</v>
      </c>
      <c r="B25" t="s">
        <v>26</v>
      </c>
      <c r="C25" s="3">
        <v>42024</v>
      </c>
      <c r="D25">
        <v>1</v>
      </c>
      <c r="E25">
        <v>500</v>
      </c>
      <c r="F25" s="2" t="s">
        <v>64</v>
      </c>
      <c r="G25" s="2" t="s">
        <v>23</v>
      </c>
      <c r="H25">
        <v>2</v>
      </c>
      <c r="I25" s="2" t="s">
        <v>22</v>
      </c>
      <c r="J25" s="20" t="s">
        <v>106</v>
      </c>
      <c r="L25">
        <v>355.59</v>
      </c>
      <c r="M25">
        <f t="shared" si="3"/>
        <v>355.59</v>
      </c>
      <c r="N25" s="2">
        <f>IF(ISNUMBER(M25),SUMIFS(M$1:$M25,A$1:$A25,A25,F$1:$F25,F25,D$1:$D25,D25),"")</f>
        <v>529.02</v>
      </c>
      <c r="P25" s="5"/>
      <c r="AC25">
        <v>14.9</v>
      </c>
      <c r="AD25" s="2">
        <f t="shared" si="0"/>
        <v>2.3E-2</v>
      </c>
      <c r="AE25">
        <v>2.3E-2</v>
      </c>
      <c r="AH25">
        <v>0.30199999999999999</v>
      </c>
      <c r="AI25">
        <v>3.0000000000000001E-3</v>
      </c>
      <c r="AJ25">
        <v>0.30599999999999999</v>
      </c>
      <c r="AK25">
        <v>0.27100000000000002</v>
      </c>
      <c r="AL25">
        <v>5.7000000000000002E-2</v>
      </c>
      <c r="AM25">
        <v>2E-3</v>
      </c>
      <c r="AP25" s="2">
        <f t="shared" si="1"/>
        <v>8.1790000000000003</v>
      </c>
      <c r="AQ25" s="2">
        <f>IF(ISNUMBER(AP25),SUMIFS($AP$1:AP25,$A$1:A25,A25,$F$1:F25,F25,$D$1:D25,D25),"")</f>
        <v>15.29</v>
      </c>
      <c r="AR25">
        <f t="shared" si="2"/>
        <v>14</v>
      </c>
    </row>
    <row r="26" spans="1:44" x14ac:dyDescent="0.25">
      <c r="A26" s="4" t="s">
        <v>27</v>
      </c>
      <c r="B26" t="s">
        <v>26</v>
      </c>
      <c r="C26" s="3">
        <v>42024</v>
      </c>
      <c r="D26">
        <v>2</v>
      </c>
      <c r="E26">
        <v>0</v>
      </c>
      <c r="F26" s="2" t="s">
        <v>64</v>
      </c>
      <c r="G26" s="2" t="s">
        <v>23</v>
      </c>
      <c r="H26">
        <v>2</v>
      </c>
      <c r="I26" s="2" t="s">
        <v>22</v>
      </c>
      <c r="J26" s="20" t="s">
        <v>106</v>
      </c>
      <c r="L26">
        <v>173.44</v>
      </c>
      <c r="M26">
        <f t="shared" si="3"/>
        <v>173.44</v>
      </c>
      <c r="N26" s="2">
        <f>IF(ISNUMBER(M26),SUMIFS(M$1:$M26,A$1:$A26,A26,F$1:$F26,F26,D$1:$D26,D26),"")</f>
        <v>348.33</v>
      </c>
      <c r="P26" s="5"/>
      <c r="AC26">
        <v>12.4</v>
      </c>
      <c r="AD26" s="2">
        <f t="shared" si="0"/>
        <v>1.9E-2</v>
      </c>
      <c r="AE26">
        <v>1.9E-2</v>
      </c>
      <c r="AH26">
        <v>0.42499999999999999</v>
      </c>
      <c r="AI26">
        <v>1.7999999999999999E-2</v>
      </c>
      <c r="AJ26">
        <v>0.161</v>
      </c>
      <c r="AK26">
        <v>0.183</v>
      </c>
      <c r="AL26">
        <v>4.8000000000000001E-2</v>
      </c>
      <c r="AM26">
        <v>9.7000000000000003E-2</v>
      </c>
      <c r="AP26" s="2">
        <f t="shared" si="1"/>
        <v>3.2949999999999999</v>
      </c>
      <c r="AQ26" s="2">
        <f>IF(ISNUMBER(AP26),SUMIFS($AP$1:AP26,$A$1:A26,A26,$F$1:F26,F26,$D$1:D26,D26),"")</f>
        <v>9.766</v>
      </c>
      <c r="AR26">
        <f t="shared" si="2"/>
        <v>14</v>
      </c>
    </row>
    <row r="27" spans="1:44" x14ac:dyDescent="0.25">
      <c r="A27" s="4" t="s">
        <v>29</v>
      </c>
      <c r="B27" t="s">
        <v>26</v>
      </c>
      <c r="C27" s="3">
        <v>42024</v>
      </c>
      <c r="D27">
        <v>2</v>
      </c>
      <c r="E27">
        <v>50</v>
      </c>
      <c r="F27" s="2" t="s">
        <v>64</v>
      </c>
      <c r="G27" s="2" t="s">
        <v>23</v>
      </c>
      <c r="H27">
        <v>2</v>
      </c>
      <c r="I27" s="2" t="s">
        <v>22</v>
      </c>
      <c r="J27" s="20" t="s">
        <v>106</v>
      </c>
      <c r="L27">
        <v>260.38</v>
      </c>
      <c r="M27">
        <f t="shared" si="3"/>
        <v>260.38</v>
      </c>
      <c r="N27" s="2">
        <f>IF(ISNUMBER(M27),SUMIFS(M$1:$M27,A$1:$A27,A27,F$1:$F27,F27,D$1:$D27,D27),"")</f>
        <v>472.78</v>
      </c>
      <c r="P27" s="5"/>
      <c r="AC27">
        <v>13.7</v>
      </c>
      <c r="AD27" s="2">
        <f t="shared" si="0"/>
        <v>2.1000000000000001E-2</v>
      </c>
      <c r="AE27">
        <v>2.1000000000000001E-2</v>
      </c>
      <c r="AH27">
        <v>0.38</v>
      </c>
      <c r="AI27">
        <v>8.9999999999999993E-3</v>
      </c>
      <c r="AJ27">
        <v>0.25600000000000001</v>
      </c>
      <c r="AK27">
        <v>0.20399999999999999</v>
      </c>
      <c r="AL27">
        <v>2.1000000000000001E-2</v>
      </c>
      <c r="AM27">
        <v>7.2999999999999995E-2</v>
      </c>
      <c r="AP27" s="2">
        <f t="shared" si="1"/>
        <v>5.468</v>
      </c>
      <c r="AQ27" s="2">
        <f>IF(ISNUMBER(AP27),SUMIFS($AP$1:AP27,$A$1:A27,A27,$F$1:F27,F27,$D$1:D27,D27),"")</f>
        <v>13.964</v>
      </c>
      <c r="AR27">
        <f t="shared" si="2"/>
        <v>14</v>
      </c>
    </row>
    <row r="28" spans="1:44" x14ac:dyDescent="0.25">
      <c r="A28" s="4" t="s">
        <v>28</v>
      </c>
      <c r="B28" t="s">
        <v>26</v>
      </c>
      <c r="C28" s="3">
        <v>42024</v>
      </c>
      <c r="D28">
        <v>2</v>
      </c>
      <c r="E28">
        <v>100</v>
      </c>
      <c r="F28" s="2" t="s">
        <v>64</v>
      </c>
      <c r="G28" s="2" t="s">
        <v>23</v>
      </c>
      <c r="H28">
        <v>2</v>
      </c>
      <c r="I28" s="2" t="s">
        <v>22</v>
      </c>
      <c r="J28" s="20" t="s">
        <v>106</v>
      </c>
      <c r="L28">
        <v>274.23</v>
      </c>
      <c r="M28">
        <f t="shared" si="3"/>
        <v>274.23</v>
      </c>
      <c r="N28" s="2">
        <f>IF(ISNUMBER(M28),SUMIFS(M$1:$M28,A$1:$A28,A28,F$1:$F28,F28,D$1:$D28,D28),"")</f>
        <v>425.96000000000004</v>
      </c>
      <c r="P28" s="5"/>
      <c r="AC28">
        <v>12.1</v>
      </c>
      <c r="AD28" s="2">
        <f t="shared" si="0"/>
        <v>1.8000000000000002E-2</v>
      </c>
      <c r="AE28">
        <v>1.8000000000000002E-2</v>
      </c>
      <c r="AH28">
        <v>0.53300000000000003</v>
      </c>
      <c r="AI28">
        <v>2E-3</v>
      </c>
      <c r="AJ28">
        <v>0.121</v>
      </c>
      <c r="AK28">
        <v>0.20699999999999999</v>
      </c>
      <c r="AL28">
        <v>2.5999999999999999E-2</v>
      </c>
      <c r="AM28">
        <v>7.2999999999999995E-2</v>
      </c>
      <c r="AP28" s="2">
        <f t="shared" si="1"/>
        <v>4.9359999999999999</v>
      </c>
      <c r="AQ28" s="2">
        <f>IF(ISNUMBER(AP28),SUMIFS($AP$1:AP28,$A$1:A28,A28,$F$1:F28,F28,$D$1:D28,D28),"")</f>
        <v>10.55</v>
      </c>
      <c r="AR28">
        <f t="shared" si="2"/>
        <v>14</v>
      </c>
    </row>
    <row r="29" spans="1:44" x14ac:dyDescent="0.25">
      <c r="A29" s="4" t="s">
        <v>25</v>
      </c>
      <c r="B29" t="s">
        <v>26</v>
      </c>
      <c r="C29" s="3">
        <v>42024</v>
      </c>
      <c r="D29">
        <v>2</v>
      </c>
      <c r="E29">
        <v>200</v>
      </c>
      <c r="F29" s="2" t="s">
        <v>64</v>
      </c>
      <c r="G29" s="2" t="s">
        <v>23</v>
      </c>
      <c r="H29">
        <v>2</v>
      </c>
      <c r="I29" s="2" t="s">
        <v>22</v>
      </c>
      <c r="J29" s="20" t="s">
        <v>106</v>
      </c>
      <c r="L29">
        <v>362.72</v>
      </c>
      <c r="M29">
        <f t="shared" si="3"/>
        <v>362.72</v>
      </c>
      <c r="N29" s="2">
        <f>IF(ISNUMBER(M29),SUMIFS(M$1:$M29,A$1:$A29,A29,F$1:$F29,F29,D$1:$D29,D29),"")</f>
        <v>538</v>
      </c>
      <c r="P29" s="5"/>
      <c r="AC29">
        <v>13.1</v>
      </c>
      <c r="AD29" s="2">
        <f t="shared" si="0"/>
        <v>0.02</v>
      </c>
      <c r="AE29">
        <v>0.02</v>
      </c>
      <c r="AH29">
        <v>0.41199999999999998</v>
      </c>
      <c r="AI29">
        <v>5.0000000000000001E-3</v>
      </c>
      <c r="AJ29">
        <v>0.127</v>
      </c>
      <c r="AK29">
        <v>0.25900000000000001</v>
      </c>
      <c r="AL29">
        <v>4.4999999999999998E-2</v>
      </c>
      <c r="AM29">
        <v>0.13400000000000001</v>
      </c>
      <c r="AP29" s="2">
        <f t="shared" si="1"/>
        <v>7.2539999999999996</v>
      </c>
      <c r="AQ29" s="2">
        <f>IF(ISNUMBER(AP29),SUMIFS($AP$1:AP29,$A$1:A29,A29,$F$1:F29,F29,$D$1:D29,D29),"")</f>
        <v>14.265000000000001</v>
      </c>
      <c r="AR29">
        <f t="shared" si="2"/>
        <v>14</v>
      </c>
    </row>
    <row r="30" spans="1:44" x14ac:dyDescent="0.25">
      <c r="A30" s="4" t="s">
        <v>31</v>
      </c>
      <c r="B30" t="s">
        <v>26</v>
      </c>
      <c r="C30" s="3">
        <v>42024</v>
      </c>
      <c r="D30">
        <v>2</v>
      </c>
      <c r="E30">
        <v>350</v>
      </c>
      <c r="F30" s="2" t="s">
        <v>64</v>
      </c>
      <c r="G30" s="2" t="s">
        <v>23</v>
      </c>
      <c r="H30">
        <v>2</v>
      </c>
      <c r="I30" s="2" t="s">
        <v>22</v>
      </c>
      <c r="J30" s="20" t="s">
        <v>106</v>
      </c>
      <c r="L30">
        <v>324.48</v>
      </c>
      <c r="M30">
        <f t="shared" si="3"/>
        <v>324.48</v>
      </c>
      <c r="N30" s="2">
        <f>IF(ISNUMBER(M30),SUMIFS(M$1:$M30,A$1:$A30,A30,F$1:$F30,F30,D$1:$D30,D30),"")</f>
        <v>478.1</v>
      </c>
      <c r="P30" s="5"/>
      <c r="AC30">
        <v>15.5</v>
      </c>
      <c r="AD30" s="2">
        <f t="shared" si="0"/>
        <v>2.4E-2</v>
      </c>
      <c r="AE30">
        <v>2.4E-2</v>
      </c>
      <c r="AH30">
        <v>0.52900000000000003</v>
      </c>
      <c r="AI30">
        <v>1E-3</v>
      </c>
      <c r="AJ30">
        <v>0.17499999999999999</v>
      </c>
      <c r="AK30">
        <v>0.18</v>
      </c>
      <c r="AL30">
        <v>3.0000000000000001E-3</v>
      </c>
      <c r="AM30">
        <v>6.6000000000000003E-2</v>
      </c>
      <c r="AP30" s="2">
        <f t="shared" si="1"/>
        <v>7.7880000000000003</v>
      </c>
      <c r="AQ30" s="2">
        <f>IF(ISNUMBER(AP30),SUMIFS($AP$1:AP30,$A$1:A30,A30,$F$1:F30,F30,$D$1:D30,D30),"")</f>
        <v>14.086</v>
      </c>
      <c r="AR30">
        <f t="shared" si="2"/>
        <v>14</v>
      </c>
    </row>
    <row r="31" spans="1:44" x14ac:dyDescent="0.25">
      <c r="A31" s="4" t="s">
        <v>30</v>
      </c>
      <c r="B31" t="s">
        <v>26</v>
      </c>
      <c r="C31" s="3">
        <v>42024</v>
      </c>
      <c r="D31">
        <v>2</v>
      </c>
      <c r="E31">
        <v>500</v>
      </c>
      <c r="F31" s="2" t="s">
        <v>64</v>
      </c>
      <c r="G31" s="2" t="s">
        <v>23</v>
      </c>
      <c r="H31">
        <v>2</v>
      </c>
      <c r="I31" s="2" t="s">
        <v>22</v>
      </c>
      <c r="J31" s="20" t="s">
        <v>106</v>
      </c>
      <c r="L31">
        <v>311.12</v>
      </c>
      <c r="M31">
        <f t="shared" si="3"/>
        <v>311.12</v>
      </c>
      <c r="N31" s="2">
        <f>IF(ISNUMBER(M31),SUMIFS(M$1:$M31,A$1:$A31,A31,F$1:$F31,F31,D$1:$D31,D31),"")</f>
        <v>500.52</v>
      </c>
      <c r="P31" s="5"/>
      <c r="AC31">
        <v>16</v>
      </c>
      <c r="AD31" s="2">
        <f t="shared" si="0"/>
        <v>2.4E-2</v>
      </c>
      <c r="AE31">
        <v>2.4E-2</v>
      </c>
      <c r="AH31">
        <v>0.47</v>
      </c>
      <c r="AI31">
        <v>1.2E-2</v>
      </c>
      <c r="AJ31">
        <v>0.14499999999999999</v>
      </c>
      <c r="AK31">
        <v>0.125</v>
      </c>
      <c r="AL31">
        <v>2E-3</v>
      </c>
      <c r="AM31">
        <v>0.218</v>
      </c>
      <c r="AP31" s="2">
        <f t="shared" si="1"/>
        <v>7.4669999999999996</v>
      </c>
      <c r="AQ31" s="2">
        <f>IF(ISNUMBER(AP31),SUMIFS($AP$1:AP31,$A$1:A31,A31,$F$1:F31,F31,$D$1:D31,D31),"")</f>
        <v>15.231999999999999</v>
      </c>
      <c r="AR31">
        <f t="shared" si="2"/>
        <v>14</v>
      </c>
    </row>
    <row r="32" spans="1:44" x14ac:dyDescent="0.25">
      <c r="A32" s="4" t="s">
        <v>27</v>
      </c>
      <c r="B32" t="s">
        <v>26</v>
      </c>
      <c r="C32" s="3">
        <v>42024</v>
      </c>
      <c r="D32">
        <v>3</v>
      </c>
      <c r="E32">
        <v>0</v>
      </c>
      <c r="F32" s="2" t="s">
        <v>64</v>
      </c>
      <c r="G32" s="2" t="s">
        <v>23</v>
      </c>
      <c r="H32">
        <v>2</v>
      </c>
      <c r="I32" s="2" t="s">
        <v>22</v>
      </c>
      <c r="J32" s="20" t="s">
        <v>106</v>
      </c>
      <c r="L32">
        <v>345.94</v>
      </c>
      <c r="M32">
        <f t="shared" si="3"/>
        <v>345.94</v>
      </c>
      <c r="N32" s="2">
        <f>IF(ISNUMBER(M32),SUMIFS(M$1:$M32,A$1:$A32,A32,F$1:$F32,F32,D$1:$D32,D32),"")</f>
        <v>537.36</v>
      </c>
      <c r="P32" s="5"/>
      <c r="AC32">
        <v>13.8</v>
      </c>
      <c r="AD32" s="2">
        <f t="shared" si="0"/>
        <v>2.1000000000000001E-2</v>
      </c>
      <c r="AE32">
        <v>2.1000000000000001E-2</v>
      </c>
      <c r="AH32">
        <v>0.35499999999999998</v>
      </c>
      <c r="AI32">
        <v>1.2E-2</v>
      </c>
      <c r="AJ32">
        <v>0.26</v>
      </c>
      <c r="AK32">
        <v>0.26200000000000001</v>
      </c>
      <c r="AL32">
        <v>1.7000000000000001E-2</v>
      </c>
      <c r="AM32">
        <v>4.1000000000000002E-2</v>
      </c>
      <c r="AP32" s="2">
        <f t="shared" si="1"/>
        <v>7.2649999999999997</v>
      </c>
      <c r="AQ32" s="2">
        <f>IF(ISNUMBER(AP32),SUMIFS($AP$1:AP32,$A$1:A32,A32,$F$1:F32,F32,$D$1:D32,D32),"")</f>
        <v>14.922000000000001</v>
      </c>
      <c r="AR32">
        <f t="shared" si="2"/>
        <v>14</v>
      </c>
    </row>
    <row r="33" spans="1:44" x14ac:dyDescent="0.25">
      <c r="A33" s="4" t="s">
        <v>29</v>
      </c>
      <c r="B33" t="s">
        <v>26</v>
      </c>
      <c r="C33" s="3">
        <v>42024</v>
      </c>
      <c r="D33">
        <v>3</v>
      </c>
      <c r="E33">
        <v>50</v>
      </c>
      <c r="F33" s="2" t="s">
        <v>64</v>
      </c>
      <c r="G33" s="2" t="s">
        <v>23</v>
      </c>
      <c r="H33">
        <v>2</v>
      </c>
      <c r="I33" s="2" t="s">
        <v>22</v>
      </c>
      <c r="J33" s="20" t="s">
        <v>106</v>
      </c>
      <c r="L33">
        <v>296.14</v>
      </c>
      <c r="M33">
        <f t="shared" si="3"/>
        <v>296.14</v>
      </c>
      <c r="N33" s="2">
        <f>IF(ISNUMBER(M33),SUMIFS(M$1:$M33,A$1:$A33,A33,F$1:$F33,F33,D$1:$D33,D33),"")</f>
        <v>518.46</v>
      </c>
      <c r="P33" s="5"/>
      <c r="AC33">
        <v>12.1</v>
      </c>
      <c r="AD33" s="2">
        <f t="shared" si="0"/>
        <v>1.8000000000000002E-2</v>
      </c>
      <c r="AE33">
        <v>1.8000000000000002E-2</v>
      </c>
      <c r="AH33">
        <v>0.246</v>
      </c>
      <c r="AI33">
        <v>0.01</v>
      </c>
      <c r="AJ33">
        <v>0.35499999999999998</v>
      </c>
      <c r="AK33">
        <v>0.23</v>
      </c>
      <c r="AL33">
        <v>2.5000000000000001E-2</v>
      </c>
      <c r="AM33">
        <v>0.109</v>
      </c>
      <c r="AP33" s="2">
        <f t="shared" si="1"/>
        <v>5.3310000000000004</v>
      </c>
      <c r="AQ33" s="2">
        <f>IF(ISNUMBER(AP33),SUMIFS($AP$1:AP33,$A$1:A33,A33,$F$1:F33,F33,$D$1:D33,D33),"")</f>
        <v>13.112</v>
      </c>
      <c r="AR33">
        <f t="shared" si="2"/>
        <v>14</v>
      </c>
    </row>
    <row r="34" spans="1:44" x14ac:dyDescent="0.25">
      <c r="A34" s="4" t="s">
        <v>28</v>
      </c>
      <c r="B34" t="s">
        <v>26</v>
      </c>
      <c r="C34" s="3">
        <v>42024</v>
      </c>
      <c r="D34">
        <v>3</v>
      </c>
      <c r="E34">
        <v>100</v>
      </c>
      <c r="F34" s="2" t="s">
        <v>64</v>
      </c>
      <c r="G34" s="2" t="s">
        <v>23</v>
      </c>
      <c r="H34">
        <v>2</v>
      </c>
      <c r="I34" s="2" t="s">
        <v>22</v>
      </c>
      <c r="J34" s="20" t="s">
        <v>106</v>
      </c>
      <c r="L34">
        <v>273.19</v>
      </c>
      <c r="M34">
        <f t="shared" si="3"/>
        <v>273.19</v>
      </c>
      <c r="N34" s="2">
        <f>IF(ISNUMBER(M34),SUMIFS(M$1:$M34,A$1:$A34,A34,F$1:$F34,F34,D$1:$D34,D34),"")</f>
        <v>455.62</v>
      </c>
      <c r="P34" s="5"/>
      <c r="AC34">
        <v>13.5</v>
      </c>
      <c r="AD34" s="2">
        <f t="shared" si="0"/>
        <v>2.1000000000000001E-2</v>
      </c>
      <c r="AE34">
        <v>2.1000000000000001E-2</v>
      </c>
      <c r="AH34">
        <v>0.14699999999999999</v>
      </c>
      <c r="AI34">
        <v>4.2999999999999997E-2</v>
      </c>
      <c r="AJ34">
        <v>0.436</v>
      </c>
      <c r="AK34">
        <v>0.23699999999999999</v>
      </c>
      <c r="AL34">
        <v>4.2999999999999997E-2</v>
      </c>
      <c r="AM34">
        <v>8.2000000000000003E-2</v>
      </c>
      <c r="AP34" s="2">
        <f t="shared" si="1"/>
        <v>5.7370000000000001</v>
      </c>
      <c r="AQ34" s="2">
        <f>IF(ISNUMBER(AP34),SUMIFS($AP$1:AP34,$A$1:A34,A34,$F$1:F34,F34,$D$1:D34,D34),"")</f>
        <v>11.027000000000001</v>
      </c>
      <c r="AR34">
        <f t="shared" si="2"/>
        <v>14</v>
      </c>
    </row>
    <row r="35" spans="1:44" x14ac:dyDescent="0.25">
      <c r="A35" s="4" t="s">
        <v>25</v>
      </c>
      <c r="B35" t="s">
        <v>26</v>
      </c>
      <c r="C35" s="3">
        <v>42024</v>
      </c>
      <c r="D35">
        <v>3</v>
      </c>
      <c r="E35">
        <v>200</v>
      </c>
      <c r="F35" s="2" t="s">
        <v>64</v>
      </c>
      <c r="G35" s="2" t="s">
        <v>23</v>
      </c>
      <c r="H35">
        <v>2</v>
      </c>
      <c r="I35" s="2" t="s">
        <v>22</v>
      </c>
      <c r="J35" s="20" t="s">
        <v>106</v>
      </c>
      <c r="L35">
        <v>323.8</v>
      </c>
      <c r="M35">
        <f t="shared" si="3"/>
        <v>323.8</v>
      </c>
      <c r="N35" s="2">
        <f>IF(ISNUMBER(M35),SUMIFS(M$1:$M35,A$1:$A35,A35,F$1:$F35,F35,D$1:$D35,D35),"")</f>
        <v>517.88</v>
      </c>
      <c r="P35" s="5"/>
      <c r="AC35">
        <v>11.4</v>
      </c>
      <c r="AD35" s="2">
        <f t="shared" si="0"/>
        <v>1.7000000000000001E-2</v>
      </c>
      <c r="AE35">
        <v>1.7000000000000001E-2</v>
      </c>
      <c r="AH35">
        <v>0.29499999999999998</v>
      </c>
      <c r="AI35">
        <v>6.4000000000000001E-2</v>
      </c>
      <c r="AJ35">
        <v>0.26500000000000001</v>
      </c>
      <c r="AK35">
        <v>0.11899999999999999</v>
      </c>
      <c r="AL35">
        <v>3.7999999999999999E-2</v>
      </c>
      <c r="AM35">
        <v>0.16800000000000001</v>
      </c>
      <c r="AP35" s="2">
        <f t="shared" si="1"/>
        <v>5.5049999999999999</v>
      </c>
      <c r="AQ35" s="2">
        <f>IF(ISNUMBER(AP35),SUMIFS($AP$1:AP35,$A$1:A35,A35,$F$1:F35,F35,$D$1:D35,D35),"")</f>
        <v>11.91</v>
      </c>
      <c r="AR35">
        <f t="shared" si="2"/>
        <v>14</v>
      </c>
    </row>
    <row r="36" spans="1:44" x14ac:dyDescent="0.25">
      <c r="A36" s="4" t="s">
        <v>31</v>
      </c>
      <c r="B36" t="s">
        <v>26</v>
      </c>
      <c r="C36" s="3">
        <v>42024</v>
      </c>
      <c r="D36">
        <v>3</v>
      </c>
      <c r="E36">
        <v>350</v>
      </c>
      <c r="F36" s="2" t="s">
        <v>64</v>
      </c>
      <c r="G36" s="2" t="s">
        <v>23</v>
      </c>
      <c r="H36">
        <v>2</v>
      </c>
      <c r="I36" s="2" t="s">
        <v>22</v>
      </c>
      <c r="J36" s="20" t="s">
        <v>106</v>
      </c>
      <c r="L36">
        <v>350.61</v>
      </c>
      <c r="M36">
        <f t="shared" si="3"/>
        <v>350.61</v>
      </c>
      <c r="N36" s="2">
        <f>IF(ISNUMBER(M36),SUMIFS(M$1:$M36,A$1:$A36,A36,F$1:$F36,F36,D$1:$D36,D36),"")</f>
        <v>569.79</v>
      </c>
      <c r="P36" s="5"/>
      <c r="AC36">
        <v>13.1</v>
      </c>
      <c r="AD36" s="2">
        <f t="shared" si="0"/>
        <v>0.02</v>
      </c>
      <c r="AE36">
        <v>0.02</v>
      </c>
      <c r="AH36">
        <v>0.248</v>
      </c>
      <c r="AI36">
        <v>2.1000000000000001E-2</v>
      </c>
      <c r="AJ36">
        <v>0.313</v>
      </c>
      <c r="AK36">
        <v>0.29799999999999999</v>
      </c>
      <c r="AL36">
        <v>5.0999999999999997E-2</v>
      </c>
      <c r="AM36">
        <v>4.2999999999999997E-2</v>
      </c>
      <c r="AP36" s="2">
        <f t="shared" si="1"/>
        <v>7.0119999999999996</v>
      </c>
      <c r="AQ36" s="2">
        <f>IF(ISNUMBER(AP36),SUMIFS($AP$1:AP36,$A$1:A36,A36,$F$1:F36,F36,$D$1:D36,D36),"")</f>
        <v>14.244999999999999</v>
      </c>
      <c r="AR36">
        <f t="shared" si="2"/>
        <v>14</v>
      </c>
    </row>
    <row r="37" spans="1:44" x14ac:dyDescent="0.25">
      <c r="A37" s="4" t="s">
        <v>30</v>
      </c>
      <c r="B37" t="s">
        <v>26</v>
      </c>
      <c r="C37" s="3">
        <v>42024</v>
      </c>
      <c r="D37">
        <v>3</v>
      </c>
      <c r="E37">
        <v>500</v>
      </c>
      <c r="F37" s="2" t="s">
        <v>64</v>
      </c>
      <c r="G37" s="2" t="s">
        <v>23</v>
      </c>
      <c r="H37">
        <v>2</v>
      </c>
      <c r="I37" s="2" t="s">
        <v>22</v>
      </c>
      <c r="J37" s="20" t="s">
        <v>106</v>
      </c>
      <c r="L37">
        <v>414.69</v>
      </c>
      <c r="M37">
        <f t="shared" si="3"/>
        <v>414.69</v>
      </c>
      <c r="N37" s="2">
        <f>IF(ISNUMBER(M37),SUMIFS(M$1:$M37,A$1:$A37,A37,F$1:$F37,F37,D$1:$D37,D37),"")</f>
        <v>615.79</v>
      </c>
      <c r="P37" s="5"/>
      <c r="AC37">
        <v>15.1</v>
      </c>
      <c r="AD37" s="2">
        <f t="shared" si="0"/>
        <v>2.3E-2</v>
      </c>
      <c r="AE37">
        <v>2.3E-2</v>
      </c>
      <c r="AH37">
        <v>0.54300000000000004</v>
      </c>
      <c r="AI37">
        <v>2E-3</v>
      </c>
      <c r="AJ37">
        <v>0.26100000000000001</v>
      </c>
      <c r="AK37">
        <v>0.13200000000000001</v>
      </c>
      <c r="AL37">
        <v>1.4999999999999999E-2</v>
      </c>
      <c r="AM37">
        <v>6.0000000000000001E-3</v>
      </c>
      <c r="AP37" s="2">
        <f t="shared" si="1"/>
        <v>9.5380000000000003</v>
      </c>
      <c r="AQ37" s="2">
        <f>IF(ISNUMBER(AP37),SUMIFS($AP$1:AP37,$A$1:A37,A37,$F$1:F37,F37,$D$1:D37,D37),"")</f>
        <v>16.576999999999998</v>
      </c>
      <c r="AR37">
        <f t="shared" si="2"/>
        <v>14</v>
      </c>
    </row>
    <row r="38" spans="1:44" x14ac:dyDescent="0.25">
      <c r="A38" s="4" t="s">
        <v>27</v>
      </c>
      <c r="B38" t="s">
        <v>26</v>
      </c>
      <c r="C38" s="3">
        <v>42081</v>
      </c>
      <c r="D38">
        <v>1</v>
      </c>
      <c r="E38">
        <v>0</v>
      </c>
      <c r="F38" s="2" t="s">
        <v>64</v>
      </c>
      <c r="G38" s="2" t="s">
        <v>23</v>
      </c>
      <c r="H38">
        <v>3</v>
      </c>
      <c r="I38" s="2" t="s">
        <v>22</v>
      </c>
      <c r="J38" s="20" t="s">
        <v>106</v>
      </c>
      <c r="L38">
        <v>47.47</v>
      </c>
      <c r="M38">
        <f t="shared" si="3"/>
        <v>47.47</v>
      </c>
      <c r="N38" s="2">
        <f>IF(ISNUMBER(M38),SUMIFS(M$1:$M38,A$1:$A38,A38,F$1:$F38,F38,D$1:$D38,D38),"")</f>
        <v>361.07000000000005</v>
      </c>
      <c r="P38" s="5"/>
      <c r="AC38">
        <v>17.899999999999999</v>
      </c>
      <c r="AD38" s="2">
        <f t="shared" si="0"/>
        <v>2.7999999999999997E-2</v>
      </c>
      <c r="AE38">
        <v>2.7999999999999997E-2</v>
      </c>
      <c r="AH38">
        <v>0.09</v>
      </c>
      <c r="AJ38">
        <v>0.35799999999999998</v>
      </c>
      <c r="AK38">
        <v>0.375</v>
      </c>
      <c r="AL38">
        <v>0.156</v>
      </c>
      <c r="AM38">
        <v>3.0000000000000001E-3</v>
      </c>
      <c r="AP38" s="2">
        <f t="shared" si="1"/>
        <v>1.329</v>
      </c>
      <c r="AQ38" s="2">
        <f>IF(ISNUMBER(AP38),SUMIFS($AP$1:AP38,$A$1:A38,A38,$F$1:F38,F38,$D$1:D38,D38),"")</f>
        <v>10.169</v>
      </c>
      <c r="AR38">
        <f t="shared" si="2"/>
        <v>13</v>
      </c>
    </row>
    <row r="39" spans="1:44" x14ac:dyDescent="0.25">
      <c r="A39" s="4" t="s">
        <v>29</v>
      </c>
      <c r="B39" t="s">
        <v>26</v>
      </c>
      <c r="C39" s="3">
        <v>42081</v>
      </c>
      <c r="D39">
        <v>1</v>
      </c>
      <c r="E39">
        <v>50</v>
      </c>
      <c r="F39" s="2" t="s">
        <v>64</v>
      </c>
      <c r="G39" s="2" t="s">
        <v>23</v>
      </c>
      <c r="H39">
        <v>3</v>
      </c>
      <c r="I39" s="2" t="s">
        <v>22</v>
      </c>
      <c r="J39" s="20" t="s">
        <v>106</v>
      </c>
      <c r="L39">
        <v>108.1</v>
      </c>
      <c r="M39">
        <f t="shared" si="3"/>
        <v>108.1</v>
      </c>
      <c r="N39" s="2">
        <f>IF(ISNUMBER(M39),SUMIFS(M$1:$M39,A$1:$A39,A39,F$1:$F39,F39,D$1:$D39,D39),"")</f>
        <v>598.72</v>
      </c>
      <c r="P39" s="5"/>
      <c r="AC39">
        <v>19.600000000000001</v>
      </c>
      <c r="AD39" s="2">
        <f t="shared" si="0"/>
        <v>0.03</v>
      </c>
      <c r="AE39">
        <v>0.03</v>
      </c>
      <c r="AH39">
        <v>4.2000000000000003E-2</v>
      </c>
      <c r="AI39">
        <v>4.0000000000000001E-3</v>
      </c>
      <c r="AJ39">
        <v>0.377</v>
      </c>
      <c r="AK39">
        <v>0.253</v>
      </c>
      <c r="AL39">
        <v>0.30499999999999999</v>
      </c>
      <c r="AM39">
        <v>7.0000000000000001E-3</v>
      </c>
      <c r="AP39" s="2">
        <f t="shared" si="1"/>
        <v>3.2429999999999999</v>
      </c>
      <c r="AQ39" s="2">
        <f>IF(ISNUMBER(AP39),SUMIFS($AP$1:AP39,$A$1:A39,A39,$F$1:F39,F39,$D$1:D39,D39),"")</f>
        <v>17.216999999999999</v>
      </c>
      <c r="AR39">
        <f t="shared" si="2"/>
        <v>14</v>
      </c>
    </row>
    <row r="40" spans="1:44" x14ac:dyDescent="0.25">
      <c r="A40" s="4" t="s">
        <v>28</v>
      </c>
      <c r="B40" t="s">
        <v>26</v>
      </c>
      <c r="C40" s="3">
        <v>42081</v>
      </c>
      <c r="D40">
        <v>1</v>
      </c>
      <c r="E40">
        <v>100</v>
      </c>
      <c r="F40" s="2" t="s">
        <v>64</v>
      </c>
      <c r="G40" s="2" t="s">
        <v>23</v>
      </c>
      <c r="H40">
        <v>3</v>
      </c>
      <c r="I40" s="2" t="s">
        <v>22</v>
      </c>
      <c r="J40" s="20" t="s">
        <v>106</v>
      </c>
      <c r="L40">
        <v>94.56</v>
      </c>
      <c r="M40">
        <f t="shared" si="3"/>
        <v>94.56</v>
      </c>
      <c r="N40" s="2">
        <f>IF(ISNUMBER(M40),SUMIFS(M$1:$M40,A$1:$A40,A40,F$1:$F40,F40,D$1:$D40,D40),"")</f>
        <v>620.78</v>
      </c>
      <c r="P40" s="5"/>
      <c r="AC40">
        <v>18.899999999999999</v>
      </c>
      <c r="AD40" s="2">
        <f t="shared" si="0"/>
        <v>2.8999999999999998E-2</v>
      </c>
      <c r="AE40">
        <v>2.8999999999999998E-2</v>
      </c>
      <c r="AH40">
        <v>5.7000000000000002E-2</v>
      </c>
      <c r="AJ40">
        <v>0.52400000000000002</v>
      </c>
      <c r="AK40">
        <v>0.34300000000000003</v>
      </c>
      <c r="AL40">
        <v>5.8999999999999997E-2</v>
      </c>
      <c r="AM40">
        <v>1E-3</v>
      </c>
      <c r="AP40" s="2">
        <f t="shared" si="1"/>
        <v>2.742</v>
      </c>
      <c r="AQ40" s="2">
        <f>IF(ISNUMBER(AP40),SUMIFS($AP$1:AP40,$A$1:A40,A40,$F$1:F40,F40,$D$1:D40,D40),"")</f>
        <v>16.905000000000001</v>
      </c>
      <c r="AR40">
        <f t="shared" si="2"/>
        <v>13</v>
      </c>
    </row>
    <row r="41" spans="1:44" x14ac:dyDescent="0.25">
      <c r="A41" s="4" t="s">
        <v>25</v>
      </c>
      <c r="B41" t="s">
        <v>26</v>
      </c>
      <c r="C41" s="3">
        <v>42081</v>
      </c>
      <c r="D41">
        <v>1</v>
      </c>
      <c r="E41">
        <v>200</v>
      </c>
      <c r="F41" s="2" t="s">
        <v>64</v>
      </c>
      <c r="G41" s="2" t="s">
        <v>23</v>
      </c>
      <c r="H41">
        <v>3</v>
      </c>
      <c r="I41" s="2" t="s">
        <v>22</v>
      </c>
      <c r="J41" s="20" t="s">
        <v>106</v>
      </c>
      <c r="L41">
        <v>226.3</v>
      </c>
      <c r="M41">
        <f t="shared" si="3"/>
        <v>226.3</v>
      </c>
      <c r="N41" s="2">
        <f>IF(ISNUMBER(M41),SUMIFS(M$1:$M41,A$1:$A41,A41,F$1:$F41,F41,D$1:$D41,D41),"")</f>
        <v>817.49</v>
      </c>
      <c r="P41" s="5"/>
      <c r="AC41">
        <v>14.9</v>
      </c>
      <c r="AD41" s="2">
        <f t="shared" si="0"/>
        <v>2.3E-2</v>
      </c>
      <c r="AE41">
        <v>2.3E-2</v>
      </c>
      <c r="AH41">
        <v>4.7E-2</v>
      </c>
      <c r="AI41">
        <v>1E-3</v>
      </c>
      <c r="AJ41">
        <v>0.30599999999999999</v>
      </c>
      <c r="AK41">
        <v>0.38700000000000001</v>
      </c>
      <c r="AL41">
        <v>0.20799999999999999</v>
      </c>
      <c r="AM41">
        <v>2.4E-2</v>
      </c>
      <c r="AP41" s="2">
        <f t="shared" si="1"/>
        <v>5.2050000000000001</v>
      </c>
      <c r="AQ41" s="2">
        <f>IF(ISNUMBER(AP41),SUMIFS($AP$1:AP41,$A$1:A41,A41,$F$1:F41,F41,$D$1:D41,D41),"")</f>
        <v>20.709</v>
      </c>
      <c r="AR41">
        <f t="shared" si="2"/>
        <v>14</v>
      </c>
    </row>
    <row r="42" spans="1:44" x14ac:dyDescent="0.25">
      <c r="A42" s="4" t="s">
        <v>31</v>
      </c>
      <c r="B42" t="s">
        <v>26</v>
      </c>
      <c r="C42" s="3">
        <v>42081</v>
      </c>
      <c r="D42">
        <v>1</v>
      </c>
      <c r="E42">
        <v>350</v>
      </c>
      <c r="F42" s="2" t="s">
        <v>64</v>
      </c>
      <c r="G42" s="2" t="s">
        <v>23</v>
      </c>
      <c r="H42">
        <v>3</v>
      </c>
      <c r="I42" s="2" t="s">
        <v>22</v>
      </c>
      <c r="J42" s="20" t="s">
        <v>106</v>
      </c>
      <c r="L42">
        <v>227.63</v>
      </c>
      <c r="M42">
        <f t="shared" si="3"/>
        <v>227.63</v>
      </c>
      <c r="N42" s="2">
        <f>IF(ISNUMBER(M42),SUMIFS(M$1:$M42,A$1:$A42,A42,F$1:$F42,F42,D$1:$D42,D42),"")</f>
        <v>756.86</v>
      </c>
      <c r="P42" s="5"/>
      <c r="AC42">
        <v>14.7</v>
      </c>
      <c r="AD42" s="2">
        <f t="shared" si="0"/>
        <v>2.2000000000000002E-2</v>
      </c>
      <c r="AE42">
        <v>2.2000000000000002E-2</v>
      </c>
      <c r="AH42">
        <v>7.0000000000000001E-3</v>
      </c>
      <c r="AJ42">
        <v>0.69899999999999995</v>
      </c>
      <c r="AK42">
        <v>0.20300000000000001</v>
      </c>
      <c r="AL42">
        <v>6.9000000000000006E-2</v>
      </c>
      <c r="AP42" s="2">
        <f t="shared" si="1"/>
        <v>5.008</v>
      </c>
      <c r="AQ42" s="2">
        <f>IF(ISNUMBER(AP42),SUMIFS($AP$1:AP42,$A$1:A42,A42,$F$1:F42,F42,$D$1:D42,D42),"")</f>
        <v>18.91</v>
      </c>
      <c r="AR42">
        <f t="shared" si="2"/>
        <v>12</v>
      </c>
    </row>
    <row r="43" spans="1:44" x14ac:dyDescent="0.25">
      <c r="A43" s="4" t="s">
        <v>30</v>
      </c>
      <c r="B43" t="s">
        <v>26</v>
      </c>
      <c r="C43" s="3">
        <v>42081</v>
      </c>
      <c r="D43">
        <v>1</v>
      </c>
      <c r="E43">
        <v>500</v>
      </c>
      <c r="F43" s="2" t="s">
        <v>64</v>
      </c>
      <c r="G43" s="2" t="s">
        <v>23</v>
      </c>
      <c r="H43">
        <v>3</v>
      </c>
      <c r="I43" s="2" t="s">
        <v>22</v>
      </c>
      <c r="J43" s="20" t="s">
        <v>106</v>
      </c>
      <c r="L43">
        <v>167.18</v>
      </c>
      <c r="M43">
        <f t="shared" si="3"/>
        <v>167.18</v>
      </c>
      <c r="N43" s="2">
        <f>IF(ISNUMBER(M43),SUMIFS(M$1:$M43,A$1:$A43,A43,F$1:$F43,F43,D$1:$D43,D43),"")</f>
        <v>696.2</v>
      </c>
      <c r="P43" s="5"/>
      <c r="AC43">
        <v>21.5</v>
      </c>
      <c r="AD43" s="2">
        <f t="shared" si="0"/>
        <v>3.3000000000000002E-2</v>
      </c>
      <c r="AE43">
        <v>3.3000000000000002E-2</v>
      </c>
      <c r="AH43">
        <v>4.3999999999999997E-2</v>
      </c>
      <c r="AJ43">
        <v>0.48399999999999999</v>
      </c>
      <c r="AK43">
        <v>0.39300000000000002</v>
      </c>
      <c r="AL43">
        <v>7.0999999999999994E-2</v>
      </c>
      <c r="AM43">
        <v>1E-3</v>
      </c>
      <c r="AP43" s="2">
        <f t="shared" si="1"/>
        <v>5.5170000000000003</v>
      </c>
      <c r="AQ43" s="2">
        <f>IF(ISNUMBER(AP43),SUMIFS($AP$1:AP43,$A$1:A43,A43,$F$1:F43,F43,$D$1:D43,D43),"")</f>
        <v>20.806999999999999</v>
      </c>
      <c r="AR43">
        <f t="shared" si="2"/>
        <v>13</v>
      </c>
    </row>
    <row r="44" spans="1:44" x14ac:dyDescent="0.25">
      <c r="A44" s="4" t="s">
        <v>27</v>
      </c>
      <c r="B44" t="s">
        <v>26</v>
      </c>
      <c r="C44" s="3">
        <v>42081</v>
      </c>
      <c r="D44">
        <v>2</v>
      </c>
      <c r="E44">
        <v>0</v>
      </c>
      <c r="F44" s="2" t="s">
        <v>64</v>
      </c>
      <c r="G44" s="2" t="s">
        <v>23</v>
      </c>
      <c r="H44">
        <v>3</v>
      </c>
      <c r="I44" s="2" t="s">
        <v>22</v>
      </c>
      <c r="J44" s="20" t="s">
        <v>106</v>
      </c>
      <c r="L44">
        <v>75.69</v>
      </c>
      <c r="M44">
        <f t="shared" si="3"/>
        <v>75.69</v>
      </c>
      <c r="N44" s="2">
        <f>IF(ISNUMBER(M44),SUMIFS(M$1:$M44,A$1:$A44,A44,F$1:$F44,F44,D$1:$D44,D44),"")</f>
        <v>424.02</v>
      </c>
      <c r="P44" s="5"/>
      <c r="AC44">
        <v>17.600000000000001</v>
      </c>
      <c r="AD44" s="2">
        <f t="shared" si="0"/>
        <v>2.7000000000000003E-2</v>
      </c>
      <c r="AE44">
        <v>2.7000000000000003E-2</v>
      </c>
      <c r="AH44">
        <v>5.7000000000000002E-2</v>
      </c>
      <c r="AI44">
        <v>5.0000000000000001E-3</v>
      </c>
      <c r="AJ44">
        <v>0.314</v>
      </c>
      <c r="AK44">
        <v>0.40799999999999997</v>
      </c>
      <c r="AL44">
        <v>0.19</v>
      </c>
      <c r="AM44">
        <v>4.0000000000000001E-3</v>
      </c>
      <c r="AP44" s="2">
        <f t="shared" si="1"/>
        <v>2.044</v>
      </c>
      <c r="AQ44" s="2">
        <f>IF(ISNUMBER(AP44),SUMIFS($AP$1:AP44,$A$1:A44,A44,$F$1:F44,F44,$D$1:D44,D44),"")</f>
        <v>11.81</v>
      </c>
      <c r="AR44">
        <f t="shared" si="2"/>
        <v>14</v>
      </c>
    </row>
    <row r="45" spans="1:44" x14ac:dyDescent="0.25">
      <c r="A45" s="4" t="s">
        <v>29</v>
      </c>
      <c r="B45" t="s">
        <v>26</v>
      </c>
      <c r="C45" s="3">
        <v>42081</v>
      </c>
      <c r="D45">
        <v>2</v>
      </c>
      <c r="E45">
        <v>50</v>
      </c>
      <c r="F45" s="2" t="s">
        <v>64</v>
      </c>
      <c r="G45" s="2" t="s">
        <v>23</v>
      </c>
      <c r="H45">
        <v>3</v>
      </c>
      <c r="I45" s="2" t="s">
        <v>22</v>
      </c>
      <c r="J45" s="20" t="s">
        <v>106</v>
      </c>
      <c r="L45">
        <v>53.27</v>
      </c>
      <c r="M45">
        <f t="shared" si="3"/>
        <v>53.27</v>
      </c>
      <c r="N45" s="2">
        <f>IF(ISNUMBER(M45),SUMIFS(M$1:$M45,A$1:$A45,A45,F$1:$F45,F45,D$1:$D45,D45),"")</f>
        <v>526.04999999999995</v>
      </c>
      <c r="P45" s="5"/>
      <c r="AC45">
        <v>19.899999999999999</v>
      </c>
      <c r="AD45" s="2">
        <f t="shared" si="0"/>
        <v>3.1E-2</v>
      </c>
      <c r="AE45">
        <v>3.1E-2</v>
      </c>
      <c r="AH45">
        <v>0.13100000000000001</v>
      </c>
      <c r="AJ45">
        <v>0.45700000000000002</v>
      </c>
      <c r="AK45">
        <v>0.34899999999999998</v>
      </c>
      <c r="AL45">
        <v>3.5000000000000003E-2</v>
      </c>
      <c r="AM45">
        <v>1E-3</v>
      </c>
      <c r="AP45" s="2">
        <f t="shared" si="1"/>
        <v>1.651</v>
      </c>
      <c r="AQ45" s="2">
        <f>IF(ISNUMBER(AP45),SUMIFS($AP$1:AP45,$A$1:A45,A45,$F$1:F45,F45,$D$1:D45,D45),"")</f>
        <v>15.615</v>
      </c>
      <c r="AR45">
        <f t="shared" si="2"/>
        <v>13</v>
      </c>
    </row>
    <row r="46" spans="1:44" x14ac:dyDescent="0.25">
      <c r="A46" s="4" t="s">
        <v>28</v>
      </c>
      <c r="B46" t="s">
        <v>26</v>
      </c>
      <c r="C46" s="3">
        <v>42081</v>
      </c>
      <c r="D46">
        <v>2</v>
      </c>
      <c r="E46">
        <v>100</v>
      </c>
      <c r="F46" s="2" t="s">
        <v>64</v>
      </c>
      <c r="G46" s="2" t="s">
        <v>23</v>
      </c>
      <c r="H46">
        <v>3</v>
      </c>
      <c r="I46" s="2" t="s">
        <v>22</v>
      </c>
      <c r="J46" s="20" t="s">
        <v>106</v>
      </c>
      <c r="L46">
        <v>45.87</v>
      </c>
      <c r="M46">
        <f t="shared" si="3"/>
        <v>45.87</v>
      </c>
      <c r="N46" s="2">
        <f>IF(ISNUMBER(M46),SUMIFS(M$1:$M46,A$1:$A46,A46,F$1:$F46,F46,D$1:$D46,D46),"")</f>
        <v>471.83000000000004</v>
      </c>
      <c r="P46" s="5"/>
      <c r="AC46">
        <v>17.7</v>
      </c>
      <c r="AD46" s="2">
        <f t="shared" si="0"/>
        <v>2.7000000000000003E-2</v>
      </c>
      <c r="AE46">
        <v>2.7000000000000003E-2</v>
      </c>
      <c r="AH46">
        <v>0.11899999999999999</v>
      </c>
      <c r="AI46">
        <v>1E-3</v>
      </c>
      <c r="AJ46">
        <v>0.41399999999999998</v>
      </c>
      <c r="AK46">
        <v>0.39100000000000001</v>
      </c>
      <c r="AL46">
        <v>0.03</v>
      </c>
      <c r="AM46">
        <v>1.2E-2</v>
      </c>
      <c r="AP46" s="2">
        <f t="shared" si="1"/>
        <v>1.238</v>
      </c>
      <c r="AQ46" s="2">
        <f>IF(ISNUMBER(AP46),SUMIFS($AP$1:AP46,$A$1:A46,A46,$F$1:F46,F46,$D$1:D46,D46),"")</f>
        <v>11.788</v>
      </c>
      <c r="AR46">
        <f t="shared" si="2"/>
        <v>14</v>
      </c>
    </row>
    <row r="47" spans="1:44" x14ac:dyDescent="0.25">
      <c r="A47" s="4" t="s">
        <v>25</v>
      </c>
      <c r="B47" t="s">
        <v>26</v>
      </c>
      <c r="C47" s="3">
        <v>42081</v>
      </c>
      <c r="D47">
        <v>2</v>
      </c>
      <c r="E47">
        <v>200</v>
      </c>
      <c r="F47" s="2" t="s">
        <v>64</v>
      </c>
      <c r="G47" s="2" t="s">
        <v>23</v>
      </c>
      <c r="H47">
        <v>3</v>
      </c>
      <c r="I47" s="2" t="s">
        <v>22</v>
      </c>
      <c r="J47" s="20" t="s">
        <v>106</v>
      </c>
      <c r="L47">
        <v>74.36</v>
      </c>
      <c r="M47">
        <f t="shared" si="3"/>
        <v>74.36</v>
      </c>
      <c r="N47" s="2">
        <f>IF(ISNUMBER(M47),SUMIFS(M$1:$M47,A$1:$A47,A47,F$1:$F47,F47,D$1:$D47,D47),"")</f>
        <v>612.36</v>
      </c>
      <c r="P47" s="5"/>
      <c r="AC47">
        <v>18.3</v>
      </c>
      <c r="AD47" s="2">
        <f t="shared" si="0"/>
        <v>2.7999999999999997E-2</v>
      </c>
      <c r="AE47">
        <v>2.7999999999999997E-2</v>
      </c>
      <c r="AH47">
        <v>7.1999999999999995E-2</v>
      </c>
      <c r="AI47">
        <v>0</v>
      </c>
      <c r="AJ47">
        <v>0.40100000000000002</v>
      </c>
      <c r="AK47">
        <v>0.47099999999999997</v>
      </c>
      <c r="AL47">
        <v>2.9000000000000001E-2</v>
      </c>
      <c r="AM47">
        <v>8.0000000000000002E-3</v>
      </c>
      <c r="AP47" s="2">
        <f t="shared" si="1"/>
        <v>2.0819999999999999</v>
      </c>
      <c r="AQ47" s="2">
        <f>IF(ISNUMBER(AP47),SUMIFS($AP$1:AP47,$A$1:A47,A47,$F$1:F47,F47,$D$1:D47,D47),"")</f>
        <v>16.347000000000001</v>
      </c>
      <c r="AR47">
        <f t="shared" si="2"/>
        <v>14</v>
      </c>
    </row>
    <row r="48" spans="1:44" x14ac:dyDescent="0.25">
      <c r="A48" s="4" t="s">
        <v>31</v>
      </c>
      <c r="B48" t="s">
        <v>26</v>
      </c>
      <c r="C48" s="3">
        <v>42081</v>
      </c>
      <c r="D48">
        <v>2</v>
      </c>
      <c r="E48">
        <v>350</v>
      </c>
      <c r="F48" s="2" t="s">
        <v>64</v>
      </c>
      <c r="G48" s="2" t="s">
        <v>23</v>
      </c>
      <c r="H48">
        <v>3</v>
      </c>
      <c r="I48" s="2" t="s">
        <v>22</v>
      </c>
      <c r="J48" s="20" t="s">
        <v>106</v>
      </c>
      <c r="L48">
        <v>53.68</v>
      </c>
      <c r="M48">
        <f t="shared" si="3"/>
        <v>53.68</v>
      </c>
      <c r="N48" s="2">
        <f>IF(ISNUMBER(M48),SUMIFS(M$1:$M48,A$1:$A48,A48,F$1:$F48,F48,D$1:$D48,D48),"")</f>
        <v>531.78</v>
      </c>
      <c r="P48" s="5"/>
      <c r="AC48">
        <v>21.7</v>
      </c>
      <c r="AD48" s="2">
        <f t="shared" si="0"/>
        <v>3.4000000000000002E-2</v>
      </c>
      <c r="AE48">
        <v>3.4000000000000002E-2</v>
      </c>
      <c r="AH48">
        <v>0.13200000000000001</v>
      </c>
      <c r="AJ48">
        <v>0.44400000000000001</v>
      </c>
      <c r="AK48">
        <v>0.39500000000000002</v>
      </c>
      <c r="AL48">
        <v>1E-3</v>
      </c>
      <c r="AM48">
        <v>3.0000000000000001E-3</v>
      </c>
      <c r="AP48" s="2">
        <f t="shared" si="1"/>
        <v>1.825</v>
      </c>
      <c r="AQ48" s="2">
        <f>IF(ISNUMBER(AP48),SUMIFS($AP$1:AP48,$A$1:A48,A48,$F$1:F48,F48,$D$1:D48,D48),"")</f>
        <v>15.911</v>
      </c>
      <c r="AR48">
        <f t="shared" si="2"/>
        <v>13</v>
      </c>
    </row>
    <row r="49" spans="1:44" x14ac:dyDescent="0.25">
      <c r="A49" s="4" t="s">
        <v>30</v>
      </c>
      <c r="B49" t="s">
        <v>26</v>
      </c>
      <c r="C49" s="3">
        <v>42081</v>
      </c>
      <c r="D49">
        <v>2</v>
      </c>
      <c r="E49">
        <v>500</v>
      </c>
      <c r="F49" s="2" t="s">
        <v>64</v>
      </c>
      <c r="G49" s="2" t="s">
        <v>23</v>
      </c>
      <c r="H49">
        <v>3</v>
      </c>
      <c r="I49" s="2" t="s">
        <v>22</v>
      </c>
      <c r="J49" s="20" t="s">
        <v>106</v>
      </c>
      <c r="L49">
        <v>77.28</v>
      </c>
      <c r="M49">
        <f t="shared" si="3"/>
        <v>77.28</v>
      </c>
      <c r="N49" s="2">
        <f>IF(ISNUMBER(M49),SUMIFS(M$1:$M49,A$1:$A49,A49,F$1:$F49,F49,D$1:$D49,D49),"")</f>
        <v>577.79999999999995</v>
      </c>
      <c r="P49" s="5"/>
      <c r="AC49">
        <v>22.4</v>
      </c>
      <c r="AD49" s="2">
        <f t="shared" si="0"/>
        <v>3.4000000000000002E-2</v>
      </c>
      <c r="AE49">
        <v>3.4000000000000002E-2</v>
      </c>
      <c r="AH49">
        <v>0.14000000000000001</v>
      </c>
      <c r="AI49">
        <v>0</v>
      </c>
      <c r="AJ49">
        <v>0.34200000000000003</v>
      </c>
      <c r="AK49">
        <v>0.47099999999999997</v>
      </c>
      <c r="AL49">
        <v>1.4E-2</v>
      </c>
      <c r="AM49">
        <v>0.01</v>
      </c>
      <c r="AP49" s="2">
        <f t="shared" si="1"/>
        <v>2.6280000000000001</v>
      </c>
      <c r="AQ49" s="2">
        <f>IF(ISNUMBER(AP49),SUMIFS($AP$1:AP49,$A$1:A49,A49,$F$1:F49,F49,$D$1:D49,D49),"")</f>
        <v>17.86</v>
      </c>
      <c r="AR49">
        <f t="shared" si="2"/>
        <v>14</v>
      </c>
    </row>
    <row r="50" spans="1:44" x14ac:dyDescent="0.25">
      <c r="A50" s="4" t="s">
        <v>27</v>
      </c>
      <c r="B50" t="s">
        <v>26</v>
      </c>
      <c r="C50" s="3">
        <v>42081</v>
      </c>
      <c r="D50">
        <v>3</v>
      </c>
      <c r="E50">
        <v>0</v>
      </c>
      <c r="F50" s="2" t="s">
        <v>64</v>
      </c>
      <c r="G50" s="2" t="s">
        <v>23</v>
      </c>
      <c r="H50">
        <v>3</v>
      </c>
      <c r="I50" s="2" t="s">
        <v>22</v>
      </c>
      <c r="J50" s="20" t="s">
        <v>106</v>
      </c>
      <c r="L50">
        <v>114.51</v>
      </c>
      <c r="M50">
        <f t="shared" si="3"/>
        <v>114.51</v>
      </c>
      <c r="N50" s="2">
        <f>IF(ISNUMBER(M50),SUMIFS(M$1:$M50,A$1:$A50,A50,F$1:$F50,F50,D$1:$D50,D50),"")</f>
        <v>651.87</v>
      </c>
      <c r="P50" s="5"/>
      <c r="AC50">
        <v>16.3</v>
      </c>
      <c r="AD50" s="2">
        <f t="shared" si="0"/>
        <v>2.5000000000000001E-2</v>
      </c>
      <c r="AE50">
        <v>2.5000000000000001E-2</v>
      </c>
      <c r="AH50">
        <v>2.7E-2</v>
      </c>
      <c r="AI50">
        <v>6.0000000000000001E-3</v>
      </c>
      <c r="AJ50">
        <v>0.59099999999999997</v>
      </c>
      <c r="AK50">
        <v>0.33</v>
      </c>
      <c r="AL50">
        <v>2.5999999999999999E-2</v>
      </c>
      <c r="AM50">
        <v>2E-3</v>
      </c>
      <c r="AP50" s="2">
        <f t="shared" si="1"/>
        <v>2.863</v>
      </c>
      <c r="AQ50" s="2">
        <f>IF(ISNUMBER(AP50),SUMIFS($AP$1:AP50,$A$1:A50,A50,$F$1:F50,F50,$D$1:D50,D50),"")</f>
        <v>17.785</v>
      </c>
      <c r="AR50">
        <f t="shared" si="2"/>
        <v>14</v>
      </c>
    </row>
    <row r="51" spans="1:44" x14ac:dyDescent="0.25">
      <c r="A51" s="4" t="s">
        <v>29</v>
      </c>
      <c r="B51" t="s">
        <v>26</v>
      </c>
      <c r="C51" s="3">
        <v>42081</v>
      </c>
      <c r="D51">
        <v>3</v>
      </c>
      <c r="E51">
        <v>50</v>
      </c>
      <c r="F51" s="2" t="s">
        <v>64</v>
      </c>
      <c r="G51" s="2" t="s">
        <v>23</v>
      </c>
      <c r="H51">
        <v>3</v>
      </c>
      <c r="I51" s="2" t="s">
        <v>22</v>
      </c>
      <c r="J51" s="20" t="s">
        <v>106</v>
      </c>
      <c r="L51">
        <v>96.03</v>
      </c>
      <c r="M51">
        <f t="shared" si="3"/>
        <v>96.03</v>
      </c>
      <c r="N51" s="2">
        <f>IF(ISNUMBER(M51),SUMIFS(M$1:$M51,A$1:$A51,A51,F$1:$F51,F51,D$1:$D51,D51),"")</f>
        <v>614.49</v>
      </c>
      <c r="P51" s="5"/>
      <c r="AC51">
        <v>18</v>
      </c>
      <c r="AD51" s="2">
        <f t="shared" si="0"/>
        <v>2.7999999999999997E-2</v>
      </c>
      <c r="AE51">
        <v>2.7999999999999997E-2</v>
      </c>
      <c r="AH51">
        <v>2.9000000000000001E-2</v>
      </c>
      <c r="AI51">
        <v>8.0000000000000002E-3</v>
      </c>
      <c r="AJ51">
        <v>0.36399999999999999</v>
      </c>
      <c r="AK51">
        <v>0.44500000000000001</v>
      </c>
      <c r="AL51">
        <v>0.123</v>
      </c>
      <c r="AM51">
        <v>0.01</v>
      </c>
      <c r="AP51" s="2">
        <f t="shared" si="1"/>
        <v>2.6890000000000001</v>
      </c>
      <c r="AQ51" s="2">
        <f>IF(ISNUMBER(AP51),SUMIFS($AP$1:AP51,$A$1:A51,A51,$F$1:F51,F51,$D$1:D51,D51),"")</f>
        <v>15.801</v>
      </c>
      <c r="AR51">
        <f t="shared" si="2"/>
        <v>14</v>
      </c>
    </row>
    <row r="52" spans="1:44" x14ac:dyDescent="0.25">
      <c r="A52" s="4" t="s">
        <v>28</v>
      </c>
      <c r="B52" t="s">
        <v>26</v>
      </c>
      <c r="C52" s="3">
        <v>42081</v>
      </c>
      <c r="D52">
        <v>3</v>
      </c>
      <c r="E52">
        <v>100</v>
      </c>
      <c r="F52" s="2" t="s">
        <v>64</v>
      </c>
      <c r="G52" s="2" t="s">
        <v>23</v>
      </c>
      <c r="H52">
        <v>3</v>
      </c>
      <c r="I52" s="2" t="s">
        <v>22</v>
      </c>
      <c r="J52" s="20" t="s">
        <v>106</v>
      </c>
      <c r="L52">
        <v>232.26</v>
      </c>
      <c r="M52">
        <f t="shared" si="3"/>
        <v>232.26</v>
      </c>
      <c r="N52" s="2">
        <f>IF(ISNUMBER(M52),SUMIFS(M$1:$M52,A$1:$A52,A52,F$1:$F52,F52,D$1:$D52,D52),"")</f>
        <v>687.88</v>
      </c>
      <c r="P52" s="5"/>
      <c r="AC52">
        <v>14.9</v>
      </c>
      <c r="AD52" s="2">
        <f t="shared" si="0"/>
        <v>2.2000000000000002E-2</v>
      </c>
      <c r="AE52">
        <v>2.2000000000000002E-2</v>
      </c>
      <c r="AH52">
        <v>1.9E-2</v>
      </c>
      <c r="AI52">
        <v>0.01</v>
      </c>
      <c r="AJ52">
        <v>0.45100000000000001</v>
      </c>
      <c r="AK52">
        <v>0.29399999999999998</v>
      </c>
      <c r="AL52">
        <v>0.157</v>
      </c>
      <c r="AM52">
        <v>4.2999999999999997E-2</v>
      </c>
      <c r="AP52" s="2">
        <f t="shared" si="1"/>
        <v>5.1100000000000003</v>
      </c>
      <c r="AQ52" s="2">
        <f>IF(ISNUMBER(AP52),SUMIFS($AP$1:AP52,$A$1:A52,A52,$F$1:F52,F52,$D$1:D52,D52),"")</f>
        <v>16.137</v>
      </c>
      <c r="AR52">
        <f t="shared" si="2"/>
        <v>14</v>
      </c>
    </row>
    <row r="53" spans="1:44" x14ac:dyDescent="0.25">
      <c r="A53" s="4" t="s">
        <v>25</v>
      </c>
      <c r="B53" t="s">
        <v>26</v>
      </c>
      <c r="C53" s="3">
        <v>42081</v>
      </c>
      <c r="D53">
        <v>3</v>
      </c>
      <c r="E53">
        <v>200</v>
      </c>
      <c r="F53" s="2" t="s">
        <v>64</v>
      </c>
      <c r="G53" s="2" t="s">
        <v>23</v>
      </c>
      <c r="H53">
        <v>3</v>
      </c>
      <c r="I53" s="2" t="s">
        <v>22</v>
      </c>
      <c r="J53" s="20" t="s">
        <v>106</v>
      </c>
      <c r="L53">
        <v>242.24</v>
      </c>
      <c r="M53">
        <f t="shared" si="3"/>
        <v>242.24</v>
      </c>
      <c r="N53" s="2">
        <f>IF(ISNUMBER(M53),SUMIFS(M$1:$M53,A$1:$A53,A53,F$1:$F53,F53,D$1:$D53,D53),"")</f>
        <v>760.12</v>
      </c>
      <c r="P53" s="5"/>
      <c r="AC53">
        <v>13.2</v>
      </c>
      <c r="AD53" s="2">
        <f t="shared" si="0"/>
        <v>0.02</v>
      </c>
      <c r="AE53">
        <v>0.02</v>
      </c>
      <c r="AH53">
        <v>1.2999999999999999E-2</v>
      </c>
      <c r="AI53">
        <v>8.9999999999999993E-3</v>
      </c>
      <c r="AJ53">
        <v>0.61</v>
      </c>
      <c r="AK53">
        <v>0.22500000000000001</v>
      </c>
      <c r="AL53">
        <v>9.5000000000000001E-2</v>
      </c>
      <c r="AM53">
        <v>0.01</v>
      </c>
      <c r="AP53" s="2">
        <f t="shared" si="1"/>
        <v>4.8449999999999998</v>
      </c>
      <c r="AQ53" s="2">
        <f>IF(ISNUMBER(AP53),SUMIFS($AP$1:AP53,$A$1:A53,A53,$F$1:F53,F53,$D$1:D53,D53),"")</f>
        <v>16.754999999999999</v>
      </c>
      <c r="AR53">
        <f t="shared" si="2"/>
        <v>14</v>
      </c>
    </row>
    <row r="54" spans="1:44" x14ac:dyDescent="0.25">
      <c r="A54" s="4" t="s">
        <v>31</v>
      </c>
      <c r="B54" t="s">
        <v>26</v>
      </c>
      <c r="C54" s="3">
        <v>42081</v>
      </c>
      <c r="D54">
        <v>3</v>
      </c>
      <c r="E54">
        <v>350</v>
      </c>
      <c r="F54" s="2" t="s">
        <v>64</v>
      </c>
      <c r="G54" s="2" t="s">
        <v>23</v>
      </c>
      <c r="H54">
        <v>3</v>
      </c>
      <c r="I54" s="2" t="s">
        <v>22</v>
      </c>
      <c r="J54" s="20" t="s">
        <v>106</v>
      </c>
      <c r="L54">
        <v>155.66</v>
      </c>
      <c r="M54">
        <f t="shared" si="3"/>
        <v>155.66</v>
      </c>
      <c r="N54" s="2">
        <f>IF(ISNUMBER(M54),SUMIFS(M$1:$M54,A$1:$A54,A54,F$1:$F54,F54,D$1:$D54,D54),"")</f>
        <v>725.44999999999993</v>
      </c>
      <c r="P54" s="5"/>
      <c r="AC54">
        <v>15.5</v>
      </c>
      <c r="AD54" s="2">
        <f t="shared" si="0"/>
        <v>2.4E-2</v>
      </c>
      <c r="AE54">
        <v>2.4E-2</v>
      </c>
      <c r="AH54">
        <v>2.7E-2</v>
      </c>
      <c r="AI54">
        <v>5.0000000000000001E-3</v>
      </c>
      <c r="AJ54">
        <v>0.57199999999999995</v>
      </c>
      <c r="AK54">
        <v>0.312</v>
      </c>
      <c r="AL54">
        <v>6.8000000000000005E-2</v>
      </c>
      <c r="AM54">
        <v>8.9999999999999993E-3</v>
      </c>
      <c r="AP54" s="2">
        <f t="shared" si="1"/>
        <v>3.7360000000000002</v>
      </c>
      <c r="AQ54" s="2">
        <f>IF(ISNUMBER(AP54),SUMIFS($AP$1:AP54,$A$1:A54,A54,$F$1:F54,F54,$D$1:D54,D54),"")</f>
        <v>17.980999999999998</v>
      </c>
      <c r="AR54">
        <f t="shared" si="2"/>
        <v>14</v>
      </c>
    </row>
    <row r="55" spans="1:44" x14ac:dyDescent="0.25">
      <c r="A55" s="4" t="s">
        <v>30</v>
      </c>
      <c r="B55" t="s">
        <v>26</v>
      </c>
      <c r="C55" s="3">
        <v>42081</v>
      </c>
      <c r="D55">
        <v>3</v>
      </c>
      <c r="E55">
        <v>500</v>
      </c>
      <c r="F55" s="2" t="s">
        <v>64</v>
      </c>
      <c r="G55" s="2" t="s">
        <v>23</v>
      </c>
      <c r="H55">
        <v>3</v>
      </c>
      <c r="I55" s="2" t="s">
        <v>22</v>
      </c>
      <c r="J55" s="20" t="s">
        <v>106</v>
      </c>
      <c r="L55">
        <v>383.38</v>
      </c>
      <c r="M55">
        <f t="shared" si="3"/>
        <v>383.38</v>
      </c>
      <c r="N55" s="2">
        <f>IF(ISNUMBER(M55),SUMIFS(M$1:$M55,A$1:$A55,A55,F$1:$F55,F55,D$1:$D55,D55),"")</f>
        <v>999.17</v>
      </c>
      <c r="P55" s="5"/>
      <c r="AC55">
        <v>14.3</v>
      </c>
      <c r="AD55" s="2">
        <f t="shared" si="0"/>
        <v>2.2000000000000002E-2</v>
      </c>
      <c r="AE55">
        <v>2.2000000000000002E-2</v>
      </c>
      <c r="AH55">
        <v>1E-3</v>
      </c>
      <c r="AJ55">
        <v>0.47199999999999998</v>
      </c>
      <c r="AK55">
        <v>0.33</v>
      </c>
      <c r="AL55">
        <v>0.14699999999999999</v>
      </c>
      <c r="AM55">
        <v>5.0000000000000001E-3</v>
      </c>
      <c r="AP55" s="2">
        <f t="shared" si="1"/>
        <v>8.4339999999999993</v>
      </c>
      <c r="AQ55" s="2">
        <f>IF(ISNUMBER(AP55),SUMIFS($AP$1:AP55,$A$1:A55,A55,$F$1:F55,F55,$D$1:D55,D55),"")</f>
        <v>25.010999999999996</v>
      </c>
      <c r="AR55">
        <f t="shared" si="2"/>
        <v>13</v>
      </c>
    </row>
    <row r="56" spans="1:44" x14ac:dyDescent="0.25">
      <c r="A56" s="4" t="s">
        <v>27</v>
      </c>
      <c r="B56" t="s">
        <v>26</v>
      </c>
      <c r="C56" s="3">
        <v>42114</v>
      </c>
      <c r="D56">
        <v>1</v>
      </c>
      <c r="E56">
        <v>0</v>
      </c>
      <c r="F56" s="2" t="s">
        <v>64</v>
      </c>
      <c r="G56" s="2" t="s">
        <v>24</v>
      </c>
      <c r="H56">
        <v>4</v>
      </c>
      <c r="I56" s="2" t="s">
        <v>22</v>
      </c>
      <c r="J56" s="20" t="s">
        <v>106</v>
      </c>
      <c r="L56">
        <v>47.28</v>
      </c>
      <c r="M56">
        <f t="shared" si="3"/>
        <v>47.28</v>
      </c>
      <c r="N56" s="2">
        <f>IF(ISNUMBER(M56),SUMIFS(M$1:$M56,A$1:$A56,A56,F$1:$F56,F56,D$1:$D56,D56),"")</f>
        <v>408.35</v>
      </c>
      <c r="P56" s="5"/>
      <c r="AC56">
        <v>21.8</v>
      </c>
      <c r="AD56" s="2">
        <f t="shared" si="0"/>
        <v>3.3000000000000002E-2</v>
      </c>
      <c r="AE56">
        <v>3.3000000000000002E-2</v>
      </c>
      <c r="AH56">
        <v>3.7999999999999999E-2</v>
      </c>
      <c r="AI56">
        <v>1E-3</v>
      </c>
      <c r="AJ56">
        <v>0.31900000000000001</v>
      </c>
      <c r="AK56">
        <v>0.436</v>
      </c>
      <c r="AL56">
        <v>0.20399999999999999</v>
      </c>
      <c r="AP56" s="2">
        <f t="shared" si="1"/>
        <v>1.56</v>
      </c>
      <c r="AQ56" s="2">
        <f>IF(ISNUMBER(AP56),SUMIFS($AP$1:AP56,$A$1:A56,A56,$F$1:F56,F56,$D$1:D56,D56),"")</f>
        <v>11.729000000000001</v>
      </c>
      <c r="AR56">
        <f t="shared" si="2"/>
        <v>13</v>
      </c>
    </row>
    <row r="57" spans="1:44" x14ac:dyDescent="0.25">
      <c r="A57" s="4" t="s">
        <v>29</v>
      </c>
      <c r="B57" t="s">
        <v>26</v>
      </c>
      <c r="C57" s="3">
        <v>42114</v>
      </c>
      <c r="D57">
        <v>1</v>
      </c>
      <c r="E57">
        <v>50</v>
      </c>
      <c r="F57" s="2" t="s">
        <v>64</v>
      </c>
      <c r="G57" s="2" t="s">
        <v>24</v>
      </c>
      <c r="H57">
        <v>4</v>
      </c>
      <c r="I57" s="2" t="s">
        <v>22</v>
      </c>
      <c r="J57" s="20" t="s">
        <v>106</v>
      </c>
      <c r="L57">
        <v>79.28</v>
      </c>
      <c r="M57">
        <f t="shared" si="3"/>
        <v>79.28</v>
      </c>
      <c r="N57" s="2">
        <f>IF(ISNUMBER(M57),SUMIFS(M$1:$M57,A$1:$A57,A57,F$1:$F57,F57,D$1:$D57,D57),"")</f>
        <v>678</v>
      </c>
      <c r="P57" s="5"/>
      <c r="AC57">
        <v>20.9</v>
      </c>
      <c r="AD57" s="2">
        <f t="shared" si="0"/>
        <v>3.2000000000000001E-2</v>
      </c>
      <c r="AE57">
        <v>3.2000000000000001E-2</v>
      </c>
      <c r="AH57">
        <v>2.1000000000000001E-2</v>
      </c>
      <c r="AI57">
        <v>5.0000000000000001E-3</v>
      </c>
      <c r="AJ57">
        <v>0.34399999999999997</v>
      </c>
      <c r="AK57">
        <v>0.34599999999999997</v>
      </c>
      <c r="AL57">
        <v>0.28299999999999997</v>
      </c>
      <c r="AP57" s="2">
        <f t="shared" si="1"/>
        <v>2.5369999999999999</v>
      </c>
      <c r="AQ57" s="2">
        <f>IF(ISNUMBER(AP57),SUMIFS($AP$1:AP57,$A$1:A57,A57,$F$1:F57,F57,$D$1:D57,D57),"")</f>
        <v>19.753999999999998</v>
      </c>
      <c r="AR57">
        <f t="shared" si="2"/>
        <v>13</v>
      </c>
    </row>
    <row r="58" spans="1:44" x14ac:dyDescent="0.25">
      <c r="A58" s="4" t="s">
        <v>28</v>
      </c>
      <c r="B58" t="s">
        <v>26</v>
      </c>
      <c r="C58" s="3">
        <v>42114</v>
      </c>
      <c r="D58">
        <v>1</v>
      </c>
      <c r="E58">
        <v>100</v>
      </c>
      <c r="F58" s="2" t="s">
        <v>64</v>
      </c>
      <c r="G58" s="2" t="s">
        <v>24</v>
      </c>
      <c r="H58">
        <v>4</v>
      </c>
      <c r="I58" s="2" t="s">
        <v>22</v>
      </c>
      <c r="J58" s="20" t="s">
        <v>106</v>
      </c>
      <c r="L58">
        <v>89.72</v>
      </c>
      <c r="M58">
        <f t="shared" si="3"/>
        <v>89.72</v>
      </c>
      <c r="N58" s="2">
        <f>IF(ISNUMBER(M58),SUMIFS(M$1:$M58,A$1:$A58,A58,F$1:$F58,F58,D$1:$D58,D58),"")</f>
        <v>710.5</v>
      </c>
      <c r="P58" s="5"/>
      <c r="AC58">
        <v>21</v>
      </c>
      <c r="AD58" s="2">
        <f t="shared" si="0"/>
        <v>3.2000000000000001E-2</v>
      </c>
      <c r="AE58">
        <v>3.2000000000000001E-2</v>
      </c>
      <c r="AH58">
        <v>1.4E-2</v>
      </c>
      <c r="AI58">
        <v>0</v>
      </c>
      <c r="AJ58">
        <v>0.433</v>
      </c>
      <c r="AK58">
        <v>0.36899999999999999</v>
      </c>
      <c r="AL58">
        <v>0.183</v>
      </c>
      <c r="AP58" s="2">
        <f t="shared" si="1"/>
        <v>2.871</v>
      </c>
      <c r="AQ58" s="2">
        <f>IF(ISNUMBER(AP58),SUMIFS($AP$1:AP58,$A$1:A58,A58,$F$1:F58,F58,$D$1:D58,D58),"")</f>
        <v>19.776</v>
      </c>
      <c r="AR58">
        <f t="shared" si="2"/>
        <v>13</v>
      </c>
    </row>
    <row r="59" spans="1:44" x14ac:dyDescent="0.25">
      <c r="A59" s="4" t="s">
        <v>25</v>
      </c>
      <c r="B59" t="s">
        <v>26</v>
      </c>
      <c r="C59" s="3">
        <v>42114</v>
      </c>
      <c r="D59">
        <v>1</v>
      </c>
      <c r="E59">
        <v>200</v>
      </c>
      <c r="F59" s="2" t="s">
        <v>64</v>
      </c>
      <c r="G59" s="2" t="s">
        <v>24</v>
      </c>
      <c r="H59">
        <v>4</v>
      </c>
      <c r="I59" s="2" t="s">
        <v>22</v>
      </c>
      <c r="J59" s="20" t="s">
        <v>106</v>
      </c>
      <c r="L59">
        <v>127.8</v>
      </c>
      <c r="M59">
        <f t="shared" si="3"/>
        <v>127.8</v>
      </c>
      <c r="N59" s="2">
        <f>IF(ISNUMBER(M59),SUMIFS(M$1:$M59,A$1:$A59,A59,F$1:$F59,F59,D$1:$D59,D59),"")</f>
        <v>945.29</v>
      </c>
      <c r="P59" s="5"/>
      <c r="AC59">
        <v>20.2</v>
      </c>
      <c r="AD59" s="2">
        <f t="shared" si="0"/>
        <v>3.1E-2</v>
      </c>
      <c r="AE59">
        <v>3.1E-2</v>
      </c>
      <c r="AH59">
        <v>1.7999999999999999E-2</v>
      </c>
      <c r="AI59">
        <v>3.0000000000000001E-3</v>
      </c>
      <c r="AJ59">
        <v>0.35499999999999998</v>
      </c>
      <c r="AK59">
        <v>0.31900000000000001</v>
      </c>
      <c r="AL59">
        <v>0.30299999999999999</v>
      </c>
      <c r="AM59">
        <v>0</v>
      </c>
      <c r="AP59" s="2">
        <f t="shared" si="1"/>
        <v>3.9620000000000002</v>
      </c>
      <c r="AQ59" s="2">
        <f>IF(ISNUMBER(AP59),SUMIFS($AP$1:AP59,$A$1:A59,A59,$F$1:F59,F59,$D$1:D59,D59),"")</f>
        <v>24.670999999999999</v>
      </c>
      <c r="AR59">
        <f t="shared" si="2"/>
        <v>14</v>
      </c>
    </row>
    <row r="60" spans="1:44" x14ac:dyDescent="0.25">
      <c r="A60" s="4" t="s">
        <v>31</v>
      </c>
      <c r="B60" t="s">
        <v>26</v>
      </c>
      <c r="C60" s="3">
        <v>42114</v>
      </c>
      <c r="D60">
        <v>1</v>
      </c>
      <c r="E60">
        <v>350</v>
      </c>
      <c r="F60" s="2" t="s">
        <v>64</v>
      </c>
      <c r="G60" s="2" t="s">
        <v>24</v>
      </c>
      <c r="H60">
        <v>4</v>
      </c>
      <c r="I60" s="2" t="s">
        <v>22</v>
      </c>
      <c r="J60" s="20" t="s">
        <v>106</v>
      </c>
      <c r="L60">
        <v>114.8</v>
      </c>
      <c r="M60">
        <f t="shared" si="3"/>
        <v>114.8</v>
      </c>
      <c r="N60" s="2">
        <f>IF(ISNUMBER(M60),SUMIFS(M$1:$M60,A$1:$A60,A60,F$1:$F60,F60,D$1:$D60,D60),"")</f>
        <v>871.66</v>
      </c>
      <c r="P60" s="5"/>
      <c r="AC60">
        <v>21.1</v>
      </c>
      <c r="AD60" s="2">
        <f t="shared" si="0"/>
        <v>3.2000000000000001E-2</v>
      </c>
      <c r="AE60">
        <v>3.2000000000000001E-2</v>
      </c>
      <c r="AH60">
        <v>1.2999999999999999E-2</v>
      </c>
      <c r="AI60">
        <v>3.0000000000000001E-3</v>
      </c>
      <c r="AJ60">
        <v>0.64100000000000001</v>
      </c>
      <c r="AK60">
        <v>0.24399999999999999</v>
      </c>
      <c r="AL60">
        <v>9.1999999999999998E-2</v>
      </c>
      <c r="AP60" s="2">
        <f t="shared" si="1"/>
        <v>3.6739999999999999</v>
      </c>
      <c r="AQ60" s="2">
        <f>IF(ISNUMBER(AP60),SUMIFS($AP$1:AP60,$A$1:A60,A60,$F$1:F60,F60,$D$1:D60,D60),"")</f>
        <v>22.584</v>
      </c>
      <c r="AR60">
        <f t="shared" si="2"/>
        <v>13</v>
      </c>
    </row>
    <row r="61" spans="1:44" x14ac:dyDescent="0.25">
      <c r="A61" s="4" t="s">
        <v>30</v>
      </c>
      <c r="B61" t="s">
        <v>26</v>
      </c>
      <c r="C61" s="3">
        <v>42114</v>
      </c>
      <c r="D61">
        <v>1</v>
      </c>
      <c r="E61">
        <v>500</v>
      </c>
      <c r="F61" s="2" t="s">
        <v>64</v>
      </c>
      <c r="G61" s="2" t="s">
        <v>24</v>
      </c>
      <c r="H61">
        <v>4</v>
      </c>
      <c r="I61" s="2" t="s">
        <v>22</v>
      </c>
      <c r="J61" s="20" t="s">
        <v>106</v>
      </c>
      <c r="L61">
        <v>138.46</v>
      </c>
      <c r="M61">
        <f t="shared" si="3"/>
        <v>138.46</v>
      </c>
      <c r="N61" s="2">
        <f>IF(ISNUMBER(M61),SUMIFS(M$1:$M61,A$1:$A61,A61,F$1:$F61,F61,D$1:$D61,D61),"")</f>
        <v>834.66000000000008</v>
      </c>
      <c r="P61" s="5"/>
      <c r="AC61">
        <v>22.3</v>
      </c>
      <c r="AD61" s="2">
        <f t="shared" si="0"/>
        <v>3.3000000000000002E-2</v>
      </c>
      <c r="AE61">
        <v>3.3000000000000002E-2</v>
      </c>
      <c r="AH61">
        <v>2.4E-2</v>
      </c>
      <c r="AJ61">
        <v>0.39900000000000002</v>
      </c>
      <c r="AK61">
        <v>0.38200000000000001</v>
      </c>
      <c r="AL61">
        <v>0.192</v>
      </c>
      <c r="AP61" s="2">
        <f t="shared" si="1"/>
        <v>4.569</v>
      </c>
      <c r="AQ61" s="2">
        <f>IF(ISNUMBER(AP61),SUMIFS($AP$1:AP61,$A$1:A61,A61,$F$1:F61,F61,$D$1:D61,D61),"")</f>
        <v>25.375999999999998</v>
      </c>
      <c r="AR61">
        <f t="shared" si="2"/>
        <v>12</v>
      </c>
    </row>
    <row r="62" spans="1:44" x14ac:dyDescent="0.25">
      <c r="A62" s="4" t="s">
        <v>27</v>
      </c>
      <c r="B62" t="s">
        <v>26</v>
      </c>
      <c r="C62" s="3">
        <v>42114</v>
      </c>
      <c r="D62">
        <v>2</v>
      </c>
      <c r="E62">
        <v>0</v>
      </c>
      <c r="F62" s="2" t="s">
        <v>64</v>
      </c>
      <c r="G62" s="2" t="s">
        <v>24</v>
      </c>
      <c r="H62">
        <v>4</v>
      </c>
      <c r="I62" s="2" t="s">
        <v>22</v>
      </c>
      <c r="J62" s="20" t="s">
        <v>106</v>
      </c>
      <c r="L62">
        <v>38.89</v>
      </c>
      <c r="M62">
        <f t="shared" si="3"/>
        <v>38.89</v>
      </c>
      <c r="N62" s="2">
        <f>IF(ISNUMBER(M62),SUMIFS(M$1:$M62,A$1:$A62,A62,F$1:$F62,F62,D$1:$D62,D62),"")</f>
        <v>462.90999999999997</v>
      </c>
      <c r="P62" s="5"/>
      <c r="AC62">
        <v>20.7</v>
      </c>
      <c r="AD62" s="2">
        <f t="shared" si="0"/>
        <v>3.1E-2</v>
      </c>
      <c r="AE62">
        <v>3.1E-2</v>
      </c>
      <c r="AH62">
        <v>4.4999999999999998E-2</v>
      </c>
      <c r="AI62">
        <v>4.0000000000000001E-3</v>
      </c>
      <c r="AJ62">
        <v>0.33300000000000002</v>
      </c>
      <c r="AK62">
        <v>0.36</v>
      </c>
      <c r="AL62">
        <v>0.254</v>
      </c>
      <c r="AP62" s="2">
        <f t="shared" si="1"/>
        <v>1.206</v>
      </c>
      <c r="AQ62" s="2">
        <f>IF(ISNUMBER(AP62),SUMIFS($AP$1:AP62,$A$1:A62,A62,$F$1:F62,F62,$D$1:D62,D62),"")</f>
        <v>13.016</v>
      </c>
      <c r="AR62">
        <f t="shared" si="2"/>
        <v>13</v>
      </c>
    </row>
    <row r="63" spans="1:44" x14ac:dyDescent="0.25">
      <c r="A63" s="4" t="s">
        <v>29</v>
      </c>
      <c r="B63" t="s">
        <v>26</v>
      </c>
      <c r="C63" s="3">
        <v>42114</v>
      </c>
      <c r="D63">
        <v>2</v>
      </c>
      <c r="E63">
        <v>50</v>
      </c>
      <c r="F63" s="2" t="s">
        <v>64</v>
      </c>
      <c r="G63" s="2" t="s">
        <v>24</v>
      </c>
      <c r="H63">
        <v>4</v>
      </c>
      <c r="I63" s="2" t="s">
        <v>22</v>
      </c>
      <c r="J63" s="20" t="s">
        <v>106</v>
      </c>
      <c r="L63">
        <v>75.290000000000006</v>
      </c>
      <c r="M63">
        <f t="shared" si="3"/>
        <v>75.290000000000006</v>
      </c>
      <c r="N63" s="2">
        <f>IF(ISNUMBER(M63),SUMIFS(M$1:$M63,A$1:$A63,A63,F$1:$F63,F63,D$1:$D63,D63),"")</f>
        <v>601.33999999999992</v>
      </c>
      <c r="P63" s="5"/>
      <c r="AC63">
        <v>19.8</v>
      </c>
      <c r="AD63" s="2">
        <f t="shared" si="0"/>
        <v>0.03</v>
      </c>
      <c r="AE63">
        <v>0.03</v>
      </c>
      <c r="AH63">
        <v>5.7000000000000002E-2</v>
      </c>
      <c r="AI63">
        <v>3.0000000000000001E-3</v>
      </c>
      <c r="AJ63">
        <v>0.38200000000000001</v>
      </c>
      <c r="AK63">
        <v>0.31</v>
      </c>
      <c r="AL63">
        <v>0.246</v>
      </c>
      <c r="AP63" s="2">
        <f t="shared" si="1"/>
        <v>2.2589999999999999</v>
      </c>
      <c r="AQ63" s="2">
        <f>IF(ISNUMBER(AP63),SUMIFS($AP$1:AP63,$A$1:A63,A63,$F$1:F63,F63,$D$1:D63,D63),"")</f>
        <v>17.873999999999999</v>
      </c>
      <c r="AR63">
        <f t="shared" si="2"/>
        <v>13</v>
      </c>
    </row>
    <row r="64" spans="1:44" x14ac:dyDescent="0.25">
      <c r="A64" s="4" t="s">
        <v>28</v>
      </c>
      <c r="B64" t="s">
        <v>26</v>
      </c>
      <c r="C64" s="3">
        <v>42114</v>
      </c>
      <c r="D64">
        <v>2</v>
      </c>
      <c r="E64">
        <v>100</v>
      </c>
      <c r="F64" s="2" t="s">
        <v>64</v>
      </c>
      <c r="G64" s="2" t="s">
        <v>24</v>
      </c>
      <c r="H64">
        <v>4</v>
      </c>
      <c r="I64" s="2" t="s">
        <v>22</v>
      </c>
      <c r="J64" s="20" t="s">
        <v>106</v>
      </c>
      <c r="L64">
        <v>61.67</v>
      </c>
      <c r="M64">
        <f t="shared" si="3"/>
        <v>61.67</v>
      </c>
      <c r="N64" s="2">
        <f>IF(ISNUMBER(M64),SUMIFS(M$1:$M64,A$1:$A64,A64,F$1:$F64,F64,D$1:$D64,D64),"")</f>
        <v>533.5</v>
      </c>
      <c r="P64" s="5"/>
      <c r="AC64">
        <v>17.600000000000001</v>
      </c>
      <c r="AD64" s="2">
        <f t="shared" si="0"/>
        <v>2.7000000000000003E-2</v>
      </c>
      <c r="AE64">
        <v>2.7000000000000003E-2</v>
      </c>
      <c r="AH64">
        <v>6.9000000000000006E-2</v>
      </c>
      <c r="AI64">
        <v>5.0000000000000001E-3</v>
      </c>
      <c r="AJ64">
        <v>0.39400000000000002</v>
      </c>
      <c r="AK64">
        <v>0.47099999999999997</v>
      </c>
      <c r="AL64">
        <v>6.0999999999999999E-2</v>
      </c>
      <c r="AP64" s="2">
        <f t="shared" si="1"/>
        <v>1.665</v>
      </c>
      <c r="AQ64" s="2">
        <f>IF(ISNUMBER(AP64),SUMIFS($AP$1:AP64,$A$1:A64,A64,$F$1:F64,F64,$D$1:D64,D64),"")</f>
        <v>13.452999999999999</v>
      </c>
      <c r="AR64">
        <f t="shared" si="2"/>
        <v>13</v>
      </c>
    </row>
    <row r="65" spans="1:44" x14ac:dyDescent="0.25">
      <c r="A65" s="4" t="s">
        <v>25</v>
      </c>
      <c r="B65" t="s">
        <v>26</v>
      </c>
      <c r="C65" s="3">
        <v>42114</v>
      </c>
      <c r="D65">
        <v>2</v>
      </c>
      <c r="E65">
        <v>200</v>
      </c>
      <c r="F65" s="2" t="s">
        <v>64</v>
      </c>
      <c r="G65" s="2" t="s">
        <v>24</v>
      </c>
      <c r="H65">
        <v>4</v>
      </c>
      <c r="I65" s="2" t="s">
        <v>22</v>
      </c>
      <c r="J65" s="20" t="s">
        <v>106</v>
      </c>
      <c r="L65">
        <v>61.05</v>
      </c>
      <c r="M65">
        <f t="shared" si="3"/>
        <v>61.05</v>
      </c>
      <c r="N65" s="2">
        <f>IF(ISNUMBER(M65),SUMIFS(M$1:$M65,A$1:$A65,A65,F$1:$F65,F65,D$1:$D65,D65),"")</f>
        <v>673.41</v>
      </c>
      <c r="P65" s="5"/>
      <c r="AC65">
        <v>20.100000000000001</v>
      </c>
      <c r="AD65" s="2">
        <f t="shared" si="0"/>
        <v>3.1E-2</v>
      </c>
      <c r="AE65">
        <v>3.1E-2</v>
      </c>
      <c r="AH65">
        <v>5.7000000000000002E-2</v>
      </c>
      <c r="AI65">
        <v>1E-3</v>
      </c>
      <c r="AJ65">
        <v>0.28199999999999997</v>
      </c>
      <c r="AK65">
        <v>0.65200000000000002</v>
      </c>
      <c r="AL65">
        <v>7.0000000000000001E-3</v>
      </c>
      <c r="AP65" s="2">
        <f t="shared" si="1"/>
        <v>1.893</v>
      </c>
      <c r="AQ65" s="2">
        <f>IF(ISNUMBER(AP65),SUMIFS($AP$1:AP65,$A$1:A65,A65,$F$1:F65,F65,$D$1:D65,D65),"")</f>
        <v>18.240000000000002</v>
      </c>
      <c r="AR65">
        <f t="shared" si="2"/>
        <v>13</v>
      </c>
    </row>
    <row r="66" spans="1:44" x14ac:dyDescent="0.25">
      <c r="A66" s="4" t="s">
        <v>31</v>
      </c>
      <c r="B66" t="s">
        <v>26</v>
      </c>
      <c r="C66" s="3">
        <v>42114</v>
      </c>
      <c r="D66">
        <v>2</v>
      </c>
      <c r="E66">
        <v>350</v>
      </c>
      <c r="F66" s="2" t="s">
        <v>64</v>
      </c>
      <c r="G66" s="2" t="s">
        <v>24</v>
      </c>
      <c r="H66">
        <v>4</v>
      </c>
      <c r="I66" s="2" t="s">
        <v>22</v>
      </c>
      <c r="J66" s="20" t="s">
        <v>106</v>
      </c>
      <c r="L66">
        <v>88.11</v>
      </c>
      <c r="M66">
        <f t="shared" si="3"/>
        <v>88.11</v>
      </c>
      <c r="N66" s="2">
        <f>IF(ISNUMBER(M66),SUMIFS(M$1:$M66,A$1:$A66,A66,F$1:$F66,F66,D$1:$D66,D66),"")</f>
        <v>619.89</v>
      </c>
      <c r="P66" s="5"/>
      <c r="AC66">
        <v>20.3</v>
      </c>
      <c r="AD66" s="2">
        <f t="shared" ref="AD66:AD129" si="4">IF(ISNUMBER(AE66),AE66,"")</f>
        <v>3.1E-2</v>
      </c>
      <c r="AE66">
        <v>3.1E-2</v>
      </c>
      <c r="AH66">
        <v>0.17</v>
      </c>
      <c r="AI66">
        <v>4.0000000000000001E-3</v>
      </c>
      <c r="AJ66">
        <v>0.40500000000000003</v>
      </c>
      <c r="AK66">
        <v>0.39300000000000002</v>
      </c>
      <c r="AL66">
        <v>8.0000000000000002E-3</v>
      </c>
      <c r="AM66">
        <v>1.9E-2</v>
      </c>
      <c r="AP66" s="2">
        <f t="shared" ref="AP66:AP129" si="5">IF(AND(ISNUMBER(AE66),ISNUMBER(M66)),ROUND(M66*AE66,3),"")</f>
        <v>2.7309999999999999</v>
      </c>
      <c r="AQ66" s="2">
        <f>IF(ISNUMBER(AP66),SUMIFS($AP$1:AP66,$A$1:A66,A66,$F$1:F66,F66,$D$1:D66,D66),"")</f>
        <v>18.641999999999999</v>
      </c>
      <c r="AR66">
        <f t="shared" ref="AR66:AR129" si="6">COUNT(K66:AQ66)</f>
        <v>14</v>
      </c>
    </row>
    <row r="67" spans="1:44" x14ac:dyDescent="0.25">
      <c r="A67" s="4" t="s">
        <v>30</v>
      </c>
      <c r="B67" t="s">
        <v>26</v>
      </c>
      <c r="C67" s="3">
        <v>42114</v>
      </c>
      <c r="D67">
        <v>2</v>
      </c>
      <c r="E67">
        <v>500</v>
      </c>
      <c r="F67" s="2" t="s">
        <v>64</v>
      </c>
      <c r="G67" s="2" t="s">
        <v>24</v>
      </c>
      <c r="H67">
        <v>4</v>
      </c>
      <c r="I67" s="2" t="s">
        <v>22</v>
      </c>
      <c r="J67" s="20" t="s">
        <v>106</v>
      </c>
      <c r="L67">
        <v>118.17</v>
      </c>
      <c r="M67">
        <f t="shared" ref="M67:M130" si="7">L67</f>
        <v>118.17</v>
      </c>
      <c r="N67" s="2">
        <f>IF(ISNUMBER(M67),SUMIFS(M$1:$M67,A$1:$A67,A67,F$1:$F67,F67,D$1:$D67,D67),"")</f>
        <v>695.96999999999991</v>
      </c>
      <c r="P67" s="5"/>
      <c r="AC67">
        <v>22.9</v>
      </c>
      <c r="AD67" s="2">
        <f t="shared" si="4"/>
        <v>3.5000000000000003E-2</v>
      </c>
      <c r="AE67">
        <v>3.5000000000000003E-2</v>
      </c>
      <c r="AH67">
        <v>0.126</v>
      </c>
      <c r="AI67">
        <v>0</v>
      </c>
      <c r="AJ67">
        <v>0.34899999999999998</v>
      </c>
      <c r="AK67">
        <v>0.505</v>
      </c>
      <c r="AL67">
        <v>0.02</v>
      </c>
      <c r="AP67" s="2">
        <f t="shared" si="5"/>
        <v>4.1360000000000001</v>
      </c>
      <c r="AQ67" s="2">
        <f>IF(ISNUMBER(AP67),SUMIFS($AP$1:AP67,$A$1:A67,A67,$F$1:F67,F67,$D$1:D67,D67),"")</f>
        <v>21.995999999999999</v>
      </c>
      <c r="AR67">
        <f t="shared" si="6"/>
        <v>13</v>
      </c>
    </row>
    <row r="68" spans="1:44" x14ac:dyDescent="0.25">
      <c r="A68" s="4" t="s">
        <v>27</v>
      </c>
      <c r="B68" t="s">
        <v>26</v>
      </c>
      <c r="C68" s="3">
        <v>42114</v>
      </c>
      <c r="D68">
        <v>3</v>
      </c>
      <c r="E68">
        <v>0</v>
      </c>
      <c r="F68" s="2" t="s">
        <v>64</v>
      </c>
      <c r="G68" s="2" t="s">
        <v>24</v>
      </c>
      <c r="H68">
        <v>4</v>
      </c>
      <c r="I68" s="2" t="s">
        <v>22</v>
      </c>
      <c r="J68" s="20" t="s">
        <v>106</v>
      </c>
      <c r="L68">
        <v>71.52</v>
      </c>
      <c r="M68">
        <f t="shared" si="7"/>
        <v>71.52</v>
      </c>
      <c r="N68" s="2">
        <f>IF(ISNUMBER(M68),SUMIFS(M$1:$M68,A$1:$A68,A68,F$1:$F68,F68,D$1:$D68,D68),"")</f>
        <v>723.39</v>
      </c>
      <c r="P68" s="5"/>
      <c r="AC68">
        <v>19.2</v>
      </c>
      <c r="AD68" s="2">
        <f t="shared" si="4"/>
        <v>2.8999999999999998E-2</v>
      </c>
      <c r="AE68">
        <v>2.8999999999999998E-2</v>
      </c>
      <c r="AH68">
        <v>8.9999999999999993E-3</v>
      </c>
      <c r="AI68">
        <v>6.0000000000000001E-3</v>
      </c>
      <c r="AJ68">
        <v>0.628</v>
      </c>
      <c r="AK68">
        <v>0.24</v>
      </c>
      <c r="AL68">
        <v>0.109</v>
      </c>
      <c r="AM68">
        <v>6.0000000000000001E-3</v>
      </c>
      <c r="AP68" s="2">
        <f t="shared" si="5"/>
        <v>2.0739999999999998</v>
      </c>
      <c r="AQ68" s="2">
        <f>IF(ISNUMBER(AP68),SUMIFS($AP$1:AP68,$A$1:A68,A68,$F$1:F68,F68,$D$1:D68,D68),"")</f>
        <v>19.859000000000002</v>
      </c>
      <c r="AR68">
        <f t="shared" si="6"/>
        <v>14</v>
      </c>
    </row>
    <row r="69" spans="1:44" x14ac:dyDescent="0.25">
      <c r="A69" s="4" t="s">
        <v>29</v>
      </c>
      <c r="B69" t="s">
        <v>26</v>
      </c>
      <c r="C69" s="3">
        <v>42114</v>
      </c>
      <c r="D69">
        <v>3</v>
      </c>
      <c r="E69">
        <v>50</v>
      </c>
      <c r="F69" s="2" t="s">
        <v>64</v>
      </c>
      <c r="G69" s="2" t="s">
        <v>24</v>
      </c>
      <c r="H69">
        <v>4</v>
      </c>
      <c r="I69" s="2" t="s">
        <v>22</v>
      </c>
      <c r="J69" s="20" t="s">
        <v>106</v>
      </c>
      <c r="L69">
        <v>52.88</v>
      </c>
      <c r="M69">
        <f t="shared" si="7"/>
        <v>52.88</v>
      </c>
      <c r="N69" s="2">
        <f>IF(ISNUMBER(M69),SUMIFS(M$1:$M69,A$1:$A69,A69,F$1:$F69,F69,D$1:$D69,D69),"")</f>
        <v>667.37</v>
      </c>
      <c r="P69" s="5"/>
      <c r="AC69">
        <v>19.5</v>
      </c>
      <c r="AD69" s="2">
        <f t="shared" si="4"/>
        <v>0.03</v>
      </c>
      <c r="AE69">
        <v>0.03</v>
      </c>
      <c r="AH69">
        <v>7.0000000000000001E-3</v>
      </c>
      <c r="AI69">
        <v>2E-3</v>
      </c>
      <c r="AJ69">
        <v>0.39800000000000002</v>
      </c>
      <c r="AK69">
        <v>0.35899999999999999</v>
      </c>
      <c r="AL69">
        <v>0.23400000000000001</v>
      </c>
      <c r="AP69" s="2">
        <f t="shared" si="5"/>
        <v>1.5860000000000001</v>
      </c>
      <c r="AQ69" s="2">
        <f>IF(ISNUMBER(AP69),SUMIFS($AP$1:AP69,$A$1:A69,A69,$F$1:F69,F69,$D$1:D69,D69),"")</f>
        <v>17.387</v>
      </c>
      <c r="AR69">
        <f t="shared" si="6"/>
        <v>13</v>
      </c>
    </row>
    <row r="70" spans="1:44" x14ac:dyDescent="0.25">
      <c r="A70" s="4" t="s">
        <v>28</v>
      </c>
      <c r="B70" t="s">
        <v>26</v>
      </c>
      <c r="C70" s="3">
        <v>42114</v>
      </c>
      <c r="D70">
        <v>3</v>
      </c>
      <c r="E70">
        <v>100</v>
      </c>
      <c r="F70" s="2" t="s">
        <v>64</v>
      </c>
      <c r="G70" s="2" t="s">
        <v>24</v>
      </c>
      <c r="H70">
        <v>4</v>
      </c>
      <c r="I70" s="2" t="s">
        <v>22</v>
      </c>
      <c r="J70" s="20" t="s">
        <v>106</v>
      </c>
      <c r="L70">
        <v>128.01</v>
      </c>
      <c r="M70">
        <f t="shared" si="7"/>
        <v>128.01</v>
      </c>
      <c r="N70" s="2">
        <f>IF(ISNUMBER(M70),SUMIFS(M$1:$M70,A$1:$A70,A70,F$1:$F70,F70,D$1:$D70,D70),"")</f>
        <v>815.89</v>
      </c>
      <c r="P70" s="5"/>
      <c r="AC70">
        <v>17.600000000000001</v>
      </c>
      <c r="AD70" s="2">
        <f t="shared" si="4"/>
        <v>2.7000000000000003E-2</v>
      </c>
      <c r="AE70">
        <v>2.7000000000000003E-2</v>
      </c>
      <c r="AH70">
        <v>0.01</v>
      </c>
      <c r="AI70">
        <v>1E-3</v>
      </c>
      <c r="AJ70">
        <v>0.4</v>
      </c>
      <c r="AK70">
        <v>0.29199999999999998</v>
      </c>
      <c r="AL70">
        <v>0.28999999999999998</v>
      </c>
      <c r="AM70">
        <v>8.0000000000000002E-3</v>
      </c>
      <c r="AP70" s="2">
        <f t="shared" si="5"/>
        <v>3.456</v>
      </c>
      <c r="AQ70" s="2">
        <f>IF(ISNUMBER(AP70),SUMIFS($AP$1:AP70,$A$1:A70,A70,$F$1:F70,F70,$D$1:D70,D70),"")</f>
        <v>19.593</v>
      </c>
      <c r="AR70">
        <f t="shared" si="6"/>
        <v>14</v>
      </c>
    </row>
    <row r="71" spans="1:44" x14ac:dyDescent="0.25">
      <c r="A71" s="4" t="s">
        <v>25</v>
      </c>
      <c r="B71" t="s">
        <v>26</v>
      </c>
      <c r="C71" s="3">
        <v>42114</v>
      </c>
      <c r="D71">
        <v>3</v>
      </c>
      <c r="E71">
        <v>200</v>
      </c>
      <c r="F71" s="2" t="s">
        <v>64</v>
      </c>
      <c r="G71" s="2" t="s">
        <v>24</v>
      </c>
      <c r="H71">
        <v>4</v>
      </c>
      <c r="I71" s="2" t="s">
        <v>22</v>
      </c>
      <c r="J71" s="20" t="s">
        <v>106</v>
      </c>
      <c r="L71">
        <v>121.6</v>
      </c>
      <c r="M71">
        <f t="shared" si="7"/>
        <v>121.6</v>
      </c>
      <c r="N71" s="2">
        <f>IF(ISNUMBER(M71),SUMIFS(M$1:$M71,A$1:$A71,A71,F$1:$F71,F71,D$1:$D71,D71),"")</f>
        <v>881.72</v>
      </c>
      <c r="P71" s="5"/>
      <c r="AC71">
        <v>18.100000000000001</v>
      </c>
      <c r="AD71" s="2">
        <f t="shared" si="4"/>
        <v>2.7999999999999997E-2</v>
      </c>
      <c r="AE71">
        <v>2.7999999999999997E-2</v>
      </c>
      <c r="AH71">
        <v>8.9999999999999993E-3</v>
      </c>
      <c r="AI71">
        <v>2E-3</v>
      </c>
      <c r="AJ71">
        <v>0.47599999999999998</v>
      </c>
      <c r="AK71">
        <v>0.34799999999999998</v>
      </c>
      <c r="AL71">
        <v>0.16400000000000001</v>
      </c>
      <c r="AM71">
        <v>0</v>
      </c>
      <c r="AP71" s="2">
        <f t="shared" si="5"/>
        <v>3.4049999999999998</v>
      </c>
      <c r="AQ71" s="2">
        <f>IF(ISNUMBER(AP71),SUMIFS($AP$1:AP71,$A$1:A71,A71,$F$1:F71,F71,$D$1:D71,D71),"")</f>
        <v>20.16</v>
      </c>
      <c r="AR71">
        <f t="shared" si="6"/>
        <v>14</v>
      </c>
    </row>
    <row r="72" spans="1:44" x14ac:dyDescent="0.25">
      <c r="A72" s="4" t="s">
        <v>31</v>
      </c>
      <c r="B72" t="s">
        <v>26</v>
      </c>
      <c r="C72" s="3">
        <v>42114</v>
      </c>
      <c r="D72">
        <v>3</v>
      </c>
      <c r="E72">
        <v>350</v>
      </c>
      <c r="F72" s="2" t="s">
        <v>64</v>
      </c>
      <c r="G72" s="2" t="s">
        <v>24</v>
      </c>
      <c r="H72">
        <v>4</v>
      </c>
      <c r="I72" s="2" t="s">
        <v>22</v>
      </c>
      <c r="J72" s="20" t="s">
        <v>106</v>
      </c>
      <c r="L72">
        <v>125.61</v>
      </c>
      <c r="M72">
        <f t="shared" si="7"/>
        <v>125.61</v>
      </c>
      <c r="N72" s="2">
        <f>IF(ISNUMBER(M72),SUMIFS(M$1:$M72,A$1:$A72,A72,F$1:$F72,F72,D$1:$D72,D72),"")</f>
        <v>851.06</v>
      </c>
      <c r="P72" s="5"/>
      <c r="AC72">
        <v>19.5</v>
      </c>
      <c r="AD72" s="2">
        <f t="shared" si="4"/>
        <v>0.03</v>
      </c>
      <c r="AE72">
        <v>0.03</v>
      </c>
      <c r="AH72">
        <v>3.3000000000000002E-2</v>
      </c>
      <c r="AI72">
        <v>1.2E-2</v>
      </c>
      <c r="AJ72">
        <v>0.45900000000000002</v>
      </c>
      <c r="AK72">
        <v>0.29099999999999998</v>
      </c>
      <c r="AL72">
        <v>0.19800000000000001</v>
      </c>
      <c r="AM72">
        <v>6.0000000000000001E-3</v>
      </c>
      <c r="AP72" s="2">
        <f t="shared" si="5"/>
        <v>3.7679999999999998</v>
      </c>
      <c r="AQ72" s="2">
        <f>IF(ISNUMBER(AP72),SUMIFS($AP$1:AP72,$A$1:A72,A72,$F$1:F72,F72,$D$1:D72,D72),"")</f>
        <v>21.748999999999999</v>
      </c>
      <c r="AR72">
        <f t="shared" si="6"/>
        <v>14</v>
      </c>
    </row>
    <row r="73" spans="1:44" x14ac:dyDescent="0.25">
      <c r="A73" s="4" t="s">
        <v>30</v>
      </c>
      <c r="B73" t="s">
        <v>26</v>
      </c>
      <c r="C73" s="3">
        <v>42114</v>
      </c>
      <c r="D73">
        <v>3</v>
      </c>
      <c r="E73">
        <v>500</v>
      </c>
      <c r="F73" s="2" t="s">
        <v>64</v>
      </c>
      <c r="G73" s="2" t="s">
        <v>24</v>
      </c>
      <c r="H73">
        <v>4</v>
      </c>
      <c r="I73" s="2" t="s">
        <v>22</v>
      </c>
      <c r="J73" s="20" t="s">
        <v>106</v>
      </c>
      <c r="L73">
        <v>186.37</v>
      </c>
      <c r="M73">
        <f t="shared" si="7"/>
        <v>186.37</v>
      </c>
      <c r="N73" s="2">
        <f>IF(ISNUMBER(M73),SUMIFS(M$1:$M73,A$1:$A73,A73,F$1:$F73,F73,D$1:$D73,D73),"")</f>
        <v>1185.54</v>
      </c>
      <c r="P73" s="5"/>
      <c r="AC73">
        <v>21.2</v>
      </c>
      <c r="AD73" s="2">
        <f t="shared" si="4"/>
        <v>3.2000000000000001E-2</v>
      </c>
      <c r="AE73">
        <v>3.2000000000000001E-2</v>
      </c>
      <c r="AI73">
        <v>3.0000000000000001E-3</v>
      </c>
      <c r="AJ73">
        <v>0.54200000000000004</v>
      </c>
      <c r="AK73">
        <v>0.318</v>
      </c>
      <c r="AL73">
        <v>0.13</v>
      </c>
      <c r="AM73">
        <v>1E-3</v>
      </c>
      <c r="AP73" s="2">
        <f t="shared" si="5"/>
        <v>5.9640000000000004</v>
      </c>
      <c r="AQ73" s="2">
        <f>IF(ISNUMBER(AP73),SUMIFS($AP$1:AP73,$A$1:A73,A73,$F$1:F73,F73,$D$1:D73,D73),"")</f>
        <v>30.974999999999994</v>
      </c>
      <c r="AR73">
        <f t="shared" si="6"/>
        <v>13</v>
      </c>
    </row>
    <row r="74" spans="1:44" x14ac:dyDescent="0.25">
      <c r="A74" s="4" t="s">
        <v>27</v>
      </c>
      <c r="B74" t="s">
        <v>26</v>
      </c>
      <c r="C74" s="3">
        <v>42163</v>
      </c>
      <c r="D74">
        <v>1</v>
      </c>
      <c r="E74">
        <v>0</v>
      </c>
      <c r="F74" s="2" t="s">
        <v>64</v>
      </c>
      <c r="G74" s="2" t="s">
        <v>24</v>
      </c>
      <c r="H74">
        <v>5</v>
      </c>
      <c r="I74" s="2" t="s">
        <v>22</v>
      </c>
      <c r="J74" s="20" t="s">
        <v>106</v>
      </c>
      <c r="L74">
        <v>36.72</v>
      </c>
      <c r="M74">
        <f t="shared" si="7"/>
        <v>36.72</v>
      </c>
      <c r="N74" s="2">
        <f>IF(ISNUMBER(M74),SUMIFS(M$1:$M74,A$1:$A74,A74,F$1:$F74,F74,D$1:$D74,D74),"")</f>
        <v>445.07000000000005</v>
      </c>
      <c r="P74" s="5"/>
      <c r="AC74">
        <v>20</v>
      </c>
      <c r="AD74" s="2">
        <f t="shared" si="4"/>
        <v>3.1E-2</v>
      </c>
      <c r="AE74">
        <v>3.1E-2</v>
      </c>
      <c r="AH74">
        <v>4.3999999999999997E-2</v>
      </c>
      <c r="AJ74">
        <v>0.186</v>
      </c>
      <c r="AK74">
        <v>0.62</v>
      </c>
      <c r="AL74">
        <v>0.15</v>
      </c>
      <c r="AP74" s="2">
        <f t="shared" si="5"/>
        <v>1.1379999999999999</v>
      </c>
      <c r="AQ74" s="2">
        <f>IF(ISNUMBER(AP74),SUMIFS($AP$1:AP74,$A$1:A74,A74,$F$1:F74,F74,$D$1:D74,D74),"")</f>
        <v>12.867000000000001</v>
      </c>
      <c r="AR74">
        <f t="shared" si="6"/>
        <v>12</v>
      </c>
    </row>
    <row r="75" spans="1:44" x14ac:dyDescent="0.25">
      <c r="A75" s="4" t="s">
        <v>29</v>
      </c>
      <c r="B75" t="s">
        <v>26</v>
      </c>
      <c r="C75" s="3">
        <v>42163</v>
      </c>
      <c r="D75">
        <v>1</v>
      </c>
      <c r="E75">
        <v>50</v>
      </c>
      <c r="F75" s="2" t="s">
        <v>64</v>
      </c>
      <c r="G75" s="2" t="s">
        <v>24</v>
      </c>
      <c r="H75">
        <v>5</v>
      </c>
      <c r="I75" s="2" t="s">
        <v>22</v>
      </c>
      <c r="J75" s="20" t="s">
        <v>106</v>
      </c>
      <c r="L75">
        <v>68.430000000000007</v>
      </c>
      <c r="M75">
        <f t="shared" si="7"/>
        <v>68.430000000000007</v>
      </c>
      <c r="N75" s="2">
        <f>IF(ISNUMBER(M75),SUMIFS(M$1:$M75,A$1:$A75,A75,F$1:$F75,F75,D$1:$D75,D75),"")</f>
        <v>746.43000000000006</v>
      </c>
      <c r="P75" s="5"/>
      <c r="AC75">
        <v>20</v>
      </c>
      <c r="AD75" s="2">
        <f t="shared" si="4"/>
        <v>3.1E-2</v>
      </c>
      <c r="AE75">
        <v>3.1E-2</v>
      </c>
      <c r="AH75">
        <v>4.4999999999999998E-2</v>
      </c>
      <c r="AI75">
        <v>2E-3</v>
      </c>
      <c r="AJ75">
        <v>0.26700000000000002</v>
      </c>
      <c r="AK75">
        <v>0.499</v>
      </c>
      <c r="AL75">
        <v>0.184</v>
      </c>
      <c r="AP75" s="2">
        <f t="shared" si="5"/>
        <v>2.121</v>
      </c>
      <c r="AQ75" s="2">
        <f>IF(ISNUMBER(AP75),SUMIFS($AP$1:AP75,$A$1:A75,A75,$F$1:F75,F75,$D$1:D75,D75),"")</f>
        <v>21.874999999999996</v>
      </c>
      <c r="AR75">
        <f t="shared" si="6"/>
        <v>13</v>
      </c>
    </row>
    <row r="76" spans="1:44" x14ac:dyDescent="0.25">
      <c r="A76" s="4" t="s">
        <v>28</v>
      </c>
      <c r="B76" t="s">
        <v>26</v>
      </c>
      <c r="C76" s="3">
        <v>42163</v>
      </c>
      <c r="D76">
        <v>1</v>
      </c>
      <c r="E76">
        <v>100</v>
      </c>
      <c r="F76" s="2" t="s">
        <v>64</v>
      </c>
      <c r="G76" s="2" t="s">
        <v>24</v>
      </c>
      <c r="H76">
        <v>5</v>
      </c>
      <c r="I76" s="2" t="s">
        <v>22</v>
      </c>
      <c r="J76" s="20" t="s">
        <v>106</v>
      </c>
      <c r="L76">
        <v>131.01</v>
      </c>
      <c r="M76">
        <f t="shared" si="7"/>
        <v>131.01</v>
      </c>
      <c r="N76" s="2">
        <f>IF(ISNUMBER(M76),SUMIFS(M$1:$M76,A$1:$A76,A76,F$1:$F76,F76,D$1:$D76,D76),"")</f>
        <v>841.51</v>
      </c>
      <c r="P76" s="5"/>
      <c r="AC76">
        <v>20.7</v>
      </c>
      <c r="AD76" s="2">
        <f t="shared" si="4"/>
        <v>3.2000000000000001E-2</v>
      </c>
      <c r="AE76">
        <v>3.2000000000000001E-2</v>
      </c>
      <c r="AH76">
        <v>3.5000000000000003E-2</v>
      </c>
      <c r="AJ76">
        <v>0.34200000000000003</v>
      </c>
      <c r="AK76">
        <v>0.51900000000000002</v>
      </c>
      <c r="AL76">
        <v>0.10299999999999999</v>
      </c>
      <c r="AP76" s="2">
        <f t="shared" si="5"/>
        <v>4.1920000000000002</v>
      </c>
      <c r="AQ76" s="2">
        <f>IF(ISNUMBER(AP76),SUMIFS($AP$1:AP76,$A$1:A76,A76,$F$1:F76,F76,$D$1:D76,D76),"")</f>
        <v>23.968</v>
      </c>
      <c r="AR76">
        <f t="shared" si="6"/>
        <v>12</v>
      </c>
    </row>
    <row r="77" spans="1:44" x14ac:dyDescent="0.25">
      <c r="A77" s="4" t="s">
        <v>25</v>
      </c>
      <c r="B77" t="s">
        <v>26</v>
      </c>
      <c r="C77" s="3">
        <v>42163</v>
      </c>
      <c r="D77">
        <v>1</v>
      </c>
      <c r="E77">
        <v>200</v>
      </c>
      <c r="F77" s="2" t="s">
        <v>64</v>
      </c>
      <c r="G77" s="2" t="s">
        <v>24</v>
      </c>
      <c r="H77">
        <v>5</v>
      </c>
      <c r="I77" s="2" t="s">
        <v>22</v>
      </c>
      <c r="J77" s="20" t="s">
        <v>106</v>
      </c>
      <c r="L77">
        <v>131.05000000000001</v>
      </c>
      <c r="M77">
        <f t="shared" si="7"/>
        <v>131.05000000000001</v>
      </c>
      <c r="N77" s="2">
        <f>IF(ISNUMBER(M77),SUMIFS(M$1:$M77,A$1:$A77,A77,F$1:$F77,F77,D$1:$D77,D77),"")</f>
        <v>1076.3399999999999</v>
      </c>
      <c r="P77" s="5"/>
      <c r="AC77">
        <v>20</v>
      </c>
      <c r="AD77" s="2">
        <f t="shared" si="4"/>
        <v>0.03</v>
      </c>
      <c r="AE77">
        <v>0.03</v>
      </c>
      <c r="AH77">
        <v>2.9000000000000001E-2</v>
      </c>
      <c r="AI77">
        <v>3.0000000000000001E-3</v>
      </c>
      <c r="AJ77">
        <v>0.32700000000000001</v>
      </c>
      <c r="AK77">
        <v>0.54700000000000004</v>
      </c>
      <c r="AL77">
        <v>8.8999999999999996E-2</v>
      </c>
      <c r="AP77" s="2">
        <f t="shared" si="5"/>
        <v>3.9319999999999999</v>
      </c>
      <c r="AQ77" s="2">
        <f>IF(ISNUMBER(AP77),SUMIFS($AP$1:AP77,$A$1:A77,A77,$F$1:F77,F77,$D$1:D77,D77),"")</f>
        <v>28.602999999999998</v>
      </c>
      <c r="AR77">
        <f t="shared" si="6"/>
        <v>13</v>
      </c>
    </row>
    <row r="78" spans="1:44" x14ac:dyDescent="0.25">
      <c r="A78" s="4" t="s">
        <v>31</v>
      </c>
      <c r="B78" t="s">
        <v>26</v>
      </c>
      <c r="C78" s="3">
        <v>42163</v>
      </c>
      <c r="D78">
        <v>1</v>
      </c>
      <c r="E78">
        <v>350</v>
      </c>
      <c r="F78" s="2" t="s">
        <v>64</v>
      </c>
      <c r="G78" s="2" t="s">
        <v>24</v>
      </c>
      <c r="H78">
        <v>5</v>
      </c>
      <c r="I78" s="2" t="s">
        <v>22</v>
      </c>
      <c r="J78" s="20" t="s">
        <v>106</v>
      </c>
      <c r="L78">
        <v>161.81</v>
      </c>
      <c r="M78">
        <f t="shared" si="7"/>
        <v>161.81</v>
      </c>
      <c r="N78" s="2">
        <f>IF(ISNUMBER(M78),SUMIFS(M$1:$M78,A$1:$A78,A78,F$1:$F78,F78,D$1:$D78,D78),"")</f>
        <v>1033.47</v>
      </c>
      <c r="P78" s="5"/>
      <c r="AC78">
        <v>19.600000000000001</v>
      </c>
      <c r="AD78" s="2">
        <f t="shared" si="4"/>
        <v>0.03</v>
      </c>
      <c r="AE78">
        <v>0.03</v>
      </c>
      <c r="AH78">
        <v>2.5000000000000001E-2</v>
      </c>
      <c r="AI78">
        <v>0</v>
      </c>
      <c r="AJ78">
        <v>0.49399999999999999</v>
      </c>
      <c r="AK78">
        <v>0.38400000000000001</v>
      </c>
      <c r="AL78">
        <v>9.1999999999999998E-2</v>
      </c>
      <c r="AP78" s="2">
        <f t="shared" si="5"/>
        <v>4.8540000000000001</v>
      </c>
      <c r="AQ78" s="2">
        <f>IF(ISNUMBER(AP78),SUMIFS($AP$1:AP78,$A$1:A78,A78,$F$1:F78,F78,$D$1:D78,D78),"")</f>
        <v>27.437999999999999</v>
      </c>
      <c r="AR78">
        <f t="shared" si="6"/>
        <v>13</v>
      </c>
    </row>
    <row r="79" spans="1:44" x14ac:dyDescent="0.25">
      <c r="A79" s="4" t="s">
        <v>30</v>
      </c>
      <c r="B79" t="s">
        <v>26</v>
      </c>
      <c r="C79" s="3">
        <v>42163</v>
      </c>
      <c r="D79">
        <v>1</v>
      </c>
      <c r="E79">
        <v>500</v>
      </c>
      <c r="F79" s="2" t="s">
        <v>64</v>
      </c>
      <c r="G79" s="2" t="s">
        <v>24</v>
      </c>
      <c r="H79">
        <v>5</v>
      </c>
      <c r="I79" s="2" t="s">
        <v>22</v>
      </c>
      <c r="J79" s="20" t="s">
        <v>106</v>
      </c>
      <c r="L79">
        <v>210.96</v>
      </c>
      <c r="M79">
        <f t="shared" si="7"/>
        <v>210.96</v>
      </c>
      <c r="N79" s="2">
        <f>IF(ISNUMBER(M79),SUMIFS(M$1:$M79,A$1:$A79,A79,F$1:$F79,F79,D$1:$D79,D79),"")</f>
        <v>1045.6200000000001</v>
      </c>
      <c r="P79" s="5"/>
      <c r="AC79">
        <v>19.600000000000001</v>
      </c>
      <c r="AD79" s="2">
        <f t="shared" si="4"/>
        <v>0.03</v>
      </c>
      <c r="AE79">
        <v>0.03</v>
      </c>
      <c r="AH79">
        <v>4.2999999999999997E-2</v>
      </c>
      <c r="AJ79">
        <v>0.50700000000000001</v>
      </c>
      <c r="AK79">
        <v>0.39400000000000002</v>
      </c>
      <c r="AL79">
        <v>3.9E-2</v>
      </c>
      <c r="AM79">
        <v>2E-3</v>
      </c>
      <c r="AP79" s="2">
        <f t="shared" si="5"/>
        <v>6.3289999999999997</v>
      </c>
      <c r="AQ79" s="2">
        <f>IF(ISNUMBER(AP79),SUMIFS($AP$1:AP79,$A$1:A79,A79,$F$1:F79,F79,$D$1:D79,D79),"")</f>
        <v>31.704999999999998</v>
      </c>
      <c r="AR79">
        <f t="shared" si="6"/>
        <v>13</v>
      </c>
    </row>
    <row r="80" spans="1:44" x14ac:dyDescent="0.25">
      <c r="A80" s="4" t="s">
        <v>27</v>
      </c>
      <c r="B80" t="s">
        <v>26</v>
      </c>
      <c r="C80" s="3">
        <v>42163</v>
      </c>
      <c r="D80">
        <v>2</v>
      </c>
      <c r="E80">
        <v>0</v>
      </c>
      <c r="F80" s="2" t="s">
        <v>64</v>
      </c>
      <c r="G80" s="2" t="s">
        <v>24</v>
      </c>
      <c r="H80">
        <v>5</v>
      </c>
      <c r="I80" s="2" t="s">
        <v>22</v>
      </c>
      <c r="J80" s="20" t="s">
        <v>106</v>
      </c>
      <c r="L80">
        <v>30.71</v>
      </c>
      <c r="M80">
        <f t="shared" si="7"/>
        <v>30.71</v>
      </c>
      <c r="N80" s="2">
        <f>IF(ISNUMBER(M80),SUMIFS(M$1:$M80,A$1:$A80,A80,F$1:$F80,F80,D$1:$D80,D80),"")</f>
        <v>493.61999999999995</v>
      </c>
      <c r="P80" s="5"/>
      <c r="AC80">
        <v>17.600000000000001</v>
      </c>
      <c r="AD80" s="2">
        <f t="shared" si="4"/>
        <v>2.7000000000000003E-2</v>
      </c>
      <c r="AE80">
        <v>2.7000000000000003E-2</v>
      </c>
      <c r="AH80">
        <v>3.5999999999999997E-2</v>
      </c>
      <c r="AI80">
        <v>3.0000000000000001E-3</v>
      </c>
      <c r="AJ80">
        <v>0.16300000000000001</v>
      </c>
      <c r="AK80">
        <v>0.71299999999999997</v>
      </c>
      <c r="AL80">
        <v>8.1000000000000003E-2</v>
      </c>
      <c r="AP80" s="2">
        <f t="shared" si="5"/>
        <v>0.82899999999999996</v>
      </c>
      <c r="AQ80" s="2">
        <f>IF(ISNUMBER(AP80),SUMIFS($AP$1:AP80,$A$1:A80,A80,$F$1:F80,F80,$D$1:D80,D80),"")</f>
        <v>13.845000000000001</v>
      </c>
      <c r="AR80">
        <f t="shared" si="6"/>
        <v>13</v>
      </c>
    </row>
    <row r="81" spans="1:44" x14ac:dyDescent="0.25">
      <c r="A81" s="4" t="s">
        <v>29</v>
      </c>
      <c r="B81" t="s">
        <v>26</v>
      </c>
      <c r="C81" s="3">
        <v>42163</v>
      </c>
      <c r="D81">
        <v>2</v>
      </c>
      <c r="E81">
        <v>50</v>
      </c>
      <c r="F81" s="2" t="s">
        <v>64</v>
      </c>
      <c r="G81" s="2" t="s">
        <v>24</v>
      </c>
      <c r="H81">
        <v>5</v>
      </c>
      <c r="I81" s="2" t="s">
        <v>22</v>
      </c>
      <c r="J81" s="20" t="s">
        <v>106</v>
      </c>
      <c r="L81">
        <v>103.16</v>
      </c>
      <c r="M81">
        <f t="shared" si="7"/>
        <v>103.16</v>
      </c>
      <c r="N81" s="2">
        <f>IF(ISNUMBER(M81),SUMIFS(M$1:$M81,A$1:$A81,A81,F$1:$F81,F81,D$1:$D81,D81),"")</f>
        <v>704.49999999999989</v>
      </c>
      <c r="P81" s="5"/>
      <c r="AC81">
        <v>20.5</v>
      </c>
      <c r="AD81" s="2">
        <f t="shared" si="4"/>
        <v>3.1E-2</v>
      </c>
      <c r="AE81">
        <v>3.1E-2</v>
      </c>
      <c r="AH81">
        <v>8.6999999999999994E-2</v>
      </c>
      <c r="AI81">
        <v>1E-3</v>
      </c>
      <c r="AJ81">
        <v>0.376</v>
      </c>
      <c r="AK81">
        <v>0.45</v>
      </c>
      <c r="AL81">
        <v>8.5000000000000006E-2</v>
      </c>
      <c r="AM81">
        <v>1E-3</v>
      </c>
      <c r="AP81" s="2">
        <f t="shared" si="5"/>
        <v>3.198</v>
      </c>
      <c r="AQ81" s="2">
        <f>IF(ISNUMBER(AP81),SUMIFS($AP$1:AP81,$A$1:A81,A81,$F$1:F81,F81,$D$1:D81,D81),"")</f>
        <v>21.071999999999999</v>
      </c>
      <c r="AR81">
        <f t="shared" si="6"/>
        <v>14</v>
      </c>
    </row>
    <row r="82" spans="1:44" x14ac:dyDescent="0.25">
      <c r="A82" s="4" t="s">
        <v>28</v>
      </c>
      <c r="B82" t="s">
        <v>26</v>
      </c>
      <c r="C82" s="3">
        <v>42163</v>
      </c>
      <c r="D82">
        <v>2</v>
      </c>
      <c r="E82">
        <v>100</v>
      </c>
      <c r="F82" s="2" t="s">
        <v>64</v>
      </c>
      <c r="G82" s="2" t="s">
        <v>24</v>
      </c>
      <c r="H82">
        <v>5</v>
      </c>
      <c r="I82" s="2" t="s">
        <v>22</v>
      </c>
      <c r="J82" s="20" t="s">
        <v>106</v>
      </c>
      <c r="L82">
        <v>75.63</v>
      </c>
      <c r="M82">
        <f t="shared" si="7"/>
        <v>75.63</v>
      </c>
      <c r="N82" s="2">
        <f>IF(ISNUMBER(M82),SUMIFS(M$1:$M82,A$1:$A82,A82,F$1:$F82,F82,D$1:$D82,D82),"")</f>
        <v>609.13</v>
      </c>
      <c r="P82" s="5"/>
      <c r="AC82">
        <v>20.7</v>
      </c>
      <c r="AD82" s="2">
        <f t="shared" si="4"/>
        <v>3.1E-2</v>
      </c>
      <c r="AE82">
        <v>3.1E-2</v>
      </c>
      <c r="AH82">
        <v>7.0999999999999994E-2</v>
      </c>
      <c r="AI82">
        <v>0</v>
      </c>
      <c r="AJ82">
        <v>0.16600000000000001</v>
      </c>
      <c r="AK82">
        <v>0.67900000000000005</v>
      </c>
      <c r="AL82">
        <v>7.6999999999999999E-2</v>
      </c>
      <c r="AP82" s="2">
        <f t="shared" si="5"/>
        <v>2.3450000000000002</v>
      </c>
      <c r="AQ82" s="2">
        <f>IF(ISNUMBER(AP82),SUMIFS($AP$1:AP82,$A$1:A82,A82,$F$1:F82,F82,$D$1:D82,D82),"")</f>
        <v>15.798</v>
      </c>
      <c r="AR82">
        <f t="shared" si="6"/>
        <v>13</v>
      </c>
    </row>
    <row r="83" spans="1:44" x14ac:dyDescent="0.25">
      <c r="A83" s="4" t="s">
        <v>25</v>
      </c>
      <c r="B83" t="s">
        <v>26</v>
      </c>
      <c r="C83" s="3">
        <v>42163</v>
      </c>
      <c r="D83">
        <v>2</v>
      </c>
      <c r="E83">
        <v>200</v>
      </c>
      <c r="F83" s="2" t="s">
        <v>64</v>
      </c>
      <c r="G83" s="2" t="s">
        <v>24</v>
      </c>
      <c r="H83">
        <v>5</v>
      </c>
      <c r="I83" s="2" t="s">
        <v>22</v>
      </c>
      <c r="J83" s="20" t="s">
        <v>106</v>
      </c>
      <c r="L83">
        <v>136.46</v>
      </c>
      <c r="M83">
        <f t="shared" si="7"/>
        <v>136.46</v>
      </c>
      <c r="N83" s="2">
        <f>IF(ISNUMBER(M83),SUMIFS(M$1:$M83,A$1:$A83,A83,F$1:$F83,F83,D$1:$D83,D83),"")</f>
        <v>809.87</v>
      </c>
      <c r="P83" s="5"/>
      <c r="AC83">
        <v>18.899999999999999</v>
      </c>
      <c r="AD83" s="2">
        <f t="shared" si="4"/>
        <v>2.8999999999999998E-2</v>
      </c>
      <c r="AE83">
        <v>2.8999999999999998E-2</v>
      </c>
      <c r="AH83">
        <v>0.14199999999999999</v>
      </c>
      <c r="AI83">
        <v>0</v>
      </c>
      <c r="AJ83">
        <v>0.223</v>
      </c>
      <c r="AK83">
        <v>0.54100000000000004</v>
      </c>
      <c r="AL83">
        <v>9.0999999999999998E-2</v>
      </c>
      <c r="AP83" s="2">
        <f t="shared" si="5"/>
        <v>3.9569999999999999</v>
      </c>
      <c r="AQ83" s="2">
        <f>IF(ISNUMBER(AP83),SUMIFS($AP$1:AP83,$A$1:A83,A83,$F$1:F83,F83,$D$1:D83,D83),"")</f>
        <v>22.197000000000003</v>
      </c>
      <c r="AR83">
        <f t="shared" si="6"/>
        <v>13</v>
      </c>
    </row>
    <row r="84" spans="1:44" x14ac:dyDescent="0.25">
      <c r="A84" s="4" t="s">
        <v>31</v>
      </c>
      <c r="B84" t="s">
        <v>26</v>
      </c>
      <c r="C84" s="3">
        <v>42163</v>
      </c>
      <c r="D84">
        <v>2</v>
      </c>
      <c r="E84">
        <v>350</v>
      </c>
      <c r="F84" s="2" t="s">
        <v>64</v>
      </c>
      <c r="G84" s="2" t="s">
        <v>24</v>
      </c>
      <c r="H84">
        <v>5</v>
      </c>
      <c r="I84" s="2" t="s">
        <v>22</v>
      </c>
      <c r="J84" s="20" t="s">
        <v>106</v>
      </c>
      <c r="L84">
        <v>177.79</v>
      </c>
      <c r="M84">
        <f t="shared" si="7"/>
        <v>177.79</v>
      </c>
      <c r="N84" s="2">
        <f>IF(ISNUMBER(M84),SUMIFS(M$1:$M84,A$1:$A84,A84,F$1:$F84,F84,D$1:$D84,D84),"")</f>
        <v>797.68</v>
      </c>
      <c r="P84" s="5"/>
      <c r="AC84">
        <v>18.5</v>
      </c>
      <c r="AD84" s="2">
        <f t="shared" si="4"/>
        <v>2.7999999999999997E-2</v>
      </c>
      <c r="AE84">
        <v>2.7999999999999997E-2</v>
      </c>
      <c r="AH84">
        <v>0.129</v>
      </c>
      <c r="AI84">
        <v>0</v>
      </c>
      <c r="AJ84">
        <v>0.29599999999999999</v>
      </c>
      <c r="AK84">
        <v>0.56699999999999995</v>
      </c>
      <c r="AL84">
        <v>2E-3</v>
      </c>
      <c r="AP84" s="2">
        <f t="shared" si="5"/>
        <v>4.9779999999999998</v>
      </c>
      <c r="AQ84" s="2">
        <f>IF(ISNUMBER(AP84),SUMIFS($AP$1:AP84,$A$1:A84,A84,$F$1:F84,F84,$D$1:D84,D84),"")</f>
        <v>23.619999999999997</v>
      </c>
      <c r="AR84">
        <f t="shared" si="6"/>
        <v>13</v>
      </c>
    </row>
    <row r="85" spans="1:44" x14ac:dyDescent="0.25">
      <c r="A85" s="4" t="s">
        <v>30</v>
      </c>
      <c r="B85" t="s">
        <v>26</v>
      </c>
      <c r="C85" s="3">
        <v>42163</v>
      </c>
      <c r="D85">
        <v>2</v>
      </c>
      <c r="E85">
        <v>500</v>
      </c>
      <c r="F85" s="2" t="s">
        <v>64</v>
      </c>
      <c r="G85" s="2" t="s">
        <v>24</v>
      </c>
      <c r="H85">
        <v>5</v>
      </c>
      <c r="I85" s="2" t="s">
        <v>22</v>
      </c>
      <c r="J85" s="20" t="s">
        <v>106</v>
      </c>
      <c r="L85">
        <v>209.79</v>
      </c>
      <c r="M85">
        <f t="shared" si="7"/>
        <v>209.79</v>
      </c>
      <c r="N85" s="2">
        <f>IF(ISNUMBER(M85),SUMIFS(M$1:$M85,A$1:$A85,A85,F$1:$F85,F85,D$1:$D85,D85),"")</f>
        <v>905.75999999999988</v>
      </c>
      <c r="P85" s="5"/>
      <c r="AC85">
        <v>21.1</v>
      </c>
      <c r="AD85" s="2">
        <f t="shared" si="4"/>
        <v>3.2000000000000001E-2</v>
      </c>
      <c r="AE85">
        <v>3.2000000000000001E-2</v>
      </c>
      <c r="AH85">
        <v>0.13700000000000001</v>
      </c>
      <c r="AI85">
        <v>0</v>
      </c>
      <c r="AJ85">
        <v>0.29699999999999999</v>
      </c>
      <c r="AK85">
        <v>0.39800000000000002</v>
      </c>
      <c r="AL85">
        <v>0.16300000000000001</v>
      </c>
      <c r="AP85" s="2">
        <f t="shared" si="5"/>
        <v>6.7130000000000001</v>
      </c>
      <c r="AQ85" s="2">
        <f>IF(ISNUMBER(AP85),SUMIFS($AP$1:AP85,$A$1:A85,A85,$F$1:F85,F85,$D$1:D85,D85),"")</f>
        <v>28.709</v>
      </c>
      <c r="AR85">
        <f t="shared" si="6"/>
        <v>13</v>
      </c>
    </row>
    <row r="86" spans="1:44" x14ac:dyDescent="0.25">
      <c r="A86" s="4" t="s">
        <v>27</v>
      </c>
      <c r="B86" s="21" t="s">
        <v>26</v>
      </c>
      <c r="C86" s="22">
        <v>42163</v>
      </c>
      <c r="D86" s="21">
        <v>3</v>
      </c>
      <c r="E86">
        <v>0</v>
      </c>
      <c r="F86" s="2" t="s">
        <v>64</v>
      </c>
      <c r="G86" s="2" t="s">
        <v>24</v>
      </c>
      <c r="H86">
        <v>5</v>
      </c>
      <c r="I86" s="2" t="s">
        <v>22</v>
      </c>
      <c r="J86" s="20" t="s">
        <v>106</v>
      </c>
      <c r="L86" s="21">
        <f>AVERAGE(L74,L80)</f>
        <v>33.715000000000003</v>
      </c>
      <c r="M86">
        <f t="shared" si="7"/>
        <v>33.715000000000003</v>
      </c>
      <c r="N86" s="2">
        <f>IF(ISNUMBER(M86),SUMIFS(M$1:$M86,A$1:$A86,A86,F$1:$F86,F86,D$1:$D86,D86),"")</f>
        <v>757.10500000000002</v>
      </c>
      <c r="P86" s="5"/>
      <c r="AD86" s="2">
        <f t="shared" si="4"/>
        <v>2.9000000000000001E-2</v>
      </c>
      <c r="AE86" s="21">
        <f>AVERAGE(AE74,AE80)</f>
        <v>2.9000000000000001E-2</v>
      </c>
      <c r="AP86" s="2">
        <f t="shared" si="5"/>
        <v>0.97799999999999998</v>
      </c>
      <c r="AQ86" s="2">
        <f>IF(ISNUMBER(AP86),SUMIFS($AP$1:AP86,$A$1:A86,A86,$F$1:F86,F86,$D$1:D86,D86),"")</f>
        <v>20.837000000000003</v>
      </c>
      <c r="AR86">
        <f t="shared" si="6"/>
        <v>7</v>
      </c>
    </row>
    <row r="87" spans="1:44" x14ac:dyDescent="0.25">
      <c r="A87" s="4" t="s">
        <v>29</v>
      </c>
      <c r="B87" s="21" t="s">
        <v>26</v>
      </c>
      <c r="C87" s="22">
        <v>42163</v>
      </c>
      <c r="D87" s="21">
        <v>3</v>
      </c>
      <c r="E87">
        <v>50</v>
      </c>
      <c r="F87" s="2" t="s">
        <v>64</v>
      </c>
      <c r="G87" s="2" t="s">
        <v>24</v>
      </c>
      <c r="H87">
        <v>5</v>
      </c>
      <c r="I87" s="2" t="s">
        <v>22</v>
      </c>
      <c r="J87" s="20" t="s">
        <v>106</v>
      </c>
      <c r="L87" s="21">
        <f t="shared" ref="L87:L91" si="8">AVERAGE(L75,L81)</f>
        <v>85.795000000000002</v>
      </c>
      <c r="M87">
        <f t="shared" si="7"/>
        <v>85.795000000000002</v>
      </c>
      <c r="N87" s="2">
        <f>IF(ISNUMBER(M87),SUMIFS(M$1:$M87,A$1:$A87,A87,F$1:$F87,F87,D$1:$D87,D87),"")</f>
        <v>753.16499999999996</v>
      </c>
      <c r="P87" s="5"/>
      <c r="AD87" s="2">
        <f t="shared" si="4"/>
        <v>3.1E-2</v>
      </c>
      <c r="AE87" s="21">
        <f t="shared" ref="AE87:AE91" si="9">AVERAGE(AE75,AE81)</f>
        <v>3.1E-2</v>
      </c>
      <c r="AP87" s="2">
        <f t="shared" si="5"/>
        <v>2.66</v>
      </c>
      <c r="AQ87" s="2">
        <f>IF(ISNUMBER(AP87),SUMIFS($AP$1:AP87,$A$1:A87,A87,$F$1:F87,F87,$D$1:D87,D87),"")</f>
        <v>20.047000000000001</v>
      </c>
      <c r="AR87">
        <f t="shared" si="6"/>
        <v>7</v>
      </c>
    </row>
    <row r="88" spans="1:44" x14ac:dyDescent="0.25">
      <c r="A88" s="4" t="s">
        <v>28</v>
      </c>
      <c r="B88" s="21" t="s">
        <v>26</v>
      </c>
      <c r="C88" s="22">
        <v>42163</v>
      </c>
      <c r="D88" s="21">
        <v>3</v>
      </c>
      <c r="E88">
        <v>100</v>
      </c>
      <c r="F88" s="2" t="s">
        <v>64</v>
      </c>
      <c r="G88" s="2" t="s">
        <v>24</v>
      </c>
      <c r="H88">
        <v>5</v>
      </c>
      <c r="I88" s="2" t="s">
        <v>22</v>
      </c>
      <c r="J88" s="20" t="s">
        <v>106</v>
      </c>
      <c r="L88" s="21">
        <f t="shared" si="8"/>
        <v>103.32</v>
      </c>
      <c r="M88">
        <f t="shared" si="7"/>
        <v>103.32</v>
      </c>
      <c r="N88" s="2">
        <f>IF(ISNUMBER(M88),SUMIFS(M$1:$M88,A$1:$A88,A88,F$1:$F88,F88,D$1:$D88,D88),"")</f>
        <v>919.21</v>
      </c>
      <c r="P88" s="5"/>
      <c r="AD88" s="2">
        <f t="shared" si="4"/>
        <v>3.15E-2</v>
      </c>
      <c r="AE88" s="21">
        <f t="shared" si="9"/>
        <v>3.15E-2</v>
      </c>
      <c r="AP88" s="2">
        <f t="shared" si="5"/>
        <v>3.2549999999999999</v>
      </c>
      <c r="AQ88" s="2">
        <f>IF(ISNUMBER(AP88),SUMIFS($AP$1:AP88,$A$1:A88,A88,$F$1:F88,F88,$D$1:D88,D88),"")</f>
        <v>22.847999999999999</v>
      </c>
      <c r="AR88">
        <f t="shared" si="6"/>
        <v>7</v>
      </c>
    </row>
    <row r="89" spans="1:44" x14ac:dyDescent="0.25">
      <c r="A89" s="4" t="s">
        <v>25</v>
      </c>
      <c r="B89" s="21" t="s">
        <v>26</v>
      </c>
      <c r="C89" s="22">
        <v>42163</v>
      </c>
      <c r="D89" s="21">
        <v>3</v>
      </c>
      <c r="E89">
        <v>200</v>
      </c>
      <c r="F89" s="2" t="s">
        <v>64</v>
      </c>
      <c r="G89" s="2" t="s">
        <v>24</v>
      </c>
      <c r="H89">
        <v>5</v>
      </c>
      <c r="I89" s="2" t="s">
        <v>22</v>
      </c>
      <c r="J89" s="20" t="s">
        <v>106</v>
      </c>
      <c r="L89" s="21">
        <f t="shared" si="8"/>
        <v>133.755</v>
      </c>
      <c r="M89">
        <f t="shared" si="7"/>
        <v>133.755</v>
      </c>
      <c r="N89" s="2">
        <f>IF(ISNUMBER(M89),SUMIFS(M$1:$M89,A$1:$A89,A89,F$1:$F89,F89,D$1:$D89,D89),"")</f>
        <v>1015.475</v>
      </c>
      <c r="P89" s="5"/>
      <c r="AD89" s="2">
        <f t="shared" si="4"/>
        <v>2.9499999999999998E-2</v>
      </c>
      <c r="AE89" s="21">
        <f t="shared" si="9"/>
        <v>2.9499999999999998E-2</v>
      </c>
      <c r="AP89" s="2">
        <f t="shared" si="5"/>
        <v>3.9460000000000002</v>
      </c>
      <c r="AQ89" s="2">
        <f>IF(ISNUMBER(AP89),SUMIFS($AP$1:AP89,$A$1:A89,A89,$F$1:F89,F89,$D$1:D89,D89),"")</f>
        <v>24.106000000000002</v>
      </c>
      <c r="AR89">
        <f t="shared" si="6"/>
        <v>7</v>
      </c>
    </row>
    <row r="90" spans="1:44" x14ac:dyDescent="0.25">
      <c r="A90" s="4" t="s">
        <v>31</v>
      </c>
      <c r="B90" s="21" t="s">
        <v>26</v>
      </c>
      <c r="C90" s="22">
        <v>42163</v>
      </c>
      <c r="D90" s="21">
        <v>3</v>
      </c>
      <c r="E90">
        <v>350</v>
      </c>
      <c r="F90" s="2" t="s">
        <v>64</v>
      </c>
      <c r="G90" s="2" t="s">
        <v>24</v>
      </c>
      <c r="H90">
        <v>5</v>
      </c>
      <c r="I90" s="2" t="s">
        <v>22</v>
      </c>
      <c r="J90" s="20" t="s">
        <v>106</v>
      </c>
      <c r="L90" s="21">
        <f t="shared" si="8"/>
        <v>169.8</v>
      </c>
      <c r="M90">
        <f t="shared" si="7"/>
        <v>169.8</v>
      </c>
      <c r="N90" s="2">
        <f>IF(ISNUMBER(M90),SUMIFS(M$1:$M90,A$1:$A90,A90,F$1:$F90,F90,D$1:$D90,D90),"")</f>
        <v>1020.8599999999999</v>
      </c>
      <c r="P90" s="5"/>
      <c r="AD90" s="2">
        <f t="shared" si="4"/>
        <v>2.8999999999999998E-2</v>
      </c>
      <c r="AE90" s="21">
        <f t="shared" si="9"/>
        <v>2.8999999999999998E-2</v>
      </c>
      <c r="AP90" s="2">
        <f t="shared" si="5"/>
        <v>4.9240000000000004</v>
      </c>
      <c r="AQ90" s="2">
        <f>IF(ISNUMBER(AP90),SUMIFS($AP$1:AP90,$A$1:A90,A90,$F$1:F90,F90,$D$1:D90,D90),"")</f>
        <v>26.672999999999998</v>
      </c>
      <c r="AR90">
        <f t="shared" si="6"/>
        <v>7</v>
      </c>
    </row>
    <row r="91" spans="1:44" x14ac:dyDescent="0.25">
      <c r="A91" s="4" t="s">
        <v>30</v>
      </c>
      <c r="B91" s="21" t="s">
        <v>26</v>
      </c>
      <c r="C91" s="22">
        <v>42163</v>
      </c>
      <c r="D91" s="21">
        <v>3</v>
      </c>
      <c r="E91">
        <v>500</v>
      </c>
      <c r="F91" s="2" t="s">
        <v>64</v>
      </c>
      <c r="G91" s="2" t="s">
        <v>24</v>
      </c>
      <c r="H91">
        <v>5</v>
      </c>
      <c r="I91" s="2" t="s">
        <v>22</v>
      </c>
      <c r="J91" s="20" t="s">
        <v>106</v>
      </c>
      <c r="L91" s="21">
        <f t="shared" si="8"/>
        <v>210.375</v>
      </c>
      <c r="M91">
        <f t="shared" si="7"/>
        <v>210.375</v>
      </c>
      <c r="N91" s="2">
        <f>IF(ISNUMBER(M91),SUMIFS(M$1:$M91,A$1:$A91,A91,F$1:$F91,F91,D$1:$D91,D91),"")</f>
        <v>1395.915</v>
      </c>
      <c r="P91" s="5"/>
      <c r="AD91" s="2">
        <f t="shared" si="4"/>
        <v>3.1E-2</v>
      </c>
      <c r="AE91" s="21">
        <f t="shared" si="9"/>
        <v>3.1E-2</v>
      </c>
      <c r="AP91" s="2">
        <f t="shared" si="5"/>
        <v>6.5220000000000002</v>
      </c>
      <c r="AQ91" s="2">
        <f>IF(ISNUMBER(AP91),SUMIFS($AP$1:AP91,$A$1:A91,A91,$F$1:F91,F91,$D$1:D91,D91),"")</f>
        <v>37.496999999999993</v>
      </c>
      <c r="AR91">
        <f t="shared" si="6"/>
        <v>7</v>
      </c>
    </row>
    <row r="92" spans="1:44" x14ac:dyDescent="0.25">
      <c r="A92" s="4" t="s">
        <v>27</v>
      </c>
      <c r="B92" t="s">
        <v>26</v>
      </c>
      <c r="C92" s="3">
        <v>42254</v>
      </c>
      <c r="D92">
        <v>1</v>
      </c>
      <c r="E92">
        <v>0</v>
      </c>
      <c r="F92" s="2" t="s">
        <v>65</v>
      </c>
      <c r="G92" s="2" t="s">
        <v>32</v>
      </c>
      <c r="H92">
        <v>6</v>
      </c>
      <c r="I92" s="2" t="s">
        <v>22</v>
      </c>
      <c r="J92" s="20" t="s">
        <v>106</v>
      </c>
      <c r="L92">
        <v>65.95</v>
      </c>
      <c r="M92">
        <f t="shared" si="7"/>
        <v>65.95</v>
      </c>
      <c r="N92" s="2">
        <f>IF(ISNUMBER(M92),SUMIFS(M$1:$M92,A$1:$A92,A92,F$1:$F92,F92,D$1:$D92,D92),"")</f>
        <v>65.95</v>
      </c>
      <c r="P92" s="5"/>
      <c r="AC92">
        <v>26.4</v>
      </c>
      <c r="AD92" s="2">
        <f t="shared" si="4"/>
        <v>0.04</v>
      </c>
      <c r="AE92">
        <v>0.04</v>
      </c>
      <c r="AH92">
        <v>0.03</v>
      </c>
      <c r="AI92">
        <v>4.0000000000000001E-3</v>
      </c>
      <c r="AJ92">
        <v>9.5000000000000001E-2</v>
      </c>
      <c r="AK92">
        <v>0.317</v>
      </c>
      <c r="AL92">
        <v>0.55100000000000005</v>
      </c>
      <c r="AP92" s="2">
        <f t="shared" si="5"/>
        <v>2.6379999999999999</v>
      </c>
      <c r="AQ92" s="2">
        <f>IF(ISNUMBER(AP92),SUMIFS($AP$1:AP92,$A$1:A92,A92,$F$1:F92,F92,$D$1:D92,D92),"")</f>
        <v>2.6379999999999999</v>
      </c>
      <c r="AR92">
        <f t="shared" si="6"/>
        <v>13</v>
      </c>
    </row>
    <row r="93" spans="1:44" x14ac:dyDescent="0.25">
      <c r="A93" s="4" t="s">
        <v>29</v>
      </c>
      <c r="B93" t="s">
        <v>26</v>
      </c>
      <c r="C93" s="3">
        <v>42254</v>
      </c>
      <c r="D93">
        <v>1</v>
      </c>
      <c r="E93">
        <v>50</v>
      </c>
      <c r="F93" s="2" t="s">
        <v>65</v>
      </c>
      <c r="G93" s="2" t="s">
        <v>32</v>
      </c>
      <c r="H93">
        <v>6</v>
      </c>
      <c r="I93" s="2" t="s">
        <v>22</v>
      </c>
      <c r="J93" s="20" t="s">
        <v>106</v>
      </c>
      <c r="L93">
        <v>89.98</v>
      </c>
      <c r="M93">
        <f t="shared" si="7"/>
        <v>89.98</v>
      </c>
      <c r="N93" s="2">
        <f>IF(ISNUMBER(M93),SUMIFS(M$1:$M93,A$1:$A93,A93,F$1:$F93,F93,D$1:$D93,D93),"")</f>
        <v>89.98</v>
      </c>
      <c r="P93" s="5"/>
      <c r="AC93">
        <v>24.4</v>
      </c>
      <c r="AD93" s="2">
        <f t="shared" si="4"/>
        <v>3.6000000000000004E-2</v>
      </c>
      <c r="AE93">
        <v>3.6000000000000004E-2</v>
      </c>
      <c r="AH93">
        <v>0.15</v>
      </c>
      <c r="AI93">
        <v>6.0000000000000001E-3</v>
      </c>
      <c r="AJ93">
        <v>6.8000000000000005E-2</v>
      </c>
      <c r="AK93">
        <v>0.32800000000000001</v>
      </c>
      <c r="AL93">
        <v>0.44700000000000001</v>
      </c>
      <c r="AM93">
        <v>0</v>
      </c>
      <c r="AP93" s="2">
        <f t="shared" si="5"/>
        <v>3.2389999999999999</v>
      </c>
      <c r="AQ93" s="2">
        <f>IF(ISNUMBER(AP93),SUMIFS($AP$1:AP93,$A$1:A93,A93,$F$1:F93,F93,$D$1:D93,D93),"")</f>
        <v>3.2389999999999999</v>
      </c>
      <c r="AR93">
        <f t="shared" si="6"/>
        <v>14</v>
      </c>
    </row>
    <row r="94" spans="1:44" x14ac:dyDescent="0.25">
      <c r="A94" s="4" t="s">
        <v>28</v>
      </c>
      <c r="B94" t="s">
        <v>26</v>
      </c>
      <c r="C94" s="3">
        <v>42254</v>
      </c>
      <c r="D94">
        <v>1</v>
      </c>
      <c r="E94">
        <v>100</v>
      </c>
      <c r="F94" s="2" t="s">
        <v>65</v>
      </c>
      <c r="G94" s="2" t="s">
        <v>32</v>
      </c>
      <c r="H94">
        <v>6</v>
      </c>
      <c r="I94" s="2" t="s">
        <v>22</v>
      </c>
      <c r="J94" s="20" t="s">
        <v>106</v>
      </c>
      <c r="L94">
        <v>104.04</v>
      </c>
      <c r="M94">
        <f t="shared" si="7"/>
        <v>104.04</v>
      </c>
      <c r="N94" s="2">
        <f>IF(ISNUMBER(M94),SUMIFS(M$1:$M94,A$1:$A94,A94,F$1:$F94,F94,D$1:$D94,D94),"")</f>
        <v>104.04</v>
      </c>
      <c r="P94" s="5"/>
      <c r="AC94">
        <v>24.3</v>
      </c>
      <c r="AD94" s="2">
        <f t="shared" si="4"/>
        <v>3.6000000000000004E-2</v>
      </c>
      <c r="AE94">
        <v>3.6000000000000004E-2</v>
      </c>
      <c r="AH94">
        <v>3.6999999999999998E-2</v>
      </c>
      <c r="AI94">
        <v>3.0000000000000001E-3</v>
      </c>
      <c r="AJ94">
        <v>0.23300000000000001</v>
      </c>
      <c r="AK94">
        <v>0.41199999999999998</v>
      </c>
      <c r="AL94">
        <v>0.31</v>
      </c>
      <c r="AP94" s="2">
        <f t="shared" si="5"/>
        <v>3.7450000000000001</v>
      </c>
      <c r="AQ94" s="2">
        <f>IF(ISNUMBER(AP94),SUMIFS($AP$1:AP94,$A$1:A94,A94,$F$1:F94,F94,$D$1:D94,D94),"")</f>
        <v>3.7450000000000001</v>
      </c>
      <c r="AR94">
        <f t="shared" si="6"/>
        <v>13</v>
      </c>
    </row>
    <row r="95" spans="1:44" x14ac:dyDescent="0.25">
      <c r="A95" s="4" t="s">
        <v>25</v>
      </c>
      <c r="B95" t="s">
        <v>26</v>
      </c>
      <c r="C95" s="3">
        <v>42254</v>
      </c>
      <c r="D95">
        <v>1</v>
      </c>
      <c r="E95">
        <v>200</v>
      </c>
      <c r="F95" s="2" t="s">
        <v>65</v>
      </c>
      <c r="G95" s="2" t="s">
        <v>32</v>
      </c>
      <c r="H95">
        <v>6</v>
      </c>
      <c r="I95" s="2" t="s">
        <v>22</v>
      </c>
      <c r="J95" s="20" t="s">
        <v>106</v>
      </c>
      <c r="L95">
        <v>109.59</v>
      </c>
      <c r="M95">
        <f t="shared" si="7"/>
        <v>109.59</v>
      </c>
      <c r="N95" s="2">
        <f>IF(ISNUMBER(M95),SUMIFS(M$1:$M95,A$1:$A95,A95,F$1:$F95,F95,D$1:$D95,D95),"")</f>
        <v>109.59</v>
      </c>
      <c r="P95" s="5"/>
      <c r="AC95">
        <v>21.2</v>
      </c>
      <c r="AD95" s="2">
        <f t="shared" si="4"/>
        <v>3.2000000000000001E-2</v>
      </c>
      <c r="AE95">
        <v>3.2000000000000001E-2</v>
      </c>
      <c r="AH95">
        <v>4.5999999999999999E-2</v>
      </c>
      <c r="AI95">
        <v>5.0000000000000001E-3</v>
      </c>
      <c r="AJ95">
        <v>0.161</v>
      </c>
      <c r="AK95">
        <v>0.46400000000000002</v>
      </c>
      <c r="AL95">
        <v>0.32</v>
      </c>
      <c r="AP95" s="2">
        <f t="shared" si="5"/>
        <v>3.5070000000000001</v>
      </c>
      <c r="AQ95" s="2">
        <f>IF(ISNUMBER(AP95),SUMIFS($AP$1:AP95,$A$1:A95,A95,$F$1:F95,F95,$D$1:D95,D95),"")</f>
        <v>3.5070000000000001</v>
      </c>
      <c r="AR95">
        <f t="shared" si="6"/>
        <v>13</v>
      </c>
    </row>
    <row r="96" spans="1:44" x14ac:dyDescent="0.25">
      <c r="A96" s="4" t="s">
        <v>31</v>
      </c>
      <c r="B96" t="s">
        <v>26</v>
      </c>
      <c r="C96" s="3">
        <v>42254</v>
      </c>
      <c r="D96">
        <v>1</v>
      </c>
      <c r="E96">
        <v>350</v>
      </c>
      <c r="F96" s="2" t="s">
        <v>65</v>
      </c>
      <c r="G96" s="2" t="s">
        <v>32</v>
      </c>
      <c r="H96">
        <v>6</v>
      </c>
      <c r="I96" s="2" t="s">
        <v>22</v>
      </c>
      <c r="J96" s="20" t="s">
        <v>106</v>
      </c>
      <c r="L96">
        <v>55.1</v>
      </c>
      <c r="M96">
        <f t="shared" si="7"/>
        <v>55.1</v>
      </c>
      <c r="N96" s="2">
        <f>IF(ISNUMBER(M96),SUMIFS(M$1:$M96,A$1:$A96,A96,F$1:$F96,F96,D$1:$D96,D96),"")</f>
        <v>55.1</v>
      </c>
      <c r="P96" s="5"/>
      <c r="AC96">
        <v>21.6</v>
      </c>
      <c r="AD96" s="2">
        <f t="shared" si="4"/>
        <v>3.2000000000000001E-2</v>
      </c>
      <c r="AE96">
        <v>3.2000000000000001E-2</v>
      </c>
      <c r="AH96">
        <v>1.4999999999999999E-2</v>
      </c>
      <c r="AI96">
        <v>4.0000000000000001E-3</v>
      </c>
      <c r="AJ96">
        <v>0.30599999999999999</v>
      </c>
      <c r="AK96">
        <v>0.46700000000000003</v>
      </c>
      <c r="AL96">
        <v>0.20300000000000001</v>
      </c>
      <c r="AM96">
        <v>0</v>
      </c>
      <c r="AP96" s="2">
        <f t="shared" si="5"/>
        <v>1.7629999999999999</v>
      </c>
      <c r="AQ96" s="2">
        <f>IF(ISNUMBER(AP96),SUMIFS($AP$1:AP96,$A$1:A96,A96,$F$1:F96,F96,$D$1:D96,D96),"")</f>
        <v>1.7629999999999999</v>
      </c>
      <c r="AR96">
        <f t="shared" si="6"/>
        <v>14</v>
      </c>
    </row>
    <row r="97" spans="1:44" x14ac:dyDescent="0.25">
      <c r="A97" s="4" t="s">
        <v>30</v>
      </c>
      <c r="B97" t="s">
        <v>26</v>
      </c>
      <c r="C97" s="3">
        <v>42254</v>
      </c>
      <c r="D97">
        <v>1</v>
      </c>
      <c r="E97">
        <v>500</v>
      </c>
      <c r="F97" s="2" t="s">
        <v>65</v>
      </c>
      <c r="G97" s="2" t="s">
        <v>32</v>
      </c>
      <c r="H97">
        <v>6</v>
      </c>
      <c r="I97" s="2" t="s">
        <v>22</v>
      </c>
      <c r="J97" s="20" t="s">
        <v>106</v>
      </c>
      <c r="L97">
        <v>160.78</v>
      </c>
      <c r="M97">
        <f t="shared" si="7"/>
        <v>160.78</v>
      </c>
      <c r="N97" s="2">
        <f>IF(ISNUMBER(M97),SUMIFS(M$1:$M97,A$1:$A97,A97,F$1:$F97,F97,D$1:$D97,D97),"")</f>
        <v>160.78</v>
      </c>
      <c r="P97" s="5"/>
      <c r="AC97">
        <v>19.7</v>
      </c>
      <c r="AD97" s="2">
        <f t="shared" si="4"/>
        <v>0.03</v>
      </c>
      <c r="AE97">
        <v>0.03</v>
      </c>
      <c r="AH97">
        <v>7.8E-2</v>
      </c>
      <c r="AJ97">
        <v>0.26300000000000001</v>
      </c>
      <c r="AK97">
        <v>0.57199999999999995</v>
      </c>
      <c r="AL97">
        <v>7.1999999999999995E-2</v>
      </c>
      <c r="AP97" s="2">
        <f t="shared" si="5"/>
        <v>4.8230000000000004</v>
      </c>
      <c r="AQ97" s="2">
        <f>IF(ISNUMBER(AP97),SUMIFS($AP$1:AP97,$A$1:A97,A97,$F$1:F97,F97,$D$1:D97,D97),"")</f>
        <v>4.8230000000000004</v>
      </c>
      <c r="AR97">
        <f t="shared" si="6"/>
        <v>12</v>
      </c>
    </row>
    <row r="98" spans="1:44" x14ac:dyDescent="0.25">
      <c r="A98" s="4" t="s">
        <v>27</v>
      </c>
      <c r="B98" t="s">
        <v>26</v>
      </c>
      <c r="C98" s="3">
        <v>42254</v>
      </c>
      <c r="D98">
        <v>2</v>
      </c>
      <c r="E98">
        <v>0</v>
      </c>
      <c r="F98" s="2" t="s">
        <v>65</v>
      </c>
      <c r="G98" s="2" t="s">
        <v>32</v>
      </c>
      <c r="H98">
        <v>6</v>
      </c>
      <c r="I98" s="2" t="s">
        <v>22</v>
      </c>
      <c r="J98" s="20" t="s">
        <v>106</v>
      </c>
      <c r="L98">
        <v>30.71</v>
      </c>
      <c r="M98">
        <f t="shared" si="7"/>
        <v>30.71</v>
      </c>
      <c r="N98" s="2">
        <f>IF(ISNUMBER(M98),SUMIFS(M$1:$M98,A$1:$A98,A98,F$1:$F98,F98,D$1:$D98,D98),"")</f>
        <v>30.71</v>
      </c>
      <c r="P98" s="5"/>
      <c r="AC98">
        <v>23</v>
      </c>
      <c r="AD98" s="2">
        <f t="shared" si="4"/>
        <v>3.4000000000000002E-2</v>
      </c>
      <c r="AE98">
        <v>3.4000000000000002E-2</v>
      </c>
      <c r="AH98">
        <v>0.01</v>
      </c>
      <c r="AI98">
        <v>1.7999999999999999E-2</v>
      </c>
      <c r="AJ98">
        <v>0.03</v>
      </c>
      <c r="AK98">
        <v>0.57399999999999995</v>
      </c>
      <c r="AL98">
        <v>0.36499999999999999</v>
      </c>
      <c r="AP98" s="2">
        <f t="shared" si="5"/>
        <v>1.044</v>
      </c>
      <c r="AQ98" s="2">
        <f>IF(ISNUMBER(AP98),SUMIFS($AP$1:AP98,$A$1:A98,A98,$F$1:F98,F98,$D$1:D98,D98),"")</f>
        <v>1.044</v>
      </c>
      <c r="AR98">
        <f t="shared" si="6"/>
        <v>13</v>
      </c>
    </row>
    <row r="99" spans="1:44" x14ac:dyDescent="0.25">
      <c r="A99" s="4" t="s">
        <v>29</v>
      </c>
      <c r="B99" t="s">
        <v>26</v>
      </c>
      <c r="C99" s="3">
        <v>42254</v>
      </c>
      <c r="D99">
        <v>2</v>
      </c>
      <c r="E99">
        <v>50</v>
      </c>
      <c r="F99" s="2" t="s">
        <v>65</v>
      </c>
      <c r="G99" s="2" t="s">
        <v>32</v>
      </c>
      <c r="H99">
        <v>6</v>
      </c>
      <c r="I99" s="2" t="s">
        <v>22</v>
      </c>
      <c r="J99" s="20" t="s">
        <v>106</v>
      </c>
      <c r="L99">
        <v>81.010000000000005</v>
      </c>
      <c r="M99">
        <f t="shared" si="7"/>
        <v>81.010000000000005</v>
      </c>
      <c r="N99" s="2">
        <f>IF(ISNUMBER(M99),SUMIFS(M$1:$M99,A$1:$A99,A99,F$1:$F99,F99,D$1:$D99,D99),"")</f>
        <v>81.010000000000005</v>
      </c>
      <c r="P99" s="5"/>
      <c r="AC99">
        <v>18.3</v>
      </c>
      <c r="AD99" s="2">
        <f t="shared" si="4"/>
        <v>2.7999999999999997E-2</v>
      </c>
      <c r="AE99">
        <v>2.7999999999999997E-2</v>
      </c>
      <c r="AH99">
        <v>6.9000000000000006E-2</v>
      </c>
      <c r="AI99">
        <v>3.0000000000000001E-3</v>
      </c>
      <c r="AJ99">
        <v>0.13300000000000001</v>
      </c>
      <c r="AK99">
        <v>0.57699999999999996</v>
      </c>
      <c r="AL99">
        <v>0.20899999999999999</v>
      </c>
      <c r="AP99" s="2">
        <f t="shared" si="5"/>
        <v>2.2679999999999998</v>
      </c>
      <c r="AQ99" s="2">
        <f>IF(ISNUMBER(AP99),SUMIFS($AP$1:AP99,$A$1:A99,A99,$F$1:F99,F99,$D$1:D99,D99),"")</f>
        <v>2.2679999999999998</v>
      </c>
      <c r="AR99">
        <f t="shared" si="6"/>
        <v>13</v>
      </c>
    </row>
    <row r="100" spans="1:44" x14ac:dyDescent="0.25">
      <c r="A100" s="4" t="s">
        <v>28</v>
      </c>
      <c r="B100" t="s">
        <v>26</v>
      </c>
      <c r="C100" s="3">
        <v>42254</v>
      </c>
      <c r="D100">
        <v>2</v>
      </c>
      <c r="E100">
        <v>100</v>
      </c>
      <c r="F100" s="2" t="s">
        <v>65</v>
      </c>
      <c r="G100" s="2" t="s">
        <v>32</v>
      </c>
      <c r="H100">
        <v>6</v>
      </c>
      <c r="I100" s="2" t="s">
        <v>22</v>
      </c>
      <c r="J100" s="20" t="s">
        <v>106</v>
      </c>
      <c r="L100">
        <v>39.83</v>
      </c>
      <c r="M100">
        <f t="shared" si="7"/>
        <v>39.83</v>
      </c>
      <c r="N100" s="2">
        <f>IF(ISNUMBER(M100),SUMIFS(M$1:$M100,A$1:$A100,A100,F$1:$F100,F100,D$1:$D100,D100),"")</f>
        <v>39.83</v>
      </c>
      <c r="P100" s="5"/>
      <c r="AC100">
        <v>16.399999999999999</v>
      </c>
      <c r="AD100" s="2">
        <f t="shared" si="4"/>
        <v>2.5000000000000001E-2</v>
      </c>
      <c r="AE100">
        <v>2.5000000000000001E-2</v>
      </c>
      <c r="AH100">
        <v>6.5000000000000002E-2</v>
      </c>
      <c r="AI100">
        <v>6.0000000000000001E-3</v>
      </c>
      <c r="AJ100">
        <v>7.8E-2</v>
      </c>
      <c r="AK100">
        <v>0.76500000000000001</v>
      </c>
      <c r="AL100">
        <v>7.9000000000000001E-2</v>
      </c>
      <c r="AP100" s="2">
        <f t="shared" si="5"/>
        <v>0.996</v>
      </c>
      <c r="AQ100" s="2">
        <f>IF(ISNUMBER(AP100),SUMIFS($AP$1:AP100,$A$1:A100,A100,$F$1:F100,F100,$D$1:D100,D100),"")</f>
        <v>0.996</v>
      </c>
      <c r="AR100">
        <f t="shared" si="6"/>
        <v>13</v>
      </c>
    </row>
    <row r="101" spans="1:44" x14ac:dyDescent="0.25">
      <c r="A101" s="4" t="s">
        <v>25</v>
      </c>
      <c r="B101" t="s">
        <v>26</v>
      </c>
      <c r="C101" s="3">
        <v>42254</v>
      </c>
      <c r="D101">
        <v>2</v>
      </c>
      <c r="E101">
        <v>200</v>
      </c>
      <c r="F101" s="2" t="s">
        <v>65</v>
      </c>
      <c r="G101" s="2" t="s">
        <v>32</v>
      </c>
      <c r="H101">
        <v>6</v>
      </c>
      <c r="I101" s="2" t="s">
        <v>22</v>
      </c>
      <c r="J101" s="20" t="s">
        <v>106</v>
      </c>
      <c r="L101">
        <v>95.93</v>
      </c>
      <c r="M101">
        <f t="shared" si="7"/>
        <v>95.93</v>
      </c>
      <c r="N101" s="2">
        <f>IF(ISNUMBER(M101),SUMIFS(M$1:$M101,A$1:$A101,A101,F$1:$F101,F101,D$1:$D101,D101),"")</f>
        <v>95.93</v>
      </c>
      <c r="P101" s="5"/>
      <c r="AC101">
        <v>17.899999999999999</v>
      </c>
      <c r="AD101" s="2">
        <f t="shared" si="4"/>
        <v>2.7000000000000003E-2</v>
      </c>
      <c r="AE101">
        <v>2.7000000000000003E-2</v>
      </c>
      <c r="AH101">
        <v>0.14299999999999999</v>
      </c>
      <c r="AI101">
        <v>0</v>
      </c>
      <c r="AJ101">
        <v>0.156</v>
      </c>
      <c r="AK101">
        <v>0.66600000000000004</v>
      </c>
      <c r="AL101">
        <v>2.5000000000000001E-2</v>
      </c>
      <c r="AP101" s="2">
        <f t="shared" si="5"/>
        <v>2.59</v>
      </c>
      <c r="AQ101" s="2">
        <f>IF(ISNUMBER(AP101),SUMIFS($AP$1:AP101,$A$1:A101,A101,$F$1:F101,F101,$D$1:D101,D101),"")</f>
        <v>2.59</v>
      </c>
      <c r="AR101">
        <f t="shared" si="6"/>
        <v>13</v>
      </c>
    </row>
    <row r="102" spans="1:44" x14ac:dyDescent="0.25">
      <c r="A102" s="4" t="s">
        <v>31</v>
      </c>
      <c r="B102" t="s">
        <v>26</v>
      </c>
      <c r="C102" s="3">
        <v>42254</v>
      </c>
      <c r="D102">
        <v>2</v>
      </c>
      <c r="E102">
        <v>350</v>
      </c>
      <c r="F102" s="2" t="s">
        <v>65</v>
      </c>
      <c r="G102" s="2" t="s">
        <v>32</v>
      </c>
      <c r="H102">
        <v>6</v>
      </c>
      <c r="I102" s="2" t="s">
        <v>22</v>
      </c>
      <c r="J102" s="20" t="s">
        <v>106</v>
      </c>
      <c r="L102">
        <v>96.54</v>
      </c>
      <c r="M102">
        <f t="shared" si="7"/>
        <v>96.54</v>
      </c>
      <c r="N102" s="2">
        <f>IF(ISNUMBER(M102),SUMIFS(M$1:$M102,A$1:$A102,A102,F$1:$F102,F102,D$1:$D102,D102),"")</f>
        <v>96.54</v>
      </c>
      <c r="P102" s="5"/>
      <c r="AC102">
        <v>16.899999999999999</v>
      </c>
      <c r="AD102" s="2">
        <f t="shared" si="4"/>
        <v>2.5000000000000001E-2</v>
      </c>
      <c r="AE102">
        <v>2.5000000000000001E-2</v>
      </c>
      <c r="AH102">
        <v>0.128</v>
      </c>
      <c r="AJ102">
        <v>0.21199999999999999</v>
      </c>
      <c r="AK102">
        <v>0.64</v>
      </c>
      <c r="AL102">
        <v>0.01</v>
      </c>
      <c r="AP102" s="2">
        <f t="shared" si="5"/>
        <v>2.4140000000000001</v>
      </c>
      <c r="AQ102" s="2">
        <f>IF(ISNUMBER(AP102),SUMIFS($AP$1:AP102,$A$1:A102,A102,$F$1:F102,F102,$D$1:D102,D102),"")</f>
        <v>2.4140000000000001</v>
      </c>
      <c r="AR102">
        <f t="shared" si="6"/>
        <v>12</v>
      </c>
    </row>
    <row r="103" spans="1:44" x14ac:dyDescent="0.25">
      <c r="A103" s="4" t="s">
        <v>30</v>
      </c>
      <c r="B103" t="s">
        <v>26</v>
      </c>
      <c r="C103" s="3">
        <v>42254</v>
      </c>
      <c r="D103">
        <v>2</v>
      </c>
      <c r="E103">
        <v>500</v>
      </c>
      <c r="F103" s="2" t="s">
        <v>65</v>
      </c>
      <c r="G103" s="2" t="s">
        <v>32</v>
      </c>
      <c r="H103">
        <v>6</v>
      </c>
      <c r="I103" s="2" t="s">
        <v>22</v>
      </c>
      <c r="J103" s="20" t="s">
        <v>106</v>
      </c>
      <c r="L103">
        <v>148.85</v>
      </c>
      <c r="M103">
        <f t="shared" si="7"/>
        <v>148.85</v>
      </c>
      <c r="N103" s="2">
        <f>IF(ISNUMBER(M103),SUMIFS(M$1:$M103,A$1:$A103,A103,F$1:$F103,F103,D$1:$D103,D103),"")</f>
        <v>148.85</v>
      </c>
      <c r="P103" s="5"/>
      <c r="AC103">
        <v>20.2</v>
      </c>
      <c r="AD103" s="2">
        <f t="shared" si="4"/>
        <v>0.03</v>
      </c>
      <c r="AE103">
        <v>0.03</v>
      </c>
      <c r="AH103">
        <v>0.14299999999999999</v>
      </c>
      <c r="AJ103">
        <v>0.29099999999999998</v>
      </c>
      <c r="AK103">
        <v>0.56200000000000006</v>
      </c>
      <c r="AL103">
        <v>2E-3</v>
      </c>
      <c r="AP103" s="2">
        <f t="shared" si="5"/>
        <v>4.4660000000000002</v>
      </c>
      <c r="AQ103" s="2">
        <f>IF(ISNUMBER(AP103),SUMIFS($AP$1:AP103,$A$1:A103,A103,$F$1:F103,F103,$D$1:D103,D103),"")</f>
        <v>4.4660000000000002</v>
      </c>
      <c r="AR103">
        <f t="shared" si="6"/>
        <v>12</v>
      </c>
    </row>
    <row r="104" spans="1:44" x14ac:dyDescent="0.25">
      <c r="A104" s="4" t="s">
        <v>27</v>
      </c>
      <c r="B104" t="s">
        <v>26</v>
      </c>
      <c r="C104" s="3">
        <v>42254</v>
      </c>
      <c r="D104">
        <v>3</v>
      </c>
      <c r="E104">
        <v>0</v>
      </c>
      <c r="F104" s="2" t="s">
        <v>65</v>
      </c>
      <c r="G104" s="2" t="s">
        <v>32</v>
      </c>
      <c r="H104">
        <v>6</v>
      </c>
      <c r="I104" s="2" t="s">
        <v>22</v>
      </c>
      <c r="J104" s="20" t="s">
        <v>106</v>
      </c>
      <c r="L104">
        <v>107.53</v>
      </c>
      <c r="M104">
        <f t="shared" si="7"/>
        <v>107.53</v>
      </c>
      <c r="N104" s="2">
        <f>IF(ISNUMBER(M104),SUMIFS(M$1:$M104,A$1:$A104,A104,F$1:$F104,F104,D$1:$D104,D104),"")</f>
        <v>107.53</v>
      </c>
      <c r="P104" s="5"/>
      <c r="AC104">
        <v>15.8</v>
      </c>
      <c r="AD104" s="2">
        <f t="shared" si="4"/>
        <v>2.4E-2</v>
      </c>
      <c r="AE104">
        <v>2.4E-2</v>
      </c>
      <c r="AH104">
        <v>0.05</v>
      </c>
      <c r="AI104">
        <v>1.4E-2</v>
      </c>
      <c r="AJ104">
        <v>0.161</v>
      </c>
      <c r="AK104">
        <v>0.74199999999999999</v>
      </c>
      <c r="AL104">
        <v>1.6E-2</v>
      </c>
      <c r="AP104" s="2">
        <f t="shared" si="5"/>
        <v>2.581</v>
      </c>
      <c r="AQ104" s="2">
        <f>IF(ISNUMBER(AP104),SUMIFS($AP$1:AP104,$A$1:A104,A104,$F$1:F104,F104,$D$1:D104,D104),"")</f>
        <v>2.581</v>
      </c>
      <c r="AR104">
        <f t="shared" si="6"/>
        <v>13</v>
      </c>
    </row>
    <row r="105" spans="1:44" x14ac:dyDescent="0.25">
      <c r="A105" s="4" t="s">
        <v>29</v>
      </c>
      <c r="B105" t="s">
        <v>26</v>
      </c>
      <c r="C105" s="3">
        <v>42254</v>
      </c>
      <c r="D105">
        <v>3</v>
      </c>
      <c r="E105">
        <v>50</v>
      </c>
      <c r="F105" s="2" t="s">
        <v>65</v>
      </c>
      <c r="G105" s="2" t="s">
        <v>32</v>
      </c>
      <c r="H105">
        <v>6</v>
      </c>
      <c r="I105" s="2" t="s">
        <v>22</v>
      </c>
      <c r="J105" s="20" t="s">
        <v>106</v>
      </c>
      <c r="L105">
        <v>62.45</v>
      </c>
      <c r="M105">
        <f t="shared" si="7"/>
        <v>62.45</v>
      </c>
      <c r="N105" s="2">
        <f>IF(ISNUMBER(M105),SUMIFS(M$1:$M105,A$1:$A105,A105,F$1:$F105,F105,D$1:$D105,D105),"")</f>
        <v>62.45</v>
      </c>
      <c r="P105" s="5"/>
      <c r="AC105">
        <v>18</v>
      </c>
      <c r="AD105" s="2">
        <f t="shared" si="4"/>
        <v>2.7000000000000003E-2</v>
      </c>
      <c r="AE105">
        <v>2.7000000000000003E-2</v>
      </c>
      <c r="AH105">
        <v>0.02</v>
      </c>
      <c r="AI105">
        <v>1.0999999999999999E-2</v>
      </c>
      <c r="AJ105">
        <v>6.3E-2</v>
      </c>
      <c r="AK105">
        <v>0.77900000000000003</v>
      </c>
      <c r="AL105">
        <v>0.11799999999999999</v>
      </c>
      <c r="AP105" s="2">
        <f t="shared" si="5"/>
        <v>1.6859999999999999</v>
      </c>
      <c r="AQ105" s="2">
        <f>IF(ISNUMBER(AP105),SUMIFS($AP$1:AP105,$A$1:A105,A105,$F$1:F105,F105,$D$1:D105,D105),"")</f>
        <v>1.6859999999999999</v>
      </c>
      <c r="AR105">
        <f t="shared" si="6"/>
        <v>13</v>
      </c>
    </row>
    <row r="106" spans="1:44" x14ac:dyDescent="0.25">
      <c r="A106" s="4" t="s">
        <v>28</v>
      </c>
      <c r="B106" t="s">
        <v>26</v>
      </c>
      <c r="C106" s="3">
        <v>42254</v>
      </c>
      <c r="D106">
        <v>3</v>
      </c>
      <c r="E106">
        <v>100</v>
      </c>
      <c r="F106" s="2" t="s">
        <v>65</v>
      </c>
      <c r="G106" s="2" t="s">
        <v>32</v>
      </c>
      <c r="H106">
        <v>6</v>
      </c>
      <c r="I106" s="2" t="s">
        <v>22</v>
      </c>
      <c r="J106" s="20" t="s">
        <v>106</v>
      </c>
      <c r="L106">
        <v>118.85</v>
      </c>
      <c r="M106">
        <f t="shared" si="7"/>
        <v>118.85</v>
      </c>
      <c r="N106" s="2">
        <f>IF(ISNUMBER(M106),SUMIFS(M$1:$M106,A$1:$A106,A106,F$1:$F106,F106,D$1:$D106,D106),"")</f>
        <v>118.85</v>
      </c>
      <c r="P106" s="5"/>
      <c r="AC106">
        <v>15.1</v>
      </c>
      <c r="AD106" s="2">
        <f t="shared" si="4"/>
        <v>2.3E-2</v>
      </c>
      <c r="AE106">
        <v>2.3E-2</v>
      </c>
      <c r="AH106">
        <v>2.8000000000000001E-2</v>
      </c>
      <c r="AI106">
        <v>8.0000000000000002E-3</v>
      </c>
      <c r="AJ106">
        <v>5.5E-2</v>
      </c>
      <c r="AK106">
        <v>0.80100000000000005</v>
      </c>
      <c r="AL106">
        <v>0.10199999999999999</v>
      </c>
      <c r="AP106" s="2">
        <f t="shared" si="5"/>
        <v>2.734</v>
      </c>
      <c r="AQ106" s="2">
        <f>IF(ISNUMBER(AP106),SUMIFS($AP$1:AP106,$A$1:A106,A106,$F$1:F106,F106,$D$1:D106,D106),"")</f>
        <v>2.734</v>
      </c>
      <c r="AR106">
        <f t="shared" si="6"/>
        <v>13</v>
      </c>
    </row>
    <row r="107" spans="1:44" x14ac:dyDescent="0.25">
      <c r="A107" s="4" t="s">
        <v>25</v>
      </c>
      <c r="B107" t="s">
        <v>26</v>
      </c>
      <c r="C107" s="3">
        <v>42254</v>
      </c>
      <c r="D107">
        <v>3</v>
      </c>
      <c r="E107">
        <v>200</v>
      </c>
      <c r="F107" s="2" t="s">
        <v>65</v>
      </c>
      <c r="G107" s="2" t="s">
        <v>32</v>
      </c>
      <c r="H107">
        <v>6</v>
      </c>
      <c r="I107" s="2" t="s">
        <v>22</v>
      </c>
      <c r="J107" s="20" t="s">
        <v>106</v>
      </c>
      <c r="L107">
        <v>86.11</v>
      </c>
      <c r="M107">
        <f t="shared" si="7"/>
        <v>86.11</v>
      </c>
      <c r="N107" s="2">
        <f>IF(ISNUMBER(M107),SUMIFS(M$1:$M107,A$1:$A107,A107,F$1:$F107,F107,D$1:$D107,D107),"")</f>
        <v>86.11</v>
      </c>
      <c r="P107" s="5"/>
      <c r="AC107">
        <v>15.9</v>
      </c>
      <c r="AD107" s="2">
        <f t="shared" si="4"/>
        <v>2.4E-2</v>
      </c>
      <c r="AE107">
        <v>2.4E-2</v>
      </c>
      <c r="AH107">
        <v>0.02</v>
      </c>
      <c r="AI107">
        <v>1.9E-2</v>
      </c>
      <c r="AJ107">
        <v>0.23100000000000001</v>
      </c>
      <c r="AK107">
        <v>0.63</v>
      </c>
      <c r="AL107">
        <v>9.2999999999999999E-2</v>
      </c>
      <c r="AM107">
        <v>0</v>
      </c>
      <c r="AP107" s="2">
        <f t="shared" si="5"/>
        <v>2.0670000000000002</v>
      </c>
      <c r="AQ107" s="2">
        <f>IF(ISNUMBER(AP107),SUMIFS($AP$1:AP107,$A$1:A107,A107,$F$1:F107,F107,$D$1:D107,D107),"")</f>
        <v>2.0670000000000002</v>
      </c>
      <c r="AR107">
        <f t="shared" si="6"/>
        <v>14</v>
      </c>
    </row>
    <row r="108" spans="1:44" x14ac:dyDescent="0.25">
      <c r="A108" s="4" t="s">
        <v>31</v>
      </c>
      <c r="B108" t="s">
        <v>26</v>
      </c>
      <c r="C108" s="3">
        <v>42254</v>
      </c>
      <c r="D108">
        <v>3</v>
      </c>
      <c r="E108">
        <v>350</v>
      </c>
      <c r="F108" s="2" t="s">
        <v>65</v>
      </c>
      <c r="G108" s="2" t="s">
        <v>32</v>
      </c>
      <c r="H108">
        <v>6</v>
      </c>
      <c r="I108" s="2" t="s">
        <v>22</v>
      </c>
      <c r="J108" s="20" t="s">
        <v>106</v>
      </c>
      <c r="L108">
        <v>180.19</v>
      </c>
      <c r="M108">
        <f t="shared" si="7"/>
        <v>180.19</v>
      </c>
      <c r="N108" s="2">
        <f>IF(ISNUMBER(M108),SUMIFS(M$1:$M108,A$1:$A108,A108,F$1:$F108,F108,D$1:$D108,D108),"")</f>
        <v>180.19</v>
      </c>
      <c r="P108" s="5"/>
      <c r="AC108">
        <v>15.6</v>
      </c>
      <c r="AD108" s="2">
        <f t="shared" si="4"/>
        <v>2.3E-2</v>
      </c>
      <c r="AE108">
        <v>2.3E-2</v>
      </c>
      <c r="AH108">
        <v>5.8000000000000003E-2</v>
      </c>
      <c r="AI108">
        <v>1E-3</v>
      </c>
      <c r="AJ108">
        <v>0.224</v>
      </c>
      <c r="AK108">
        <v>0.67600000000000005</v>
      </c>
      <c r="AL108">
        <v>8.0000000000000002E-3</v>
      </c>
      <c r="AP108" s="2">
        <f t="shared" si="5"/>
        <v>4.1440000000000001</v>
      </c>
      <c r="AQ108" s="2">
        <f>IF(ISNUMBER(AP108),SUMIFS($AP$1:AP108,$A$1:A108,A108,$F$1:F108,F108,$D$1:D108,D108),"")</f>
        <v>4.1440000000000001</v>
      </c>
      <c r="AR108">
        <f t="shared" si="6"/>
        <v>13</v>
      </c>
    </row>
    <row r="109" spans="1:44" x14ac:dyDescent="0.25">
      <c r="A109" s="4" t="s">
        <v>30</v>
      </c>
      <c r="B109" t="s">
        <v>26</v>
      </c>
      <c r="C109" s="3">
        <v>42254</v>
      </c>
      <c r="D109">
        <v>3</v>
      </c>
      <c r="E109">
        <v>500</v>
      </c>
      <c r="F109" s="2" t="s">
        <v>65</v>
      </c>
      <c r="G109" s="2" t="s">
        <v>32</v>
      </c>
      <c r="H109">
        <v>6</v>
      </c>
      <c r="I109" s="2" t="s">
        <v>22</v>
      </c>
      <c r="J109" s="20" t="s">
        <v>106</v>
      </c>
      <c r="L109">
        <v>167.28</v>
      </c>
      <c r="M109">
        <f t="shared" si="7"/>
        <v>167.28</v>
      </c>
      <c r="N109" s="2">
        <f>IF(ISNUMBER(M109),SUMIFS(M$1:$M109,A$1:$A109,A109,F$1:$F109,F109,D$1:$D109,D109),"")</f>
        <v>167.28</v>
      </c>
      <c r="P109" s="5"/>
      <c r="AC109">
        <v>19.899999999999999</v>
      </c>
      <c r="AD109" s="2">
        <f t="shared" si="4"/>
        <v>0.03</v>
      </c>
      <c r="AE109">
        <v>0.03</v>
      </c>
      <c r="AJ109">
        <v>0.45600000000000002</v>
      </c>
      <c r="AK109">
        <v>0.52500000000000002</v>
      </c>
      <c r="AL109">
        <v>4.0000000000000001E-3</v>
      </c>
      <c r="AM109">
        <v>0</v>
      </c>
      <c r="AP109" s="2">
        <f t="shared" si="5"/>
        <v>5.0179999999999998</v>
      </c>
      <c r="AQ109" s="2">
        <f>IF(ISNUMBER(AP109),SUMIFS($AP$1:AP109,$A$1:A109,A109,$F$1:F109,F109,$D$1:D109,D109),"")</f>
        <v>5.0179999999999998</v>
      </c>
      <c r="AR109">
        <f t="shared" si="6"/>
        <v>12</v>
      </c>
    </row>
    <row r="110" spans="1:44" x14ac:dyDescent="0.25">
      <c r="A110" s="4" t="s">
        <v>27</v>
      </c>
      <c r="B110" t="s">
        <v>26</v>
      </c>
      <c r="C110" s="3">
        <v>42291</v>
      </c>
      <c r="D110">
        <v>1</v>
      </c>
      <c r="E110">
        <v>0</v>
      </c>
      <c r="F110" s="2" t="s">
        <v>65</v>
      </c>
      <c r="G110" s="2" t="s">
        <v>33</v>
      </c>
      <c r="H110">
        <v>7</v>
      </c>
      <c r="I110" s="2" t="s">
        <v>22</v>
      </c>
      <c r="J110" s="20" t="s">
        <v>106</v>
      </c>
      <c r="L110">
        <v>186.13</v>
      </c>
      <c r="M110">
        <f t="shared" si="7"/>
        <v>186.13</v>
      </c>
      <c r="N110" s="2">
        <f>IF(ISNUMBER(M110),SUMIFS(M$1:$M110,A$1:$A110,A110,F$1:$F110,F110,D$1:$D110,D110),"")</f>
        <v>252.07999999999998</v>
      </c>
      <c r="P110" s="5"/>
      <c r="AD110" s="2" t="str">
        <f t="shared" si="4"/>
        <v/>
      </c>
      <c r="AH110">
        <v>6.2E-2</v>
      </c>
      <c r="AI110">
        <v>5.2999999999999999E-2</v>
      </c>
      <c r="AJ110">
        <v>0.24399999999999999</v>
      </c>
      <c r="AK110">
        <v>0.34899999999999998</v>
      </c>
      <c r="AL110">
        <v>0.29199999999999998</v>
      </c>
      <c r="AM110">
        <v>0</v>
      </c>
      <c r="AP110" s="2" t="str">
        <f t="shared" si="5"/>
        <v/>
      </c>
      <c r="AQ110" s="2" t="str">
        <f>IF(ISNUMBER(AP110),SUMIFS($AP$1:AP110,$A$1:A110,A110,$F$1:F110,F110,$D$1:D110,D110),"")</f>
        <v/>
      </c>
      <c r="AR110">
        <f t="shared" si="6"/>
        <v>9</v>
      </c>
    </row>
    <row r="111" spans="1:44" x14ac:dyDescent="0.25">
      <c r="A111" s="4" t="s">
        <v>29</v>
      </c>
      <c r="B111" t="s">
        <v>26</v>
      </c>
      <c r="C111" s="3">
        <v>42291</v>
      </c>
      <c r="D111">
        <v>1</v>
      </c>
      <c r="E111">
        <v>50</v>
      </c>
      <c r="F111" s="2" t="s">
        <v>65</v>
      </c>
      <c r="G111" s="2" t="s">
        <v>33</v>
      </c>
      <c r="H111">
        <v>7</v>
      </c>
      <c r="I111" s="2" t="s">
        <v>22</v>
      </c>
      <c r="J111" s="20" t="s">
        <v>106</v>
      </c>
      <c r="L111">
        <v>228.98</v>
      </c>
      <c r="M111">
        <f t="shared" si="7"/>
        <v>228.98</v>
      </c>
      <c r="N111" s="2">
        <f>IF(ISNUMBER(M111),SUMIFS(M$1:$M111,A$1:$A111,A111,F$1:$F111,F111,D$1:$D111,D111),"")</f>
        <v>318.95999999999998</v>
      </c>
      <c r="P111" s="5"/>
      <c r="AD111" s="2" t="str">
        <f t="shared" si="4"/>
        <v/>
      </c>
      <c r="AH111">
        <v>4.4999999999999998E-2</v>
      </c>
      <c r="AI111">
        <v>1.7000000000000001E-2</v>
      </c>
      <c r="AJ111">
        <v>0.11899999999999999</v>
      </c>
      <c r="AK111">
        <v>0.27600000000000002</v>
      </c>
      <c r="AL111">
        <v>0.54</v>
      </c>
      <c r="AM111">
        <v>1E-3</v>
      </c>
      <c r="AP111" s="2" t="str">
        <f t="shared" si="5"/>
        <v/>
      </c>
      <c r="AQ111" s="2" t="str">
        <f>IF(ISNUMBER(AP111),SUMIFS($AP$1:AP111,$A$1:A111,A111,$F$1:F111,F111,$D$1:D111,D111),"")</f>
        <v/>
      </c>
      <c r="AR111">
        <f t="shared" si="6"/>
        <v>9</v>
      </c>
    </row>
    <row r="112" spans="1:44" x14ac:dyDescent="0.25">
      <c r="A112" s="4" t="s">
        <v>28</v>
      </c>
      <c r="B112" t="s">
        <v>26</v>
      </c>
      <c r="C112" s="3">
        <v>42291</v>
      </c>
      <c r="D112">
        <v>1</v>
      </c>
      <c r="E112">
        <v>100</v>
      </c>
      <c r="F112" s="2" t="s">
        <v>65</v>
      </c>
      <c r="G112" s="2" t="s">
        <v>33</v>
      </c>
      <c r="H112">
        <v>7</v>
      </c>
      <c r="I112" s="2" t="s">
        <v>22</v>
      </c>
      <c r="J112" s="20" t="s">
        <v>106</v>
      </c>
      <c r="L112">
        <v>218.69</v>
      </c>
      <c r="M112">
        <f t="shared" si="7"/>
        <v>218.69</v>
      </c>
      <c r="N112" s="2">
        <f>IF(ISNUMBER(M112),SUMIFS(M$1:$M112,A$1:$A112,A112,F$1:$F112,F112,D$1:$D112,D112),"")</f>
        <v>322.73</v>
      </c>
      <c r="P112" s="5"/>
      <c r="AD112" s="2" t="str">
        <f t="shared" si="4"/>
        <v/>
      </c>
      <c r="AH112">
        <v>2.4E-2</v>
      </c>
      <c r="AI112">
        <v>2E-3</v>
      </c>
      <c r="AJ112">
        <v>0.28699999999999998</v>
      </c>
      <c r="AK112">
        <v>0.33300000000000002</v>
      </c>
      <c r="AL112">
        <v>0.35199999999999998</v>
      </c>
      <c r="AP112" s="2" t="str">
        <f t="shared" si="5"/>
        <v/>
      </c>
      <c r="AQ112" s="2" t="str">
        <f>IF(ISNUMBER(AP112),SUMIFS($AP$1:AP112,$A$1:A112,A112,$F$1:F112,F112,$D$1:D112,D112),"")</f>
        <v/>
      </c>
      <c r="AR112">
        <f t="shared" si="6"/>
        <v>8</v>
      </c>
    </row>
    <row r="113" spans="1:44" x14ac:dyDescent="0.25">
      <c r="A113" s="4" t="s">
        <v>25</v>
      </c>
      <c r="B113" t="s">
        <v>26</v>
      </c>
      <c r="C113" s="3">
        <v>42291</v>
      </c>
      <c r="D113">
        <v>1</v>
      </c>
      <c r="E113">
        <v>200</v>
      </c>
      <c r="F113" s="2" t="s">
        <v>65</v>
      </c>
      <c r="G113" s="2" t="s">
        <v>33</v>
      </c>
      <c r="H113">
        <v>7</v>
      </c>
      <c r="I113" s="2" t="s">
        <v>22</v>
      </c>
      <c r="J113" s="20" t="s">
        <v>106</v>
      </c>
      <c r="L113">
        <v>272.55</v>
      </c>
      <c r="M113">
        <f t="shared" si="7"/>
        <v>272.55</v>
      </c>
      <c r="N113" s="2">
        <f>IF(ISNUMBER(M113),SUMIFS(M$1:$M113,A$1:$A113,A113,F$1:$F113,F113,D$1:$D113,D113),"")</f>
        <v>382.14</v>
      </c>
      <c r="P113" s="5"/>
      <c r="AD113" s="2" t="str">
        <f t="shared" si="4"/>
        <v/>
      </c>
      <c r="AH113">
        <v>5.0999999999999997E-2</v>
      </c>
      <c r="AI113">
        <v>1.6E-2</v>
      </c>
      <c r="AJ113">
        <v>0.26500000000000001</v>
      </c>
      <c r="AK113">
        <v>0.41599999999999998</v>
      </c>
      <c r="AL113">
        <v>0.23499999999999999</v>
      </c>
      <c r="AM113">
        <v>7.0000000000000001E-3</v>
      </c>
      <c r="AP113" s="2" t="str">
        <f t="shared" si="5"/>
        <v/>
      </c>
      <c r="AQ113" s="2" t="str">
        <f>IF(ISNUMBER(AP113),SUMIFS($AP$1:AP113,$A$1:A113,A113,$F$1:F113,F113,$D$1:D113,D113),"")</f>
        <v/>
      </c>
      <c r="AR113">
        <f t="shared" si="6"/>
        <v>9</v>
      </c>
    </row>
    <row r="114" spans="1:44" x14ac:dyDescent="0.25">
      <c r="A114" s="4" t="s">
        <v>31</v>
      </c>
      <c r="B114" t="s">
        <v>26</v>
      </c>
      <c r="C114" s="3">
        <v>42291</v>
      </c>
      <c r="D114">
        <v>1</v>
      </c>
      <c r="E114">
        <v>350</v>
      </c>
      <c r="F114" s="2" t="s">
        <v>65</v>
      </c>
      <c r="G114" s="2" t="s">
        <v>33</v>
      </c>
      <c r="H114">
        <v>7</v>
      </c>
      <c r="I114" s="2" t="s">
        <v>22</v>
      </c>
      <c r="J114" s="20" t="s">
        <v>106</v>
      </c>
      <c r="L114">
        <v>255.48</v>
      </c>
      <c r="M114">
        <f t="shared" si="7"/>
        <v>255.48</v>
      </c>
      <c r="N114" s="2">
        <f>IF(ISNUMBER(M114),SUMIFS(M$1:$M114,A$1:$A114,A114,F$1:$F114,F114,D$1:$D114,D114),"")</f>
        <v>310.58</v>
      </c>
      <c r="P114" s="5"/>
      <c r="AD114" s="2" t="str">
        <f t="shared" si="4"/>
        <v/>
      </c>
      <c r="AH114">
        <v>1.7999999999999999E-2</v>
      </c>
      <c r="AJ114">
        <v>0.55700000000000005</v>
      </c>
      <c r="AK114">
        <v>0.186</v>
      </c>
      <c r="AL114">
        <v>0.193</v>
      </c>
      <c r="AM114">
        <v>2.3E-2</v>
      </c>
      <c r="AP114" s="2" t="str">
        <f t="shared" si="5"/>
        <v/>
      </c>
      <c r="AQ114" s="2" t="str">
        <f>IF(ISNUMBER(AP114),SUMIFS($AP$1:AP114,$A$1:A114,A114,$F$1:F114,F114,$D$1:D114,D114),"")</f>
        <v/>
      </c>
      <c r="AR114">
        <f t="shared" si="6"/>
        <v>8</v>
      </c>
    </row>
    <row r="115" spans="1:44" x14ac:dyDescent="0.25">
      <c r="A115" s="4" t="s">
        <v>30</v>
      </c>
      <c r="B115" t="s">
        <v>26</v>
      </c>
      <c r="C115" s="3">
        <v>42291</v>
      </c>
      <c r="D115">
        <v>1</v>
      </c>
      <c r="E115">
        <v>500</v>
      </c>
      <c r="F115" s="2" t="s">
        <v>65</v>
      </c>
      <c r="G115" s="2" t="s">
        <v>33</v>
      </c>
      <c r="H115">
        <v>7</v>
      </c>
      <c r="I115" s="2" t="s">
        <v>22</v>
      </c>
      <c r="J115" s="20" t="s">
        <v>106</v>
      </c>
      <c r="L115">
        <v>343.34</v>
      </c>
      <c r="M115">
        <f t="shared" si="7"/>
        <v>343.34</v>
      </c>
      <c r="N115" s="2">
        <f>IF(ISNUMBER(M115),SUMIFS(M$1:$M115,A$1:$A115,A115,F$1:$F115,F115,D$1:$D115,D115),"")</f>
        <v>504.12</v>
      </c>
      <c r="P115" s="5"/>
      <c r="AD115" s="2" t="str">
        <f t="shared" si="4"/>
        <v/>
      </c>
      <c r="AH115">
        <v>0.05</v>
      </c>
      <c r="AJ115">
        <v>0.40100000000000002</v>
      </c>
      <c r="AK115">
        <v>0.51900000000000002</v>
      </c>
      <c r="AL115">
        <v>0.03</v>
      </c>
      <c r="AP115" s="2" t="str">
        <f t="shared" si="5"/>
        <v/>
      </c>
      <c r="AQ115" s="2" t="str">
        <f>IF(ISNUMBER(AP115),SUMIFS($AP$1:AP115,$A$1:A115,A115,$F$1:F115,F115,$D$1:D115,D115),"")</f>
        <v/>
      </c>
      <c r="AR115">
        <f t="shared" si="6"/>
        <v>7</v>
      </c>
    </row>
    <row r="116" spans="1:44" x14ac:dyDescent="0.25">
      <c r="A116" s="4" t="s">
        <v>27</v>
      </c>
      <c r="B116" t="s">
        <v>26</v>
      </c>
      <c r="C116" s="3">
        <v>42291</v>
      </c>
      <c r="D116">
        <v>2</v>
      </c>
      <c r="E116">
        <v>0</v>
      </c>
      <c r="F116" s="2" t="s">
        <v>65</v>
      </c>
      <c r="G116" s="2" t="s">
        <v>33</v>
      </c>
      <c r="H116">
        <v>7</v>
      </c>
      <c r="I116" s="2" t="s">
        <v>22</v>
      </c>
      <c r="J116" s="20" t="s">
        <v>106</v>
      </c>
      <c r="L116">
        <v>128.82</v>
      </c>
      <c r="M116">
        <f t="shared" si="7"/>
        <v>128.82</v>
      </c>
      <c r="N116" s="2">
        <f>IF(ISNUMBER(M116),SUMIFS(M$1:$M116,A$1:$A116,A116,F$1:$F116,F116,D$1:$D116,D116),"")</f>
        <v>159.53</v>
      </c>
      <c r="P116" s="5"/>
      <c r="AD116" s="2" t="str">
        <f t="shared" si="4"/>
        <v/>
      </c>
      <c r="AH116">
        <v>2.8000000000000001E-2</v>
      </c>
      <c r="AI116">
        <v>8.5999999999999993E-2</v>
      </c>
      <c r="AJ116">
        <v>0.13700000000000001</v>
      </c>
      <c r="AK116">
        <v>0.34799999999999998</v>
      </c>
      <c r="AL116">
        <v>0.39900000000000002</v>
      </c>
      <c r="AP116" s="2" t="str">
        <f t="shared" si="5"/>
        <v/>
      </c>
      <c r="AQ116" s="2" t="str">
        <f>IF(ISNUMBER(AP116),SUMIFS($AP$1:AP116,$A$1:A116,A116,$F$1:F116,F116,$D$1:D116,D116),"")</f>
        <v/>
      </c>
      <c r="AR116">
        <f t="shared" si="6"/>
        <v>8</v>
      </c>
    </row>
    <row r="117" spans="1:44" x14ac:dyDescent="0.25">
      <c r="A117" s="4" t="s">
        <v>29</v>
      </c>
      <c r="B117" t="s">
        <v>26</v>
      </c>
      <c r="C117" s="3">
        <v>42291</v>
      </c>
      <c r="D117">
        <v>2</v>
      </c>
      <c r="E117">
        <v>50</v>
      </c>
      <c r="F117" s="2" t="s">
        <v>65</v>
      </c>
      <c r="G117" s="2" t="s">
        <v>33</v>
      </c>
      <c r="H117">
        <v>7</v>
      </c>
      <c r="I117" s="2" t="s">
        <v>22</v>
      </c>
      <c r="J117" s="20" t="s">
        <v>106</v>
      </c>
      <c r="L117">
        <v>177.24</v>
      </c>
      <c r="M117">
        <f t="shared" si="7"/>
        <v>177.24</v>
      </c>
      <c r="N117" s="2">
        <f>IF(ISNUMBER(M117),SUMIFS(M$1:$M117,A$1:$A117,A117,F$1:$F117,F117,D$1:$D117,D117),"")</f>
        <v>258.25</v>
      </c>
      <c r="P117" s="5"/>
      <c r="AD117" s="2" t="str">
        <f t="shared" si="4"/>
        <v/>
      </c>
      <c r="AH117">
        <v>5.1999999999999998E-2</v>
      </c>
      <c r="AI117">
        <v>2E-3</v>
      </c>
      <c r="AJ117">
        <v>0.20100000000000001</v>
      </c>
      <c r="AK117">
        <v>0.378</v>
      </c>
      <c r="AL117">
        <v>0.36399999999999999</v>
      </c>
      <c r="AP117" s="2" t="str">
        <f t="shared" si="5"/>
        <v/>
      </c>
      <c r="AQ117" s="2" t="str">
        <f>IF(ISNUMBER(AP117),SUMIFS($AP$1:AP117,$A$1:A117,A117,$F$1:F117,F117,$D$1:D117,D117),"")</f>
        <v/>
      </c>
      <c r="AR117">
        <f t="shared" si="6"/>
        <v>8</v>
      </c>
    </row>
    <row r="118" spans="1:44" x14ac:dyDescent="0.25">
      <c r="A118" s="4" t="s">
        <v>28</v>
      </c>
      <c r="B118" t="s">
        <v>26</v>
      </c>
      <c r="C118" s="3">
        <v>42291</v>
      </c>
      <c r="D118">
        <v>2</v>
      </c>
      <c r="E118">
        <v>100</v>
      </c>
      <c r="F118" s="2" t="s">
        <v>65</v>
      </c>
      <c r="G118" s="2" t="s">
        <v>33</v>
      </c>
      <c r="H118">
        <v>7</v>
      </c>
      <c r="I118" s="2" t="s">
        <v>22</v>
      </c>
      <c r="J118" s="20" t="s">
        <v>106</v>
      </c>
      <c r="L118">
        <v>180.11</v>
      </c>
      <c r="M118">
        <f t="shared" si="7"/>
        <v>180.11</v>
      </c>
      <c r="N118" s="2">
        <f>IF(ISNUMBER(M118),SUMIFS(M$1:$M118,A$1:$A118,A118,F$1:$F118,F118,D$1:$D118,D118),"")</f>
        <v>219.94</v>
      </c>
      <c r="P118" s="5"/>
      <c r="AD118" s="2" t="str">
        <f t="shared" si="4"/>
        <v/>
      </c>
      <c r="AH118">
        <v>6.6000000000000003E-2</v>
      </c>
      <c r="AI118">
        <v>2.1999999999999999E-2</v>
      </c>
      <c r="AJ118">
        <v>0.34599999999999997</v>
      </c>
      <c r="AK118">
        <v>0.34599999999999997</v>
      </c>
      <c r="AL118">
        <v>0.2</v>
      </c>
      <c r="AM118">
        <v>1.0999999999999999E-2</v>
      </c>
      <c r="AP118" s="2" t="str">
        <f t="shared" si="5"/>
        <v/>
      </c>
      <c r="AQ118" s="2" t="str">
        <f>IF(ISNUMBER(AP118),SUMIFS($AP$1:AP118,$A$1:A118,A118,$F$1:F118,F118,$D$1:D118,D118),"")</f>
        <v/>
      </c>
      <c r="AR118">
        <f t="shared" si="6"/>
        <v>9</v>
      </c>
    </row>
    <row r="119" spans="1:44" x14ac:dyDescent="0.25">
      <c r="A119" s="4" t="s">
        <v>25</v>
      </c>
      <c r="B119" t="s">
        <v>26</v>
      </c>
      <c r="C119" s="3">
        <v>42291</v>
      </c>
      <c r="D119">
        <v>2</v>
      </c>
      <c r="E119">
        <v>200</v>
      </c>
      <c r="F119" s="2" t="s">
        <v>65</v>
      </c>
      <c r="G119" s="2" t="s">
        <v>33</v>
      </c>
      <c r="H119">
        <v>7</v>
      </c>
      <c r="I119" s="2" t="s">
        <v>22</v>
      </c>
      <c r="J119" s="20" t="s">
        <v>106</v>
      </c>
      <c r="L119">
        <v>244.66</v>
      </c>
      <c r="M119">
        <f t="shared" si="7"/>
        <v>244.66</v>
      </c>
      <c r="N119" s="2">
        <f>IF(ISNUMBER(M119),SUMIFS(M$1:$M119,A$1:$A119,A119,F$1:$F119,F119,D$1:$D119,D119),"")</f>
        <v>340.59000000000003</v>
      </c>
      <c r="P119" s="5"/>
      <c r="AD119" s="2" t="str">
        <f t="shared" si="4"/>
        <v/>
      </c>
      <c r="AH119">
        <v>0.154</v>
      </c>
      <c r="AI119">
        <v>1.2E-2</v>
      </c>
      <c r="AJ119">
        <v>0.19500000000000001</v>
      </c>
      <c r="AK119">
        <v>0.48099999999999998</v>
      </c>
      <c r="AL119">
        <v>0.151</v>
      </c>
      <c r="AM119">
        <v>0</v>
      </c>
      <c r="AP119" s="2" t="str">
        <f t="shared" si="5"/>
        <v/>
      </c>
      <c r="AQ119" s="2" t="str">
        <f>IF(ISNUMBER(AP119),SUMIFS($AP$1:AP119,$A$1:A119,A119,$F$1:F119,F119,$D$1:D119,D119),"")</f>
        <v/>
      </c>
      <c r="AR119">
        <f t="shared" si="6"/>
        <v>9</v>
      </c>
    </row>
    <row r="120" spans="1:44" x14ac:dyDescent="0.25">
      <c r="A120" s="4" t="s">
        <v>31</v>
      </c>
      <c r="B120" t="s">
        <v>26</v>
      </c>
      <c r="C120" s="3">
        <v>42291</v>
      </c>
      <c r="D120">
        <v>2</v>
      </c>
      <c r="E120">
        <v>350</v>
      </c>
      <c r="F120" s="2" t="s">
        <v>65</v>
      </c>
      <c r="G120" s="2" t="s">
        <v>33</v>
      </c>
      <c r="H120">
        <v>7</v>
      </c>
      <c r="I120" s="2" t="s">
        <v>22</v>
      </c>
      <c r="J120" s="20" t="s">
        <v>106</v>
      </c>
      <c r="L120">
        <v>254.45</v>
      </c>
      <c r="M120">
        <f t="shared" si="7"/>
        <v>254.45</v>
      </c>
      <c r="N120" s="2">
        <f>IF(ISNUMBER(M120),SUMIFS(M$1:$M120,A$1:$A120,A120,F$1:$F120,F120,D$1:$D120,D120),"")</f>
        <v>350.99</v>
      </c>
      <c r="P120" s="5"/>
      <c r="AD120" s="2" t="str">
        <f t="shared" si="4"/>
        <v/>
      </c>
      <c r="AH120">
        <v>0.109</v>
      </c>
      <c r="AJ120">
        <v>0.30099999999999999</v>
      </c>
      <c r="AK120">
        <v>0.55900000000000005</v>
      </c>
      <c r="AL120">
        <v>1.2999999999999999E-2</v>
      </c>
      <c r="AP120" s="2" t="str">
        <f t="shared" si="5"/>
        <v/>
      </c>
      <c r="AQ120" s="2" t="str">
        <f>IF(ISNUMBER(AP120),SUMIFS($AP$1:AP120,$A$1:A120,A120,$F$1:F120,F120,$D$1:D120,D120),"")</f>
        <v/>
      </c>
      <c r="AR120">
        <f t="shared" si="6"/>
        <v>7</v>
      </c>
    </row>
    <row r="121" spans="1:44" x14ac:dyDescent="0.25">
      <c r="A121" s="4" t="s">
        <v>30</v>
      </c>
      <c r="B121" t="s">
        <v>26</v>
      </c>
      <c r="C121" s="3">
        <v>42291</v>
      </c>
      <c r="D121">
        <v>2</v>
      </c>
      <c r="E121">
        <v>500</v>
      </c>
      <c r="F121" s="2" t="s">
        <v>65</v>
      </c>
      <c r="G121" s="2" t="s">
        <v>33</v>
      </c>
      <c r="H121">
        <v>7</v>
      </c>
      <c r="I121" s="2" t="s">
        <v>22</v>
      </c>
      <c r="J121" s="20" t="s">
        <v>106</v>
      </c>
      <c r="L121">
        <v>340.11</v>
      </c>
      <c r="M121">
        <f t="shared" si="7"/>
        <v>340.11</v>
      </c>
      <c r="N121" s="2">
        <f>IF(ISNUMBER(M121),SUMIFS(M$1:$M121,A$1:$A121,A121,F$1:$F121,F121,D$1:$D121,D121),"")</f>
        <v>488.96000000000004</v>
      </c>
      <c r="P121" s="5"/>
      <c r="AD121" s="2" t="str">
        <f t="shared" si="4"/>
        <v/>
      </c>
      <c r="AH121">
        <v>0.126</v>
      </c>
      <c r="AJ121">
        <v>0.48</v>
      </c>
      <c r="AK121">
        <v>0.35899999999999999</v>
      </c>
      <c r="AL121">
        <v>8.0000000000000002E-3</v>
      </c>
      <c r="AP121" s="2" t="str">
        <f t="shared" si="5"/>
        <v/>
      </c>
      <c r="AQ121" s="2" t="str">
        <f>IF(ISNUMBER(AP121),SUMIFS($AP$1:AP121,$A$1:A121,A121,$F$1:F121,F121,$D$1:D121,D121),"")</f>
        <v/>
      </c>
      <c r="AR121">
        <f t="shared" si="6"/>
        <v>7</v>
      </c>
    </row>
    <row r="122" spans="1:44" x14ac:dyDescent="0.25">
      <c r="A122" s="4" t="s">
        <v>27</v>
      </c>
      <c r="B122" t="s">
        <v>26</v>
      </c>
      <c r="C122" s="3">
        <v>42291</v>
      </c>
      <c r="D122">
        <v>3</v>
      </c>
      <c r="E122">
        <v>0</v>
      </c>
      <c r="F122" s="2" t="s">
        <v>65</v>
      </c>
      <c r="G122" s="2" t="s">
        <v>33</v>
      </c>
      <c r="H122">
        <v>7</v>
      </c>
      <c r="I122" s="2" t="s">
        <v>22</v>
      </c>
      <c r="J122" s="20" t="s">
        <v>106</v>
      </c>
      <c r="L122">
        <v>138.88999999999999</v>
      </c>
      <c r="M122">
        <f t="shared" si="7"/>
        <v>138.88999999999999</v>
      </c>
      <c r="N122" s="2">
        <f>IF(ISNUMBER(M122),SUMIFS(M$1:$M122,A$1:$A122,A122,F$1:$F122,F122,D$1:$D122,D122),"")</f>
        <v>246.42</v>
      </c>
      <c r="P122" s="5"/>
      <c r="AD122" s="2" t="str">
        <f t="shared" si="4"/>
        <v/>
      </c>
      <c r="AH122">
        <v>2.1999999999999999E-2</v>
      </c>
      <c r="AI122">
        <v>2.8000000000000001E-2</v>
      </c>
      <c r="AJ122">
        <v>0.39700000000000002</v>
      </c>
      <c r="AK122">
        <v>0.51500000000000001</v>
      </c>
      <c r="AL122">
        <v>3.5999999999999997E-2</v>
      </c>
      <c r="AM122">
        <v>0</v>
      </c>
      <c r="AP122" s="2" t="str">
        <f t="shared" si="5"/>
        <v/>
      </c>
      <c r="AQ122" s="2" t="str">
        <f>IF(ISNUMBER(AP122),SUMIFS($AP$1:AP122,$A$1:A122,A122,$F$1:F122,F122,$D$1:D122,D122),"")</f>
        <v/>
      </c>
      <c r="AR122">
        <f t="shared" si="6"/>
        <v>9</v>
      </c>
    </row>
    <row r="123" spans="1:44" x14ac:dyDescent="0.25">
      <c r="A123" s="4" t="s">
        <v>29</v>
      </c>
      <c r="B123" t="s">
        <v>26</v>
      </c>
      <c r="C123" s="3">
        <v>42291</v>
      </c>
      <c r="D123">
        <v>3</v>
      </c>
      <c r="E123">
        <v>50</v>
      </c>
      <c r="F123" s="2" t="s">
        <v>65</v>
      </c>
      <c r="G123" s="2" t="s">
        <v>33</v>
      </c>
      <c r="H123">
        <v>7</v>
      </c>
      <c r="I123" s="2" t="s">
        <v>22</v>
      </c>
      <c r="J123" s="20" t="s">
        <v>106</v>
      </c>
      <c r="L123">
        <v>129.75</v>
      </c>
      <c r="M123">
        <f t="shared" si="7"/>
        <v>129.75</v>
      </c>
      <c r="N123" s="2">
        <f>IF(ISNUMBER(M123),SUMIFS(M$1:$M123,A$1:$A123,A123,F$1:$F123,F123,D$1:$D123,D123),"")</f>
        <v>192.2</v>
      </c>
      <c r="P123" s="5"/>
      <c r="AD123" s="2" t="str">
        <f t="shared" si="4"/>
        <v/>
      </c>
      <c r="AH123">
        <v>3.9E-2</v>
      </c>
      <c r="AI123">
        <v>0.06</v>
      </c>
      <c r="AJ123">
        <v>0.14000000000000001</v>
      </c>
      <c r="AK123">
        <v>0.60099999999999998</v>
      </c>
      <c r="AL123">
        <v>0.158</v>
      </c>
      <c r="AM123">
        <v>0</v>
      </c>
      <c r="AP123" s="2" t="str">
        <f t="shared" si="5"/>
        <v/>
      </c>
      <c r="AQ123" s="2" t="str">
        <f>IF(ISNUMBER(AP123),SUMIFS($AP$1:AP123,$A$1:A123,A123,$F$1:F123,F123,$D$1:D123,D123),"")</f>
        <v/>
      </c>
      <c r="AR123">
        <f t="shared" si="6"/>
        <v>9</v>
      </c>
    </row>
    <row r="124" spans="1:44" x14ac:dyDescent="0.25">
      <c r="A124" s="4" t="s">
        <v>28</v>
      </c>
      <c r="B124" t="s">
        <v>26</v>
      </c>
      <c r="C124" s="3">
        <v>42291</v>
      </c>
      <c r="D124">
        <v>3</v>
      </c>
      <c r="E124">
        <v>100</v>
      </c>
      <c r="F124" s="2" t="s">
        <v>65</v>
      </c>
      <c r="G124" s="2" t="s">
        <v>33</v>
      </c>
      <c r="H124">
        <v>7</v>
      </c>
      <c r="I124" s="2" t="s">
        <v>22</v>
      </c>
      <c r="J124" s="20" t="s">
        <v>106</v>
      </c>
      <c r="L124">
        <v>126.58</v>
      </c>
      <c r="M124">
        <f t="shared" si="7"/>
        <v>126.58</v>
      </c>
      <c r="N124" s="2">
        <f>IF(ISNUMBER(M124),SUMIFS(M$1:$M124,A$1:$A124,A124,F$1:$F124,F124,D$1:$D124,D124),"")</f>
        <v>245.43</v>
      </c>
      <c r="P124" s="5"/>
      <c r="AD124" s="2" t="str">
        <f t="shared" si="4"/>
        <v/>
      </c>
      <c r="AH124">
        <v>1.7999999999999999E-2</v>
      </c>
      <c r="AI124">
        <v>3.1E-2</v>
      </c>
      <c r="AJ124">
        <v>0.156</v>
      </c>
      <c r="AK124">
        <v>0.64100000000000001</v>
      </c>
      <c r="AL124">
        <v>0.14000000000000001</v>
      </c>
      <c r="AM124">
        <v>1.0999999999999999E-2</v>
      </c>
      <c r="AP124" s="2" t="str">
        <f t="shared" si="5"/>
        <v/>
      </c>
      <c r="AQ124" s="2" t="str">
        <f>IF(ISNUMBER(AP124),SUMIFS($AP$1:AP124,$A$1:A124,A124,$F$1:F124,F124,$D$1:D124,D124),"")</f>
        <v/>
      </c>
      <c r="AR124">
        <f t="shared" si="6"/>
        <v>9</v>
      </c>
    </row>
    <row r="125" spans="1:44" x14ac:dyDescent="0.25">
      <c r="A125" s="4" t="s">
        <v>25</v>
      </c>
      <c r="B125" t="s">
        <v>26</v>
      </c>
      <c r="C125" s="3">
        <v>42291</v>
      </c>
      <c r="D125">
        <v>3</v>
      </c>
      <c r="E125">
        <v>200</v>
      </c>
      <c r="F125" s="2" t="s">
        <v>65</v>
      </c>
      <c r="G125" s="2" t="s">
        <v>33</v>
      </c>
      <c r="H125">
        <v>7</v>
      </c>
      <c r="I125" s="2" t="s">
        <v>22</v>
      </c>
      <c r="J125" s="20" t="s">
        <v>106</v>
      </c>
      <c r="L125">
        <v>200.19</v>
      </c>
      <c r="M125">
        <f t="shared" si="7"/>
        <v>200.19</v>
      </c>
      <c r="N125" s="2">
        <f>IF(ISNUMBER(M125),SUMIFS(M$1:$M125,A$1:$A125,A125,F$1:$F125,F125,D$1:$D125,D125),"")</f>
        <v>286.3</v>
      </c>
      <c r="P125" s="5"/>
      <c r="AD125" s="2" t="str">
        <f t="shared" si="4"/>
        <v/>
      </c>
      <c r="AH125">
        <v>5.3999999999999999E-2</v>
      </c>
      <c r="AI125">
        <v>3.5000000000000003E-2</v>
      </c>
      <c r="AJ125">
        <v>0.31900000000000001</v>
      </c>
      <c r="AK125">
        <v>0.53</v>
      </c>
      <c r="AL125">
        <v>5.5E-2</v>
      </c>
      <c r="AM125">
        <v>3.0000000000000001E-3</v>
      </c>
      <c r="AP125" s="2" t="str">
        <f t="shared" si="5"/>
        <v/>
      </c>
      <c r="AQ125" s="2" t="str">
        <f>IF(ISNUMBER(AP125),SUMIFS($AP$1:AP125,$A$1:A125,A125,$F$1:F125,F125,$D$1:D125,D125),"")</f>
        <v/>
      </c>
      <c r="AR125">
        <f t="shared" si="6"/>
        <v>9</v>
      </c>
    </row>
    <row r="126" spans="1:44" x14ac:dyDescent="0.25">
      <c r="A126" s="4" t="s">
        <v>31</v>
      </c>
      <c r="B126" t="s">
        <v>26</v>
      </c>
      <c r="C126" s="3">
        <v>42291</v>
      </c>
      <c r="D126">
        <v>3</v>
      </c>
      <c r="E126">
        <v>350</v>
      </c>
      <c r="F126" s="2" t="s">
        <v>65</v>
      </c>
      <c r="G126" s="2" t="s">
        <v>33</v>
      </c>
      <c r="H126">
        <v>7</v>
      </c>
      <c r="I126" s="2" t="s">
        <v>22</v>
      </c>
      <c r="J126" s="20" t="s">
        <v>106</v>
      </c>
      <c r="L126">
        <v>289.77999999999997</v>
      </c>
      <c r="M126">
        <f t="shared" si="7"/>
        <v>289.77999999999997</v>
      </c>
      <c r="N126" s="2">
        <f>IF(ISNUMBER(M126),SUMIFS(M$1:$M126,A$1:$A126,A126,F$1:$F126,F126,D$1:$D126,D126),"")</f>
        <v>469.96999999999997</v>
      </c>
      <c r="P126" s="5"/>
      <c r="AD126" s="2" t="str">
        <f t="shared" si="4"/>
        <v/>
      </c>
      <c r="AH126">
        <v>3.7999999999999999E-2</v>
      </c>
      <c r="AI126">
        <v>6.0000000000000001E-3</v>
      </c>
      <c r="AJ126">
        <v>0.34599999999999997</v>
      </c>
      <c r="AK126">
        <v>0.56699999999999995</v>
      </c>
      <c r="AL126">
        <v>2.8000000000000001E-2</v>
      </c>
      <c r="AP126" s="2" t="str">
        <f t="shared" si="5"/>
        <v/>
      </c>
      <c r="AQ126" s="2" t="str">
        <f>IF(ISNUMBER(AP126),SUMIFS($AP$1:AP126,$A$1:A126,A126,$F$1:F126,F126,$D$1:D126,D126),"")</f>
        <v/>
      </c>
      <c r="AR126">
        <f t="shared" si="6"/>
        <v>8</v>
      </c>
    </row>
    <row r="127" spans="1:44" x14ac:dyDescent="0.25">
      <c r="A127" s="4" t="s">
        <v>30</v>
      </c>
      <c r="B127" t="s">
        <v>26</v>
      </c>
      <c r="C127" s="3">
        <v>42291</v>
      </c>
      <c r="D127">
        <v>3</v>
      </c>
      <c r="E127">
        <v>500</v>
      </c>
      <c r="F127" s="2" t="s">
        <v>65</v>
      </c>
      <c r="G127" s="2" t="s">
        <v>33</v>
      </c>
      <c r="H127">
        <v>7</v>
      </c>
      <c r="I127" s="2" t="s">
        <v>22</v>
      </c>
      <c r="J127" s="20" t="s">
        <v>106</v>
      </c>
      <c r="L127">
        <v>336.62</v>
      </c>
      <c r="M127">
        <f t="shared" si="7"/>
        <v>336.62</v>
      </c>
      <c r="N127" s="2">
        <f>IF(ISNUMBER(M127),SUMIFS(M$1:$M127,A$1:$A127,A127,F$1:$F127,F127,D$1:$D127,D127),"")</f>
        <v>503.9</v>
      </c>
      <c r="P127" s="5"/>
      <c r="AD127" s="2" t="str">
        <f t="shared" si="4"/>
        <v/>
      </c>
      <c r="AH127">
        <v>5.0000000000000001E-3</v>
      </c>
      <c r="AI127">
        <v>1.9E-2</v>
      </c>
      <c r="AJ127">
        <v>0.51300000000000001</v>
      </c>
      <c r="AK127">
        <v>0.40200000000000002</v>
      </c>
      <c r="AL127">
        <v>4.5999999999999999E-2</v>
      </c>
      <c r="AM127">
        <v>8.9999999999999993E-3</v>
      </c>
      <c r="AP127" s="2" t="str">
        <f t="shared" si="5"/>
        <v/>
      </c>
      <c r="AQ127" s="2" t="str">
        <f>IF(ISNUMBER(AP127),SUMIFS($AP$1:AP127,$A$1:A127,A127,$F$1:F127,F127,$D$1:D127,D127),"")</f>
        <v/>
      </c>
      <c r="AR127">
        <f t="shared" si="6"/>
        <v>9</v>
      </c>
    </row>
    <row r="128" spans="1:44" x14ac:dyDescent="0.25">
      <c r="A128" s="4" t="s">
        <v>27</v>
      </c>
      <c r="B128" t="s">
        <v>26</v>
      </c>
      <c r="C128" s="3">
        <v>42325</v>
      </c>
      <c r="D128">
        <v>1</v>
      </c>
      <c r="E128">
        <v>0</v>
      </c>
      <c r="F128" s="2" t="s">
        <v>65</v>
      </c>
      <c r="G128" s="2" t="s">
        <v>33</v>
      </c>
      <c r="H128">
        <v>8</v>
      </c>
      <c r="I128" s="2" t="s">
        <v>22</v>
      </c>
      <c r="J128" s="20" t="s">
        <v>106</v>
      </c>
      <c r="L128">
        <v>232.06</v>
      </c>
      <c r="M128">
        <f t="shared" si="7"/>
        <v>232.06</v>
      </c>
      <c r="N128" s="2">
        <f>IF(ISNUMBER(M128),SUMIFS(M$1:$M128,A$1:$A128,A128,F$1:$F128,F128,D$1:$D128,D128),"")</f>
        <v>484.14</v>
      </c>
      <c r="P128" s="5"/>
      <c r="AD128" s="2" t="str">
        <f t="shared" si="4"/>
        <v/>
      </c>
      <c r="AH128">
        <v>6.0000000000000001E-3</v>
      </c>
      <c r="AI128">
        <v>0.04</v>
      </c>
      <c r="AJ128">
        <v>0.10199999999999999</v>
      </c>
      <c r="AK128">
        <v>0.186</v>
      </c>
      <c r="AL128">
        <v>0.66400000000000003</v>
      </c>
      <c r="AM128">
        <v>1E-3</v>
      </c>
      <c r="AP128" s="2" t="str">
        <f t="shared" si="5"/>
        <v/>
      </c>
      <c r="AQ128" s="2" t="str">
        <f>IF(ISNUMBER(AP128),SUMIFS($AP$1:AP128,$A$1:A128,A128,$F$1:F128,F128,$D$1:D128,D128),"")</f>
        <v/>
      </c>
      <c r="AR128">
        <f t="shared" si="6"/>
        <v>9</v>
      </c>
    </row>
    <row r="129" spans="1:44" x14ac:dyDescent="0.25">
      <c r="A129" s="4" t="s">
        <v>29</v>
      </c>
      <c r="B129" t="s">
        <v>26</v>
      </c>
      <c r="C129" s="3">
        <v>42325</v>
      </c>
      <c r="D129">
        <v>1</v>
      </c>
      <c r="E129">
        <v>50</v>
      </c>
      <c r="F129" s="2" t="s">
        <v>65</v>
      </c>
      <c r="G129" s="2" t="s">
        <v>33</v>
      </c>
      <c r="H129">
        <v>8</v>
      </c>
      <c r="I129" s="2" t="s">
        <v>22</v>
      </c>
      <c r="J129" s="20" t="s">
        <v>106</v>
      </c>
      <c r="L129">
        <v>274.52</v>
      </c>
      <c r="M129">
        <f t="shared" si="7"/>
        <v>274.52</v>
      </c>
      <c r="N129" s="2">
        <f>IF(ISNUMBER(M129),SUMIFS(M$1:$M129,A$1:$A129,A129,F$1:$F129,F129,D$1:$D129,D129),"")</f>
        <v>593.48</v>
      </c>
      <c r="P129" s="5"/>
      <c r="AD129" s="2" t="str">
        <f t="shared" si="4"/>
        <v/>
      </c>
      <c r="AH129">
        <v>4.2000000000000003E-2</v>
      </c>
      <c r="AJ129">
        <v>0.16400000000000001</v>
      </c>
      <c r="AK129">
        <v>0.248</v>
      </c>
      <c r="AL129">
        <v>0.54500000000000004</v>
      </c>
      <c r="AM129">
        <v>0</v>
      </c>
      <c r="AP129" s="2" t="str">
        <f t="shared" si="5"/>
        <v/>
      </c>
      <c r="AQ129" s="2" t="str">
        <f>IF(ISNUMBER(AP129),SUMIFS($AP$1:AP129,$A$1:A129,A129,$F$1:F129,F129,$D$1:D129,D129),"")</f>
        <v/>
      </c>
      <c r="AR129">
        <f t="shared" si="6"/>
        <v>8</v>
      </c>
    </row>
    <row r="130" spans="1:44" x14ac:dyDescent="0.25">
      <c r="A130" s="4" t="s">
        <v>28</v>
      </c>
      <c r="B130" t="s">
        <v>26</v>
      </c>
      <c r="C130" s="3">
        <v>42325</v>
      </c>
      <c r="D130">
        <v>1</v>
      </c>
      <c r="E130">
        <v>100</v>
      </c>
      <c r="F130" s="2" t="s">
        <v>65</v>
      </c>
      <c r="G130" s="2" t="s">
        <v>33</v>
      </c>
      <c r="H130">
        <v>8</v>
      </c>
      <c r="I130" s="2" t="s">
        <v>22</v>
      </c>
      <c r="J130" s="20" t="s">
        <v>106</v>
      </c>
      <c r="L130">
        <v>295.14</v>
      </c>
      <c r="M130">
        <f t="shared" si="7"/>
        <v>295.14</v>
      </c>
      <c r="N130" s="2">
        <f>IF(ISNUMBER(M130),SUMIFS(M$1:$M130,A$1:$A130,A130,F$1:$F130,F130,D$1:$D130,D130),"")</f>
        <v>617.87</v>
      </c>
      <c r="P130" s="5"/>
      <c r="AD130" s="2" t="str">
        <f t="shared" ref="AD130:AD193" si="10">IF(ISNUMBER(AE130),AE130,"")</f>
        <v/>
      </c>
      <c r="AH130">
        <v>0.04</v>
      </c>
      <c r="AJ130">
        <v>0.32900000000000001</v>
      </c>
      <c r="AK130">
        <v>0.24</v>
      </c>
      <c r="AL130">
        <v>0.39</v>
      </c>
      <c r="AM130">
        <v>0</v>
      </c>
      <c r="AP130" s="2" t="str">
        <f t="shared" ref="AP130:AP193" si="11">IF(AND(ISNUMBER(AE130),ISNUMBER(M130)),ROUND(M130*AE130,3),"")</f>
        <v/>
      </c>
      <c r="AQ130" s="2" t="str">
        <f>IF(ISNUMBER(AP130),SUMIFS($AP$1:AP130,$A$1:A130,A130,$F$1:F130,F130,$D$1:D130,D130),"")</f>
        <v/>
      </c>
      <c r="AR130">
        <f t="shared" ref="AR130:AR193" si="12">COUNT(K130:AQ130)</f>
        <v>8</v>
      </c>
    </row>
    <row r="131" spans="1:44" x14ac:dyDescent="0.25">
      <c r="A131" s="4" t="s">
        <v>25</v>
      </c>
      <c r="B131" t="s">
        <v>26</v>
      </c>
      <c r="C131" s="3">
        <v>42325</v>
      </c>
      <c r="D131">
        <v>1</v>
      </c>
      <c r="E131">
        <v>200</v>
      </c>
      <c r="F131" s="2" t="s">
        <v>65</v>
      </c>
      <c r="G131" s="2" t="s">
        <v>33</v>
      </c>
      <c r="H131">
        <v>8</v>
      </c>
      <c r="I131" s="2" t="s">
        <v>22</v>
      </c>
      <c r="J131" s="20" t="s">
        <v>106</v>
      </c>
      <c r="L131">
        <v>322.95</v>
      </c>
      <c r="M131">
        <f t="shared" ref="M131:M194" si="13">L131</f>
        <v>322.95</v>
      </c>
      <c r="N131" s="2">
        <f>IF(ISNUMBER(M131),SUMIFS(M$1:$M131,A$1:$A131,A131,F$1:$F131,F131,D$1:$D131,D131),"")</f>
        <v>705.08999999999992</v>
      </c>
      <c r="P131" s="5"/>
      <c r="AD131" s="2" t="str">
        <f t="shared" si="10"/>
        <v/>
      </c>
      <c r="AH131">
        <v>3.5999999999999997E-2</v>
      </c>
      <c r="AI131">
        <v>7.0000000000000001E-3</v>
      </c>
      <c r="AJ131">
        <v>0.24399999999999999</v>
      </c>
      <c r="AK131">
        <v>0.14099999999999999</v>
      </c>
      <c r="AL131">
        <v>0.56899999999999995</v>
      </c>
      <c r="AM131">
        <v>3.0000000000000001E-3</v>
      </c>
      <c r="AP131" s="2" t="str">
        <f t="shared" si="11"/>
        <v/>
      </c>
      <c r="AQ131" s="2" t="str">
        <f>IF(ISNUMBER(AP131),SUMIFS($AP$1:AP131,$A$1:A131,A131,$F$1:F131,F131,$D$1:D131,D131),"")</f>
        <v/>
      </c>
      <c r="AR131">
        <f t="shared" si="12"/>
        <v>9</v>
      </c>
    </row>
    <row r="132" spans="1:44" x14ac:dyDescent="0.25">
      <c r="A132" s="4" t="s">
        <v>31</v>
      </c>
      <c r="B132" t="s">
        <v>26</v>
      </c>
      <c r="C132" s="3">
        <v>42325</v>
      </c>
      <c r="D132">
        <v>1</v>
      </c>
      <c r="E132">
        <v>350</v>
      </c>
      <c r="F132" s="2" t="s">
        <v>65</v>
      </c>
      <c r="G132" s="2" t="s">
        <v>33</v>
      </c>
      <c r="H132">
        <v>8</v>
      </c>
      <c r="I132" s="2" t="s">
        <v>22</v>
      </c>
      <c r="J132" s="20" t="s">
        <v>106</v>
      </c>
      <c r="L132">
        <v>314</v>
      </c>
      <c r="M132">
        <f t="shared" si="13"/>
        <v>314</v>
      </c>
      <c r="N132" s="2">
        <f>IF(ISNUMBER(M132),SUMIFS(M$1:$M132,A$1:$A132,A132,F$1:$F132,F132,D$1:$D132,D132),"")</f>
        <v>624.57999999999993</v>
      </c>
      <c r="P132" s="5"/>
      <c r="AD132" s="2" t="str">
        <f t="shared" si="10"/>
        <v/>
      </c>
      <c r="AH132">
        <v>6.7000000000000004E-2</v>
      </c>
      <c r="AJ132">
        <v>0.26700000000000002</v>
      </c>
      <c r="AK132">
        <v>0.63100000000000001</v>
      </c>
      <c r="AL132">
        <v>3.3000000000000002E-2</v>
      </c>
      <c r="AM132">
        <v>1E-3</v>
      </c>
      <c r="AP132" s="2" t="str">
        <f t="shared" si="11"/>
        <v/>
      </c>
      <c r="AQ132" s="2" t="str">
        <f>IF(ISNUMBER(AP132),SUMIFS($AP$1:AP132,$A$1:A132,A132,$F$1:F132,F132,$D$1:D132,D132),"")</f>
        <v/>
      </c>
      <c r="AR132">
        <f t="shared" si="12"/>
        <v>8</v>
      </c>
    </row>
    <row r="133" spans="1:44" x14ac:dyDescent="0.25">
      <c r="A133" s="4" t="s">
        <v>30</v>
      </c>
      <c r="B133" t="s">
        <v>26</v>
      </c>
      <c r="C133" s="3">
        <v>42325</v>
      </c>
      <c r="D133">
        <v>1</v>
      </c>
      <c r="E133">
        <v>500</v>
      </c>
      <c r="F133" s="2" t="s">
        <v>65</v>
      </c>
      <c r="G133" s="2" t="s">
        <v>33</v>
      </c>
      <c r="H133">
        <v>8</v>
      </c>
      <c r="I133" s="2" t="s">
        <v>22</v>
      </c>
      <c r="J133" s="20" t="s">
        <v>106</v>
      </c>
      <c r="L133">
        <v>337.02</v>
      </c>
      <c r="M133">
        <f t="shared" si="13"/>
        <v>337.02</v>
      </c>
      <c r="N133" s="2">
        <f>IF(ISNUMBER(M133),SUMIFS(M$1:$M133,A$1:$A133,A133,F$1:$F133,F133,D$1:$D133,D133),"")</f>
        <v>841.14</v>
      </c>
      <c r="P133" s="5"/>
      <c r="AD133" s="2" t="str">
        <f t="shared" si="10"/>
        <v/>
      </c>
      <c r="AH133">
        <v>3.9E-2</v>
      </c>
      <c r="AJ133">
        <v>0.26300000000000001</v>
      </c>
      <c r="AK133">
        <v>0.51400000000000001</v>
      </c>
      <c r="AL133">
        <v>0.18099999999999999</v>
      </c>
      <c r="AM133">
        <v>0</v>
      </c>
      <c r="AP133" s="2" t="str">
        <f t="shared" si="11"/>
        <v/>
      </c>
      <c r="AQ133" s="2" t="str">
        <f>IF(ISNUMBER(AP133),SUMIFS($AP$1:AP133,$A$1:A133,A133,$F$1:F133,F133,$D$1:D133,D133),"")</f>
        <v/>
      </c>
      <c r="AR133">
        <f t="shared" si="12"/>
        <v>8</v>
      </c>
    </row>
    <row r="134" spans="1:44" x14ac:dyDescent="0.25">
      <c r="A134" s="4" t="s">
        <v>27</v>
      </c>
      <c r="B134" t="s">
        <v>26</v>
      </c>
      <c r="C134" s="3">
        <v>42325</v>
      </c>
      <c r="D134">
        <v>2</v>
      </c>
      <c r="E134">
        <v>0</v>
      </c>
      <c r="F134" s="2" t="s">
        <v>65</v>
      </c>
      <c r="G134" s="2" t="s">
        <v>33</v>
      </c>
      <c r="H134">
        <v>8</v>
      </c>
      <c r="I134" s="2" t="s">
        <v>22</v>
      </c>
      <c r="J134" s="20" t="s">
        <v>106</v>
      </c>
      <c r="L134">
        <v>199.57</v>
      </c>
      <c r="M134">
        <f t="shared" si="13"/>
        <v>199.57</v>
      </c>
      <c r="N134" s="2">
        <f>IF(ISNUMBER(M134),SUMIFS(M$1:$M134,A$1:$A134,A134,F$1:$F134,F134,D$1:$D134,D134),"")</f>
        <v>359.1</v>
      </c>
      <c r="P134" s="5"/>
      <c r="AD134" s="2" t="str">
        <f t="shared" si="10"/>
        <v/>
      </c>
      <c r="AH134">
        <v>2.4E-2</v>
      </c>
      <c r="AI134">
        <v>4.9000000000000002E-2</v>
      </c>
      <c r="AJ134">
        <v>8.7999999999999995E-2</v>
      </c>
      <c r="AK134">
        <v>0.13300000000000001</v>
      </c>
      <c r="AL134">
        <v>0.70599999999999996</v>
      </c>
      <c r="AM134">
        <v>1E-3</v>
      </c>
      <c r="AP134" s="2" t="str">
        <f t="shared" si="11"/>
        <v/>
      </c>
      <c r="AQ134" s="2" t="str">
        <f>IF(ISNUMBER(AP134),SUMIFS($AP$1:AP134,$A$1:A134,A134,$F$1:F134,F134,$D$1:D134,D134),"")</f>
        <v/>
      </c>
      <c r="AR134">
        <f t="shared" si="12"/>
        <v>9</v>
      </c>
    </row>
    <row r="135" spans="1:44" x14ac:dyDescent="0.25">
      <c r="A135" s="4" t="s">
        <v>29</v>
      </c>
      <c r="B135" t="s">
        <v>26</v>
      </c>
      <c r="C135" s="3">
        <v>42325</v>
      </c>
      <c r="D135">
        <v>2</v>
      </c>
      <c r="E135">
        <v>50</v>
      </c>
      <c r="F135" s="2" t="s">
        <v>65</v>
      </c>
      <c r="G135" s="2" t="s">
        <v>33</v>
      </c>
      <c r="H135">
        <v>8</v>
      </c>
      <c r="I135" s="2" t="s">
        <v>22</v>
      </c>
      <c r="J135" s="20" t="s">
        <v>106</v>
      </c>
      <c r="L135">
        <v>242.81</v>
      </c>
      <c r="M135">
        <f t="shared" si="13"/>
        <v>242.81</v>
      </c>
      <c r="N135" s="2">
        <f>IF(ISNUMBER(M135),SUMIFS(M$1:$M135,A$1:$A135,A135,F$1:$F135,F135,D$1:$D135,D135),"")</f>
        <v>501.06</v>
      </c>
      <c r="P135" s="5"/>
      <c r="AD135" s="2" t="str">
        <f t="shared" si="10"/>
        <v/>
      </c>
      <c r="AH135">
        <v>5.2999999999999999E-2</v>
      </c>
      <c r="AI135">
        <v>4.0000000000000001E-3</v>
      </c>
      <c r="AJ135">
        <v>0.122</v>
      </c>
      <c r="AK135">
        <v>0.316</v>
      </c>
      <c r="AL135">
        <v>0.505</v>
      </c>
      <c r="AM135">
        <v>1E-3</v>
      </c>
      <c r="AP135" s="2" t="str">
        <f t="shared" si="11"/>
        <v/>
      </c>
      <c r="AQ135" s="2" t="str">
        <f>IF(ISNUMBER(AP135),SUMIFS($AP$1:AP135,$A$1:A135,A135,$F$1:F135,F135,$D$1:D135,D135),"")</f>
        <v/>
      </c>
      <c r="AR135">
        <f t="shared" si="12"/>
        <v>9</v>
      </c>
    </row>
    <row r="136" spans="1:44" x14ac:dyDescent="0.25">
      <c r="A136" s="4" t="s">
        <v>28</v>
      </c>
      <c r="B136" t="s">
        <v>26</v>
      </c>
      <c r="C136" s="3">
        <v>42325</v>
      </c>
      <c r="D136">
        <v>2</v>
      </c>
      <c r="E136">
        <v>100</v>
      </c>
      <c r="F136" s="2" t="s">
        <v>65</v>
      </c>
      <c r="G136" s="2" t="s">
        <v>33</v>
      </c>
      <c r="H136">
        <v>8</v>
      </c>
      <c r="I136" s="2" t="s">
        <v>22</v>
      </c>
      <c r="J136" s="20" t="s">
        <v>106</v>
      </c>
      <c r="L136">
        <v>240.55</v>
      </c>
      <c r="M136">
        <f t="shared" si="13"/>
        <v>240.55</v>
      </c>
      <c r="N136" s="2">
        <f>IF(ISNUMBER(M136),SUMIFS(M$1:$M136,A$1:$A136,A136,F$1:$F136,F136,D$1:$D136,D136),"")</f>
        <v>460.49</v>
      </c>
      <c r="P136" s="5"/>
      <c r="AD136" s="2" t="str">
        <f t="shared" si="10"/>
        <v/>
      </c>
      <c r="AH136">
        <v>0.123</v>
      </c>
      <c r="AI136">
        <v>1.7000000000000001E-2</v>
      </c>
      <c r="AJ136">
        <v>0.155</v>
      </c>
      <c r="AK136">
        <v>0.51</v>
      </c>
      <c r="AL136">
        <v>0.19</v>
      </c>
      <c r="AM136">
        <v>5.0000000000000001E-3</v>
      </c>
      <c r="AP136" s="2" t="str">
        <f t="shared" si="11"/>
        <v/>
      </c>
      <c r="AQ136" s="2" t="str">
        <f>IF(ISNUMBER(AP136),SUMIFS($AP$1:AP136,$A$1:A136,A136,$F$1:F136,F136,$D$1:D136,D136),"")</f>
        <v/>
      </c>
      <c r="AR136">
        <f t="shared" si="12"/>
        <v>9</v>
      </c>
    </row>
    <row r="137" spans="1:44" x14ac:dyDescent="0.25">
      <c r="A137" s="4" t="s">
        <v>25</v>
      </c>
      <c r="B137" t="s">
        <v>26</v>
      </c>
      <c r="C137" s="3">
        <v>42325</v>
      </c>
      <c r="D137">
        <v>2</v>
      </c>
      <c r="E137">
        <v>200</v>
      </c>
      <c r="F137" s="2" t="s">
        <v>65</v>
      </c>
      <c r="G137" s="2" t="s">
        <v>33</v>
      </c>
      <c r="H137">
        <v>8</v>
      </c>
      <c r="I137" s="2" t="s">
        <v>22</v>
      </c>
      <c r="J137" s="20" t="s">
        <v>106</v>
      </c>
      <c r="L137">
        <v>374.04</v>
      </c>
      <c r="M137">
        <f t="shared" si="13"/>
        <v>374.04</v>
      </c>
      <c r="N137" s="2">
        <f>IF(ISNUMBER(M137),SUMIFS(M$1:$M137,A$1:$A137,A137,F$1:$F137,F137,D$1:$D137,D137),"")</f>
        <v>714.63000000000011</v>
      </c>
      <c r="P137" s="5"/>
      <c r="AD137" s="2" t="str">
        <f t="shared" si="10"/>
        <v/>
      </c>
      <c r="AH137">
        <v>0.126</v>
      </c>
      <c r="AJ137">
        <v>0.22</v>
      </c>
      <c r="AK137">
        <v>0.48699999999999999</v>
      </c>
      <c r="AL137">
        <v>0.16400000000000001</v>
      </c>
      <c r="AM137">
        <v>0</v>
      </c>
      <c r="AP137" s="2" t="str">
        <f t="shared" si="11"/>
        <v/>
      </c>
      <c r="AQ137" s="2" t="str">
        <f>IF(ISNUMBER(AP137),SUMIFS($AP$1:AP137,$A$1:A137,A137,$F$1:F137,F137,$D$1:D137,D137),"")</f>
        <v/>
      </c>
      <c r="AR137">
        <f t="shared" si="12"/>
        <v>8</v>
      </c>
    </row>
    <row r="138" spans="1:44" x14ac:dyDescent="0.25">
      <c r="A138" s="4" t="s">
        <v>31</v>
      </c>
      <c r="B138" t="s">
        <v>26</v>
      </c>
      <c r="C138" s="3">
        <v>42325</v>
      </c>
      <c r="D138">
        <v>2</v>
      </c>
      <c r="E138">
        <v>350</v>
      </c>
      <c r="F138" s="2" t="s">
        <v>65</v>
      </c>
      <c r="G138" s="2" t="s">
        <v>33</v>
      </c>
      <c r="H138">
        <v>8</v>
      </c>
      <c r="I138" s="2" t="s">
        <v>22</v>
      </c>
      <c r="J138" s="20" t="s">
        <v>106</v>
      </c>
      <c r="L138">
        <v>302.33999999999997</v>
      </c>
      <c r="M138">
        <f t="shared" si="13"/>
        <v>302.33999999999997</v>
      </c>
      <c r="N138" s="2">
        <f>IF(ISNUMBER(M138),SUMIFS(M$1:$M138,A$1:$A138,A138,F$1:$F138,F138,D$1:$D138,D138),"")</f>
        <v>653.32999999999993</v>
      </c>
      <c r="P138" s="5"/>
      <c r="AD138" s="2" t="str">
        <f t="shared" si="10"/>
        <v/>
      </c>
      <c r="AH138">
        <v>9.8000000000000004E-2</v>
      </c>
      <c r="AJ138">
        <v>0.39700000000000002</v>
      </c>
      <c r="AK138">
        <v>0.498</v>
      </c>
      <c r="AL138">
        <v>2E-3</v>
      </c>
      <c r="AP138" s="2" t="str">
        <f t="shared" si="11"/>
        <v/>
      </c>
      <c r="AQ138" s="2" t="str">
        <f>IF(ISNUMBER(AP138),SUMIFS($AP$1:AP138,$A$1:A138,A138,$F$1:F138,F138,$D$1:D138,D138),"")</f>
        <v/>
      </c>
      <c r="AR138">
        <f t="shared" si="12"/>
        <v>7</v>
      </c>
    </row>
    <row r="139" spans="1:44" x14ac:dyDescent="0.25">
      <c r="A139" s="4" t="s">
        <v>30</v>
      </c>
      <c r="B139" t="s">
        <v>26</v>
      </c>
      <c r="C139" s="3">
        <v>42325</v>
      </c>
      <c r="D139">
        <v>2</v>
      </c>
      <c r="E139">
        <v>500</v>
      </c>
      <c r="F139" s="2" t="s">
        <v>65</v>
      </c>
      <c r="G139" s="2" t="s">
        <v>33</v>
      </c>
      <c r="H139">
        <v>8</v>
      </c>
      <c r="I139" s="2" t="s">
        <v>22</v>
      </c>
      <c r="J139" s="20" t="s">
        <v>106</v>
      </c>
      <c r="L139">
        <v>334.5</v>
      </c>
      <c r="M139">
        <f t="shared" si="13"/>
        <v>334.5</v>
      </c>
      <c r="N139" s="2">
        <f>IF(ISNUMBER(M139),SUMIFS(M$1:$M139,A$1:$A139,A139,F$1:$F139,F139,D$1:$D139,D139),"")</f>
        <v>823.46</v>
      </c>
      <c r="P139" s="5"/>
      <c r="AD139" s="2" t="str">
        <f t="shared" si="10"/>
        <v/>
      </c>
      <c r="AH139">
        <v>0.11799999999999999</v>
      </c>
      <c r="AI139">
        <v>0</v>
      </c>
      <c r="AJ139">
        <v>0.34399999999999997</v>
      </c>
      <c r="AK139">
        <v>0.47799999999999998</v>
      </c>
      <c r="AL139">
        <v>5.8000000000000003E-2</v>
      </c>
      <c r="AP139" s="2" t="str">
        <f t="shared" si="11"/>
        <v/>
      </c>
      <c r="AQ139" s="2" t="str">
        <f>IF(ISNUMBER(AP139),SUMIFS($AP$1:AP139,$A$1:A139,A139,$F$1:F139,F139,$D$1:D139,D139),"")</f>
        <v/>
      </c>
      <c r="AR139">
        <f t="shared" si="12"/>
        <v>8</v>
      </c>
    </row>
    <row r="140" spans="1:44" x14ac:dyDescent="0.25">
      <c r="A140" s="4" t="s">
        <v>27</v>
      </c>
      <c r="B140" t="s">
        <v>26</v>
      </c>
      <c r="C140" s="3">
        <v>42325</v>
      </c>
      <c r="D140">
        <v>3</v>
      </c>
      <c r="E140">
        <v>0</v>
      </c>
      <c r="F140" s="2" t="s">
        <v>65</v>
      </c>
      <c r="G140" s="2" t="s">
        <v>33</v>
      </c>
      <c r="H140">
        <v>8</v>
      </c>
      <c r="I140" s="2" t="s">
        <v>22</v>
      </c>
      <c r="J140" s="20" t="s">
        <v>106</v>
      </c>
      <c r="L140">
        <v>157.16</v>
      </c>
      <c r="M140">
        <f t="shared" si="13"/>
        <v>157.16</v>
      </c>
      <c r="N140" s="2">
        <f>IF(ISNUMBER(M140),SUMIFS(M$1:$M140,A$1:$A140,A140,F$1:$F140,F140,D$1:$D140,D140),"")</f>
        <v>403.58</v>
      </c>
      <c r="P140" s="5"/>
      <c r="AD140" s="2" t="str">
        <f t="shared" si="10"/>
        <v/>
      </c>
      <c r="AH140">
        <v>4.0000000000000001E-3</v>
      </c>
      <c r="AI140">
        <v>5.8999999999999997E-2</v>
      </c>
      <c r="AJ140">
        <v>0.314</v>
      </c>
      <c r="AK140">
        <v>0.47899999999999998</v>
      </c>
      <c r="AL140">
        <v>0.14299999999999999</v>
      </c>
      <c r="AP140" s="2" t="str">
        <f t="shared" si="11"/>
        <v/>
      </c>
      <c r="AQ140" s="2" t="str">
        <f>IF(ISNUMBER(AP140),SUMIFS($AP$1:AP140,$A$1:A140,A140,$F$1:F140,F140,$D$1:D140,D140),"")</f>
        <v/>
      </c>
      <c r="AR140">
        <f t="shared" si="12"/>
        <v>8</v>
      </c>
    </row>
    <row r="141" spans="1:44" x14ac:dyDescent="0.25">
      <c r="A141" s="4" t="s">
        <v>29</v>
      </c>
      <c r="B141" t="s">
        <v>26</v>
      </c>
      <c r="C141" s="3">
        <v>42325</v>
      </c>
      <c r="D141">
        <v>3</v>
      </c>
      <c r="E141">
        <v>50</v>
      </c>
      <c r="F141" s="2" t="s">
        <v>65</v>
      </c>
      <c r="G141" s="2" t="s">
        <v>33</v>
      </c>
      <c r="H141">
        <v>8</v>
      </c>
      <c r="I141" s="2" t="s">
        <v>22</v>
      </c>
      <c r="J141" s="20" t="s">
        <v>106</v>
      </c>
      <c r="L141">
        <v>218.9</v>
      </c>
      <c r="M141">
        <f t="shared" si="13"/>
        <v>218.9</v>
      </c>
      <c r="N141" s="2">
        <f>IF(ISNUMBER(M141),SUMIFS(M$1:$M141,A$1:$A141,A141,F$1:$F141,F141,D$1:$D141,D141),"")</f>
        <v>411.1</v>
      </c>
      <c r="P141" s="5"/>
      <c r="AD141" s="2" t="str">
        <f t="shared" si="10"/>
        <v/>
      </c>
      <c r="AH141">
        <v>3.4000000000000002E-2</v>
      </c>
      <c r="AI141">
        <v>5.0999999999999997E-2</v>
      </c>
      <c r="AJ141">
        <v>0.20799999999999999</v>
      </c>
      <c r="AK141">
        <v>0.34300000000000003</v>
      </c>
      <c r="AL141">
        <v>0.36099999999999999</v>
      </c>
      <c r="AM141">
        <v>4.0000000000000001E-3</v>
      </c>
      <c r="AP141" s="2" t="str">
        <f t="shared" si="11"/>
        <v/>
      </c>
      <c r="AQ141" s="2" t="str">
        <f>IF(ISNUMBER(AP141),SUMIFS($AP$1:AP141,$A$1:A141,A141,$F$1:F141,F141,$D$1:D141,D141),"")</f>
        <v/>
      </c>
      <c r="AR141">
        <f t="shared" si="12"/>
        <v>9</v>
      </c>
    </row>
    <row r="142" spans="1:44" x14ac:dyDescent="0.25">
      <c r="A142" s="4" t="s">
        <v>28</v>
      </c>
      <c r="B142" t="s">
        <v>26</v>
      </c>
      <c r="C142" s="3">
        <v>42325</v>
      </c>
      <c r="D142">
        <v>3</v>
      </c>
      <c r="E142">
        <v>100</v>
      </c>
      <c r="F142" s="2" t="s">
        <v>65</v>
      </c>
      <c r="G142" s="2" t="s">
        <v>33</v>
      </c>
      <c r="H142">
        <v>8</v>
      </c>
      <c r="I142" s="2" t="s">
        <v>22</v>
      </c>
      <c r="J142" s="20" t="s">
        <v>106</v>
      </c>
      <c r="L142">
        <v>263.29000000000002</v>
      </c>
      <c r="M142">
        <f t="shared" si="13"/>
        <v>263.29000000000002</v>
      </c>
      <c r="N142" s="2">
        <f>IF(ISNUMBER(M142),SUMIFS(M$1:$M142,A$1:$A142,A142,F$1:$F142,F142,D$1:$D142,D142),"")</f>
        <v>508.72</v>
      </c>
      <c r="P142" s="5"/>
      <c r="AD142" s="2" t="str">
        <f t="shared" si="10"/>
        <v/>
      </c>
      <c r="AH142">
        <v>8.4000000000000005E-2</v>
      </c>
      <c r="AI142">
        <v>4.9000000000000002E-2</v>
      </c>
      <c r="AJ142">
        <v>0.219</v>
      </c>
      <c r="AK142">
        <v>0.57799999999999996</v>
      </c>
      <c r="AL142">
        <v>5.1999999999999998E-2</v>
      </c>
      <c r="AM142">
        <v>1.0999999999999999E-2</v>
      </c>
      <c r="AP142" s="2" t="str">
        <f t="shared" si="11"/>
        <v/>
      </c>
      <c r="AQ142" s="2" t="str">
        <f>IF(ISNUMBER(AP142),SUMIFS($AP$1:AP142,$A$1:A142,A142,$F$1:F142,F142,$D$1:D142,D142),"")</f>
        <v/>
      </c>
      <c r="AR142">
        <f t="shared" si="12"/>
        <v>9</v>
      </c>
    </row>
    <row r="143" spans="1:44" x14ac:dyDescent="0.25">
      <c r="A143" s="4" t="s">
        <v>25</v>
      </c>
      <c r="B143" t="s">
        <v>26</v>
      </c>
      <c r="C143" s="3">
        <v>42325</v>
      </c>
      <c r="D143">
        <v>3</v>
      </c>
      <c r="E143">
        <v>200</v>
      </c>
      <c r="F143" s="2" t="s">
        <v>65</v>
      </c>
      <c r="G143" s="2" t="s">
        <v>33</v>
      </c>
      <c r="H143">
        <v>8</v>
      </c>
      <c r="I143" s="2" t="s">
        <v>22</v>
      </c>
      <c r="J143" s="20" t="s">
        <v>106</v>
      </c>
      <c r="L143">
        <v>360.86</v>
      </c>
      <c r="M143">
        <f t="shared" si="13"/>
        <v>360.86</v>
      </c>
      <c r="N143" s="2">
        <f>IF(ISNUMBER(M143),SUMIFS(M$1:$M143,A$1:$A143,A143,F$1:$F143,F143,D$1:$D143,D143),"")</f>
        <v>647.16000000000008</v>
      </c>
      <c r="P143" s="5"/>
      <c r="AD143" s="2" t="str">
        <f t="shared" si="10"/>
        <v/>
      </c>
      <c r="AH143">
        <v>7.8E-2</v>
      </c>
      <c r="AI143">
        <v>2.4E-2</v>
      </c>
      <c r="AJ143">
        <v>0.32900000000000001</v>
      </c>
      <c r="AK143">
        <v>0.52800000000000002</v>
      </c>
      <c r="AL143">
        <v>2.9000000000000001E-2</v>
      </c>
      <c r="AM143">
        <v>7.0000000000000001E-3</v>
      </c>
      <c r="AP143" s="2" t="str">
        <f t="shared" si="11"/>
        <v/>
      </c>
      <c r="AQ143" s="2" t="str">
        <f>IF(ISNUMBER(AP143),SUMIFS($AP$1:AP143,$A$1:A143,A143,$F$1:F143,F143,$D$1:D143,D143),"")</f>
        <v/>
      </c>
      <c r="AR143">
        <f t="shared" si="12"/>
        <v>9</v>
      </c>
    </row>
    <row r="144" spans="1:44" x14ac:dyDescent="0.25">
      <c r="A144" s="4" t="s">
        <v>31</v>
      </c>
      <c r="B144" t="s">
        <v>26</v>
      </c>
      <c r="C144" s="3">
        <v>42325</v>
      </c>
      <c r="D144">
        <v>3</v>
      </c>
      <c r="E144">
        <v>350</v>
      </c>
      <c r="F144" s="2" t="s">
        <v>65</v>
      </c>
      <c r="G144" s="2" t="s">
        <v>33</v>
      </c>
      <c r="H144">
        <v>8</v>
      </c>
      <c r="I144" s="2" t="s">
        <v>22</v>
      </c>
      <c r="J144" s="20" t="s">
        <v>106</v>
      </c>
      <c r="L144">
        <v>383.59</v>
      </c>
      <c r="M144">
        <f t="shared" si="13"/>
        <v>383.59</v>
      </c>
      <c r="N144" s="2">
        <f>IF(ISNUMBER(M144),SUMIFS(M$1:$M144,A$1:$A144,A144,F$1:$F144,F144,D$1:$D144,D144),"")</f>
        <v>853.56</v>
      </c>
      <c r="P144" s="5"/>
      <c r="AD144" s="2" t="str">
        <f t="shared" si="10"/>
        <v/>
      </c>
      <c r="AH144">
        <v>1.4E-2</v>
      </c>
      <c r="AI144">
        <v>1.2E-2</v>
      </c>
      <c r="AJ144">
        <v>0.36199999999999999</v>
      </c>
      <c r="AK144">
        <v>0.47099999999999997</v>
      </c>
      <c r="AL144">
        <v>0.14099999999999999</v>
      </c>
      <c r="AP144" s="2" t="str">
        <f t="shared" si="11"/>
        <v/>
      </c>
      <c r="AQ144" s="2" t="str">
        <f>IF(ISNUMBER(AP144),SUMIFS($AP$1:AP144,$A$1:A144,A144,$F$1:F144,F144,$D$1:D144,D144),"")</f>
        <v/>
      </c>
      <c r="AR144">
        <f t="shared" si="12"/>
        <v>8</v>
      </c>
    </row>
    <row r="145" spans="1:44" x14ac:dyDescent="0.25">
      <c r="A145" s="4" t="s">
        <v>30</v>
      </c>
      <c r="B145" t="s">
        <v>26</v>
      </c>
      <c r="C145" s="3">
        <v>42325</v>
      </c>
      <c r="D145">
        <v>3</v>
      </c>
      <c r="E145">
        <v>500</v>
      </c>
      <c r="F145" s="2" t="s">
        <v>65</v>
      </c>
      <c r="G145" s="2" t="s">
        <v>33</v>
      </c>
      <c r="H145">
        <v>8</v>
      </c>
      <c r="I145" s="2" t="s">
        <v>22</v>
      </c>
      <c r="J145" s="20" t="s">
        <v>106</v>
      </c>
      <c r="L145">
        <v>366.69</v>
      </c>
      <c r="M145">
        <f t="shared" si="13"/>
        <v>366.69</v>
      </c>
      <c r="N145" s="2">
        <f>IF(ISNUMBER(M145),SUMIFS(M$1:$M145,A$1:$A145,A145,F$1:$F145,F145,D$1:$D145,D145),"")</f>
        <v>870.58999999999992</v>
      </c>
      <c r="P145" s="5"/>
      <c r="AD145" s="2" t="str">
        <f t="shared" si="10"/>
        <v/>
      </c>
      <c r="AJ145">
        <v>0.39200000000000002</v>
      </c>
      <c r="AK145">
        <v>0.53700000000000003</v>
      </c>
      <c r="AL145">
        <v>0.02</v>
      </c>
      <c r="AM145">
        <v>4.9000000000000002E-2</v>
      </c>
      <c r="AP145" s="2" t="str">
        <f t="shared" si="11"/>
        <v/>
      </c>
      <c r="AQ145" s="2" t="str">
        <f>IF(ISNUMBER(AP145),SUMIFS($AP$1:AP145,$A$1:A145,A145,$F$1:F145,F145,$D$1:D145,D145),"")</f>
        <v/>
      </c>
      <c r="AR145">
        <f t="shared" si="12"/>
        <v>7</v>
      </c>
    </row>
    <row r="146" spans="1:44" x14ac:dyDescent="0.25">
      <c r="A146" s="4" t="s">
        <v>27</v>
      </c>
      <c r="B146" t="s">
        <v>26</v>
      </c>
      <c r="C146" s="3">
        <v>42359</v>
      </c>
      <c r="D146">
        <v>1</v>
      </c>
      <c r="E146">
        <v>0</v>
      </c>
      <c r="F146" s="2" t="s">
        <v>65</v>
      </c>
      <c r="G146" s="2" t="s">
        <v>23</v>
      </c>
      <c r="H146">
        <v>9</v>
      </c>
      <c r="I146" s="2" t="s">
        <v>22</v>
      </c>
      <c r="J146" s="20" t="s">
        <v>106</v>
      </c>
      <c r="L146">
        <v>397.33</v>
      </c>
      <c r="M146">
        <f t="shared" si="13"/>
        <v>397.33</v>
      </c>
      <c r="N146" s="2">
        <f>IF(ISNUMBER(M146),SUMIFS(M$1:$M146,A$1:$A146,A146,F$1:$F146,F146,D$1:$D146,D146),"")</f>
        <v>881.47</v>
      </c>
      <c r="P146" s="5"/>
      <c r="AD146" s="2" t="str">
        <f t="shared" si="10"/>
        <v/>
      </c>
      <c r="AH146">
        <v>4.0000000000000001E-3</v>
      </c>
      <c r="AI146">
        <v>0.01</v>
      </c>
      <c r="AJ146">
        <v>7.5999999999999998E-2</v>
      </c>
      <c r="AK146">
        <v>5.2999999999999999E-2</v>
      </c>
      <c r="AL146">
        <v>0.85699999999999998</v>
      </c>
      <c r="AM146">
        <v>0</v>
      </c>
      <c r="AP146" s="2" t="str">
        <f t="shared" si="11"/>
        <v/>
      </c>
      <c r="AQ146" s="2" t="str">
        <f>IF(ISNUMBER(AP146),SUMIFS($AP$1:AP146,$A$1:A146,A146,$F$1:F146,F146,$D$1:D146,D146),"")</f>
        <v/>
      </c>
      <c r="AR146">
        <f t="shared" si="12"/>
        <v>9</v>
      </c>
    </row>
    <row r="147" spans="1:44" x14ac:dyDescent="0.25">
      <c r="A147" s="4" t="s">
        <v>29</v>
      </c>
      <c r="B147" t="s">
        <v>26</v>
      </c>
      <c r="C147" s="3">
        <v>42359</v>
      </c>
      <c r="D147">
        <v>1</v>
      </c>
      <c r="E147">
        <v>50</v>
      </c>
      <c r="F147" s="2" t="s">
        <v>65</v>
      </c>
      <c r="G147" s="2" t="s">
        <v>23</v>
      </c>
      <c r="H147">
        <v>9</v>
      </c>
      <c r="I147" s="2" t="s">
        <v>22</v>
      </c>
      <c r="J147" s="20" t="s">
        <v>106</v>
      </c>
      <c r="L147">
        <v>378.85</v>
      </c>
      <c r="M147">
        <f t="shared" si="13"/>
        <v>378.85</v>
      </c>
      <c r="N147" s="2">
        <f>IF(ISNUMBER(M147),SUMIFS(M$1:$M147,A$1:$A147,A147,F$1:$F147,F147,D$1:$D147,D147),"")</f>
        <v>972.33</v>
      </c>
      <c r="P147" s="5"/>
      <c r="AD147" s="2" t="str">
        <f t="shared" si="10"/>
        <v/>
      </c>
      <c r="AH147">
        <v>1.2E-2</v>
      </c>
      <c r="AI147">
        <v>1.4E-2</v>
      </c>
      <c r="AJ147">
        <v>0.20599999999999999</v>
      </c>
      <c r="AK147">
        <v>0.20899999999999999</v>
      </c>
      <c r="AL147">
        <v>0.55800000000000005</v>
      </c>
      <c r="AM147">
        <v>0</v>
      </c>
      <c r="AP147" s="2" t="str">
        <f t="shared" si="11"/>
        <v/>
      </c>
      <c r="AQ147" s="2" t="str">
        <f>IF(ISNUMBER(AP147),SUMIFS($AP$1:AP147,$A$1:A147,A147,$F$1:F147,F147,$D$1:D147,D147),"")</f>
        <v/>
      </c>
      <c r="AR147">
        <f t="shared" si="12"/>
        <v>9</v>
      </c>
    </row>
    <row r="148" spans="1:44" x14ac:dyDescent="0.25">
      <c r="A148" s="4" t="s">
        <v>28</v>
      </c>
      <c r="B148" t="s">
        <v>26</v>
      </c>
      <c r="C148" s="3">
        <v>42359</v>
      </c>
      <c r="D148">
        <v>1</v>
      </c>
      <c r="E148">
        <v>100</v>
      </c>
      <c r="F148" s="2" t="s">
        <v>65</v>
      </c>
      <c r="G148" s="2" t="s">
        <v>23</v>
      </c>
      <c r="H148">
        <v>9</v>
      </c>
      <c r="I148" s="2" t="s">
        <v>22</v>
      </c>
      <c r="J148" s="20" t="s">
        <v>106</v>
      </c>
      <c r="L148">
        <v>389.33</v>
      </c>
      <c r="M148">
        <f t="shared" si="13"/>
        <v>389.33</v>
      </c>
      <c r="N148" s="2">
        <f>IF(ISNUMBER(M148),SUMIFS(M$1:$M148,A$1:$A148,A148,F$1:$F148,F148,D$1:$D148,D148),"")</f>
        <v>1007.2</v>
      </c>
      <c r="P148" s="5"/>
      <c r="AD148" s="2" t="str">
        <f t="shared" si="10"/>
        <v/>
      </c>
      <c r="AH148">
        <v>1.4E-2</v>
      </c>
      <c r="AI148">
        <v>3.0000000000000001E-3</v>
      </c>
      <c r="AJ148">
        <v>0.317</v>
      </c>
      <c r="AK148">
        <v>0.29299999999999998</v>
      </c>
      <c r="AL148">
        <v>0.36799999999999999</v>
      </c>
      <c r="AM148">
        <v>1E-3</v>
      </c>
      <c r="AP148" s="2" t="str">
        <f t="shared" si="11"/>
        <v/>
      </c>
      <c r="AQ148" s="2" t="str">
        <f>IF(ISNUMBER(AP148),SUMIFS($AP$1:AP148,$A$1:A148,A148,$F$1:F148,F148,$D$1:D148,D148),"")</f>
        <v/>
      </c>
      <c r="AR148">
        <f t="shared" si="12"/>
        <v>9</v>
      </c>
    </row>
    <row r="149" spans="1:44" x14ac:dyDescent="0.25">
      <c r="A149" s="4" t="s">
        <v>25</v>
      </c>
      <c r="B149" t="s">
        <v>26</v>
      </c>
      <c r="C149" s="3">
        <v>42359</v>
      </c>
      <c r="D149">
        <v>1</v>
      </c>
      <c r="E149">
        <v>200</v>
      </c>
      <c r="F149" s="2" t="s">
        <v>65</v>
      </c>
      <c r="G149" s="2" t="s">
        <v>23</v>
      </c>
      <c r="H149">
        <v>9</v>
      </c>
      <c r="I149" s="2" t="s">
        <v>22</v>
      </c>
      <c r="J149" s="20" t="s">
        <v>106</v>
      </c>
      <c r="L149">
        <v>406.98</v>
      </c>
      <c r="M149">
        <f t="shared" si="13"/>
        <v>406.98</v>
      </c>
      <c r="N149" s="2">
        <f>IF(ISNUMBER(M149),SUMIFS(M$1:$M149,A$1:$A149,A149,F$1:$F149,F149,D$1:$D149,D149),"")</f>
        <v>1112.07</v>
      </c>
      <c r="P149" s="5"/>
      <c r="AD149" s="2" t="str">
        <f t="shared" si="10"/>
        <v/>
      </c>
      <c r="AH149">
        <v>1.4E-2</v>
      </c>
      <c r="AI149">
        <v>7.0000000000000001E-3</v>
      </c>
      <c r="AJ149">
        <v>0.16800000000000001</v>
      </c>
      <c r="AK149">
        <v>0.16500000000000001</v>
      </c>
      <c r="AL149">
        <v>0.64200000000000002</v>
      </c>
      <c r="AM149">
        <v>0</v>
      </c>
      <c r="AP149" s="2" t="str">
        <f t="shared" si="11"/>
        <v/>
      </c>
      <c r="AQ149" s="2" t="str">
        <f>IF(ISNUMBER(AP149),SUMIFS($AP$1:AP149,$A$1:A149,A149,$F$1:F149,F149,$D$1:D149,D149),"")</f>
        <v/>
      </c>
      <c r="AR149">
        <f t="shared" si="12"/>
        <v>9</v>
      </c>
    </row>
    <row r="150" spans="1:44" x14ac:dyDescent="0.25">
      <c r="A150" s="4" t="s">
        <v>31</v>
      </c>
      <c r="B150" t="s">
        <v>26</v>
      </c>
      <c r="C150" s="3">
        <v>42359</v>
      </c>
      <c r="D150">
        <v>1</v>
      </c>
      <c r="E150">
        <v>350</v>
      </c>
      <c r="F150" s="2" t="s">
        <v>65</v>
      </c>
      <c r="G150" s="2" t="s">
        <v>23</v>
      </c>
      <c r="H150">
        <v>9</v>
      </c>
      <c r="I150" s="2" t="s">
        <v>22</v>
      </c>
      <c r="J150" s="20" t="s">
        <v>106</v>
      </c>
      <c r="L150">
        <v>336.64</v>
      </c>
      <c r="M150">
        <f t="shared" si="13"/>
        <v>336.64</v>
      </c>
      <c r="N150" s="2">
        <f>IF(ISNUMBER(M150),SUMIFS(M$1:$M150,A$1:$A150,A150,F$1:$F150,F150,D$1:$D150,D150),"")</f>
        <v>961.21999999999991</v>
      </c>
      <c r="P150" s="5"/>
      <c r="AD150" s="2" t="str">
        <f t="shared" si="10"/>
        <v/>
      </c>
      <c r="AH150">
        <v>7.1999999999999995E-2</v>
      </c>
      <c r="AI150">
        <v>2E-3</v>
      </c>
      <c r="AJ150">
        <v>0.51300000000000001</v>
      </c>
      <c r="AK150">
        <v>0.215</v>
      </c>
      <c r="AL150">
        <v>0.16200000000000001</v>
      </c>
      <c r="AM150">
        <v>2.4E-2</v>
      </c>
      <c r="AP150" s="2" t="str">
        <f t="shared" si="11"/>
        <v/>
      </c>
      <c r="AQ150" s="2" t="str">
        <f>IF(ISNUMBER(AP150),SUMIFS($AP$1:AP150,$A$1:A150,A150,$F$1:F150,F150,$D$1:D150,D150),"")</f>
        <v/>
      </c>
      <c r="AR150">
        <f t="shared" si="12"/>
        <v>9</v>
      </c>
    </row>
    <row r="151" spans="1:44" x14ac:dyDescent="0.25">
      <c r="A151" s="4" t="s">
        <v>30</v>
      </c>
      <c r="B151" t="s">
        <v>26</v>
      </c>
      <c r="C151" s="3">
        <v>42359</v>
      </c>
      <c r="D151">
        <v>1</v>
      </c>
      <c r="E151">
        <v>500</v>
      </c>
      <c r="F151" s="2" t="s">
        <v>65</v>
      </c>
      <c r="G151" s="2" t="s">
        <v>23</v>
      </c>
      <c r="H151">
        <v>9</v>
      </c>
      <c r="I151" s="2" t="s">
        <v>22</v>
      </c>
      <c r="J151" s="20" t="s">
        <v>106</v>
      </c>
      <c r="L151">
        <v>377.61</v>
      </c>
      <c r="M151">
        <f t="shared" si="13"/>
        <v>377.61</v>
      </c>
      <c r="N151" s="2">
        <f>IF(ISNUMBER(M151),SUMIFS(M$1:$M151,A$1:$A151,A151,F$1:$F151,F151,D$1:$D151,D151),"")</f>
        <v>1218.75</v>
      </c>
      <c r="P151" s="5"/>
      <c r="AD151" s="2" t="str">
        <f t="shared" si="10"/>
        <v/>
      </c>
      <c r="AH151">
        <v>7.0000000000000001E-3</v>
      </c>
      <c r="AJ151">
        <v>0.26100000000000001</v>
      </c>
      <c r="AK151">
        <v>0.54500000000000004</v>
      </c>
      <c r="AL151">
        <v>0.184</v>
      </c>
      <c r="AM151">
        <v>2E-3</v>
      </c>
      <c r="AP151" s="2" t="str">
        <f t="shared" si="11"/>
        <v/>
      </c>
      <c r="AQ151" s="2" t="str">
        <f>IF(ISNUMBER(AP151),SUMIFS($AP$1:AP151,$A$1:A151,A151,$F$1:F151,F151,$D$1:D151,D151),"")</f>
        <v/>
      </c>
      <c r="AR151">
        <f t="shared" si="12"/>
        <v>8</v>
      </c>
    </row>
    <row r="152" spans="1:44" x14ac:dyDescent="0.25">
      <c r="A152" s="4" t="s">
        <v>27</v>
      </c>
      <c r="B152" t="s">
        <v>26</v>
      </c>
      <c r="C152" s="3">
        <v>42359</v>
      </c>
      <c r="D152">
        <v>2</v>
      </c>
      <c r="E152">
        <v>0</v>
      </c>
      <c r="F152" s="2" t="s">
        <v>65</v>
      </c>
      <c r="G152" s="2" t="s">
        <v>23</v>
      </c>
      <c r="H152">
        <v>9</v>
      </c>
      <c r="I152" s="2" t="s">
        <v>22</v>
      </c>
      <c r="J152" s="20" t="s">
        <v>106</v>
      </c>
      <c r="L152">
        <v>344.77</v>
      </c>
      <c r="M152">
        <f t="shared" si="13"/>
        <v>344.77</v>
      </c>
      <c r="N152" s="2">
        <f>IF(ISNUMBER(M152),SUMIFS(M$1:$M152,A$1:$A152,A152,F$1:$F152,F152,D$1:$D152,D152),"")</f>
        <v>703.87</v>
      </c>
      <c r="P152" s="5"/>
      <c r="AD152" s="2" t="str">
        <f t="shared" si="10"/>
        <v/>
      </c>
      <c r="AH152">
        <v>5.0000000000000001E-3</v>
      </c>
      <c r="AI152">
        <v>0.12</v>
      </c>
      <c r="AJ152">
        <v>8.4000000000000005E-2</v>
      </c>
      <c r="AK152">
        <v>0.11</v>
      </c>
      <c r="AL152">
        <v>0.66300000000000003</v>
      </c>
      <c r="AM152">
        <v>1.6E-2</v>
      </c>
      <c r="AP152" s="2" t="str">
        <f t="shared" si="11"/>
        <v/>
      </c>
      <c r="AQ152" s="2" t="str">
        <f>IF(ISNUMBER(AP152),SUMIFS($AP$1:AP152,$A$1:A152,A152,$F$1:F152,F152,$D$1:D152,D152),"")</f>
        <v/>
      </c>
      <c r="AR152">
        <f t="shared" si="12"/>
        <v>9</v>
      </c>
    </row>
    <row r="153" spans="1:44" x14ac:dyDescent="0.25">
      <c r="A153" s="4" t="s">
        <v>29</v>
      </c>
      <c r="B153" t="s">
        <v>26</v>
      </c>
      <c r="C153" s="3">
        <v>42359</v>
      </c>
      <c r="D153">
        <v>2</v>
      </c>
      <c r="E153">
        <v>50</v>
      </c>
      <c r="F153" s="2" t="s">
        <v>65</v>
      </c>
      <c r="G153" s="2" t="s">
        <v>23</v>
      </c>
      <c r="H153">
        <v>9</v>
      </c>
      <c r="I153" s="2" t="s">
        <v>22</v>
      </c>
      <c r="J153" s="20" t="s">
        <v>106</v>
      </c>
      <c r="L153">
        <v>371.39</v>
      </c>
      <c r="M153">
        <f t="shared" si="13"/>
        <v>371.39</v>
      </c>
      <c r="N153" s="2">
        <f>IF(ISNUMBER(M153),SUMIFS(M$1:$M153,A$1:$A153,A153,F$1:$F153,F153,D$1:$D153,D153),"")</f>
        <v>872.45</v>
      </c>
      <c r="P153" s="5"/>
      <c r="AD153" s="2" t="str">
        <f t="shared" si="10"/>
        <v/>
      </c>
      <c r="AH153">
        <v>2.7E-2</v>
      </c>
      <c r="AI153">
        <v>1E-3</v>
      </c>
      <c r="AJ153">
        <v>0.123</v>
      </c>
      <c r="AK153">
        <v>0.216</v>
      </c>
      <c r="AL153">
        <v>0.628</v>
      </c>
      <c r="AM153">
        <v>2E-3</v>
      </c>
      <c r="AP153" s="2" t="str">
        <f t="shared" si="11"/>
        <v/>
      </c>
      <c r="AQ153" s="2" t="str">
        <f>IF(ISNUMBER(AP153),SUMIFS($AP$1:AP153,$A$1:A153,A153,$F$1:F153,F153,$D$1:D153,D153),"")</f>
        <v/>
      </c>
      <c r="AR153">
        <f t="shared" si="12"/>
        <v>9</v>
      </c>
    </row>
    <row r="154" spans="1:44" x14ac:dyDescent="0.25">
      <c r="A154" s="4" t="s">
        <v>28</v>
      </c>
      <c r="B154" t="s">
        <v>26</v>
      </c>
      <c r="C154" s="3">
        <v>42359</v>
      </c>
      <c r="D154">
        <v>2</v>
      </c>
      <c r="E154">
        <v>100</v>
      </c>
      <c r="F154" s="2" t="s">
        <v>65</v>
      </c>
      <c r="G154" s="2" t="s">
        <v>23</v>
      </c>
      <c r="H154">
        <v>9</v>
      </c>
      <c r="I154" s="2" t="s">
        <v>22</v>
      </c>
      <c r="J154" s="20" t="s">
        <v>106</v>
      </c>
      <c r="L154">
        <v>241.25</v>
      </c>
      <c r="M154">
        <f t="shared" si="13"/>
        <v>241.25</v>
      </c>
      <c r="N154" s="2">
        <f>IF(ISNUMBER(M154),SUMIFS(M$1:$M154,A$1:$A154,A154,F$1:$F154,F154,D$1:$D154,D154),"")</f>
        <v>701.74</v>
      </c>
      <c r="P154" s="5"/>
      <c r="AD154" s="2" t="str">
        <f t="shared" si="10"/>
        <v/>
      </c>
      <c r="AH154">
        <v>4.2000000000000003E-2</v>
      </c>
      <c r="AI154">
        <v>5.1999999999999998E-2</v>
      </c>
      <c r="AJ154">
        <v>0.14099999999999999</v>
      </c>
      <c r="AK154">
        <v>0.42599999999999999</v>
      </c>
      <c r="AL154">
        <v>0.32800000000000001</v>
      </c>
      <c r="AM154">
        <v>4.0000000000000001E-3</v>
      </c>
      <c r="AP154" s="2" t="str">
        <f t="shared" si="11"/>
        <v/>
      </c>
      <c r="AQ154" s="2" t="str">
        <f>IF(ISNUMBER(AP154),SUMIFS($AP$1:AP154,$A$1:A154,A154,$F$1:F154,F154,$D$1:D154,D154),"")</f>
        <v/>
      </c>
      <c r="AR154">
        <f t="shared" si="12"/>
        <v>9</v>
      </c>
    </row>
    <row r="155" spans="1:44" x14ac:dyDescent="0.25">
      <c r="A155" s="4" t="s">
        <v>25</v>
      </c>
      <c r="B155" t="s">
        <v>26</v>
      </c>
      <c r="C155" s="3">
        <v>42359</v>
      </c>
      <c r="D155">
        <v>2</v>
      </c>
      <c r="E155">
        <v>200</v>
      </c>
      <c r="F155" s="2" t="s">
        <v>65</v>
      </c>
      <c r="G155" s="2" t="s">
        <v>23</v>
      </c>
      <c r="H155">
        <v>9</v>
      </c>
      <c r="I155" s="2" t="s">
        <v>22</v>
      </c>
      <c r="J155" s="20" t="s">
        <v>106</v>
      </c>
      <c r="L155">
        <v>406.64</v>
      </c>
      <c r="M155">
        <f t="shared" si="13"/>
        <v>406.64</v>
      </c>
      <c r="N155" s="2">
        <f>IF(ISNUMBER(M155),SUMIFS(M$1:$M155,A$1:$A155,A155,F$1:$F155,F155,D$1:$D155,D155),"")</f>
        <v>1121.27</v>
      </c>
      <c r="P155" s="5"/>
      <c r="AD155" s="2" t="str">
        <f t="shared" si="10"/>
        <v/>
      </c>
      <c r="AH155">
        <v>1.4E-2</v>
      </c>
      <c r="AI155">
        <v>2E-3</v>
      </c>
      <c r="AJ155">
        <v>0.32300000000000001</v>
      </c>
      <c r="AK155">
        <v>0.38</v>
      </c>
      <c r="AL155">
        <v>0.27600000000000002</v>
      </c>
      <c r="AM155">
        <v>1E-3</v>
      </c>
      <c r="AP155" s="2" t="str">
        <f t="shared" si="11"/>
        <v/>
      </c>
      <c r="AQ155" s="2" t="str">
        <f>IF(ISNUMBER(AP155),SUMIFS($AP$1:AP155,$A$1:A155,A155,$F$1:F155,F155,$D$1:D155,D155),"")</f>
        <v/>
      </c>
      <c r="AR155">
        <f t="shared" si="12"/>
        <v>9</v>
      </c>
    </row>
    <row r="156" spans="1:44" x14ac:dyDescent="0.25">
      <c r="A156" s="4" t="s">
        <v>31</v>
      </c>
      <c r="B156" t="s">
        <v>26</v>
      </c>
      <c r="C156" s="3">
        <v>42359</v>
      </c>
      <c r="D156">
        <v>2</v>
      </c>
      <c r="E156">
        <v>350</v>
      </c>
      <c r="F156" s="2" t="s">
        <v>65</v>
      </c>
      <c r="G156" s="2" t="s">
        <v>23</v>
      </c>
      <c r="H156">
        <v>9</v>
      </c>
      <c r="I156" s="2" t="s">
        <v>22</v>
      </c>
      <c r="J156" s="20" t="s">
        <v>106</v>
      </c>
      <c r="L156">
        <v>294.39999999999998</v>
      </c>
      <c r="M156">
        <f t="shared" si="13"/>
        <v>294.39999999999998</v>
      </c>
      <c r="N156" s="2">
        <f>IF(ISNUMBER(M156),SUMIFS(M$1:$M156,A$1:$A156,A156,F$1:$F156,F156,D$1:$D156,D156),"")</f>
        <v>947.7299999999999</v>
      </c>
      <c r="P156" s="5"/>
      <c r="AD156" s="2" t="str">
        <f t="shared" si="10"/>
        <v/>
      </c>
      <c r="AH156">
        <v>1.2999999999999999E-2</v>
      </c>
      <c r="AI156">
        <v>0</v>
      </c>
      <c r="AJ156">
        <v>0.56999999999999995</v>
      </c>
      <c r="AK156">
        <v>0.35499999999999998</v>
      </c>
      <c r="AL156">
        <v>4.9000000000000002E-2</v>
      </c>
      <c r="AP156" s="2" t="str">
        <f t="shared" si="11"/>
        <v/>
      </c>
      <c r="AQ156" s="2" t="str">
        <f>IF(ISNUMBER(AP156),SUMIFS($AP$1:AP156,$A$1:A156,A156,$F$1:F156,F156,$D$1:D156,D156),"")</f>
        <v/>
      </c>
      <c r="AR156">
        <f t="shared" si="12"/>
        <v>8</v>
      </c>
    </row>
    <row r="157" spans="1:44" x14ac:dyDescent="0.25">
      <c r="A157" s="4" t="s">
        <v>30</v>
      </c>
      <c r="B157" t="s">
        <v>26</v>
      </c>
      <c r="C157" s="3">
        <v>42359</v>
      </c>
      <c r="D157">
        <v>2</v>
      </c>
      <c r="E157">
        <v>500</v>
      </c>
      <c r="F157" s="2" t="s">
        <v>65</v>
      </c>
      <c r="G157" s="2" t="s">
        <v>23</v>
      </c>
      <c r="H157">
        <v>9</v>
      </c>
      <c r="I157" s="2" t="s">
        <v>22</v>
      </c>
      <c r="J157" s="20" t="s">
        <v>106</v>
      </c>
      <c r="L157">
        <v>374.37</v>
      </c>
      <c r="M157">
        <f t="shared" si="13"/>
        <v>374.37</v>
      </c>
      <c r="N157" s="2">
        <f>IF(ISNUMBER(M157),SUMIFS(M$1:$M157,A$1:$A157,A157,F$1:$F157,F157,D$1:$D157,D157),"")</f>
        <v>1197.83</v>
      </c>
      <c r="P157" s="5"/>
      <c r="AD157" s="2" t="str">
        <f t="shared" si="10"/>
        <v/>
      </c>
      <c r="AH157">
        <v>1.9E-2</v>
      </c>
      <c r="AJ157">
        <v>0.46500000000000002</v>
      </c>
      <c r="AK157">
        <v>0.46300000000000002</v>
      </c>
      <c r="AL157">
        <v>5.1999999999999998E-2</v>
      </c>
      <c r="AP157" s="2" t="str">
        <f t="shared" si="11"/>
        <v/>
      </c>
      <c r="AQ157" s="2" t="str">
        <f>IF(ISNUMBER(AP157),SUMIFS($AP$1:AP157,$A$1:A157,A157,$F$1:F157,F157,$D$1:D157,D157),"")</f>
        <v/>
      </c>
      <c r="AR157">
        <f t="shared" si="12"/>
        <v>7</v>
      </c>
    </row>
    <row r="158" spans="1:44" x14ac:dyDescent="0.25">
      <c r="A158" s="4" t="s">
        <v>27</v>
      </c>
      <c r="B158" t="s">
        <v>26</v>
      </c>
      <c r="C158" s="3">
        <v>42359</v>
      </c>
      <c r="D158">
        <v>3</v>
      </c>
      <c r="E158">
        <v>0</v>
      </c>
      <c r="F158" s="2" t="s">
        <v>65</v>
      </c>
      <c r="G158" s="2" t="s">
        <v>23</v>
      </c>
      <c r="H158">
        <v>9</v>
      </c>
      <c r="I158" s="2" t="s">
        <v>22</v>
      </c>
      <c r="J158" s="20" t="s">
        <v>106</v>
      </c>
      <c r="L158">
        <v>227.46</v>
      </c>
      <c r="M158">
        <f t="shared" si="13"/>
        <v>227.46</v>
      </c>
      <c r="N158" s="2">
        <f>IF(ISNUMBER(M158),SUMIFS(M$1:$M158,A$1:$A158,A158,F$1:$F158,F158,D$1:$D158,D158),"")</f>
        <v>631.04</v>
      </c>
      <c r="P158" s="5"/>
      <c r="AD158" s="2" t="str">
        <f t="shared" si="10"/>
        <v/>
      </c>
      <c r="AH158">
        <v>1.2E-2</v>
      </c>
      <c r="AI158">
        <v>7.2999999999999995E-2</v>
      </c>
      <c r="AJ158">
        <v>0.34300000000000003</v>
      </c>
      <c r="AK158">
        <v>0.317</v>
      </c>
      <c r="AL158">
        <v>0.24099999999999999</v>
      </c>
      <c r="AM158">
        <v>4.0000000000000001E-3</v>
      </c>
      <c r="AP158" s="2" t="str">
        <f t="shared" si="11"/>
        <v/>
      </c>
      <c r="AQ158" s="2" t="str">
        <f>IF(ISNUMBER(AP158),SUMIFS($AP$1:AP158,$A$1:A158,A158,$F$1:F158,F158,$D$1:D158,D158),"")</f>
        <v/>
      </c>
      <c r="AR158">
        <f t="shared" si="12"/>
        <v>9</v>
      </c>
    </row>
    <row r="159" spans="1:44" x14ac:dyDescent="0.25">
      <c r="A159" s="4" t="s">
        <v>29</v>
      </c>
      <c r="B159" t="s">
        <v>26</v>
      </c>
      <c r="C159" s="3">
        <v>42359</v>
      </c>
      <c r="D159">
        <v>3</v>
      </c>
      <c r="E159">
        <v>50</v>
      </c>
      <c r="F159" s="2" t="s">
        <v>65</v>
      </c>
      <c r="G159" s="2" t="s">
        <v>23</v>
      </c>
      <c r="H159">
        <v>9</v>
      </c>
      <c r="I159" s="2" t="s">
        <v>22</v>
      </c>
      <c r="J159" s="20" t="s">
        <v>106</v>
      </c>
      <c r="L159">
        <v>277.7</v>
      </c>
      <c r="M159">
        <f t="shared" si="13"/>
        <v>277.7</v>
      </c>
      <c r="N159" s="2">
        <f>IF(ISNUMBER(M159),SUMIFS(M$1:$M159,A$1:$A159,A159,F$1:$F159,F159,D$1:$D159,D159),"")</f>
        <v>688.8</v>
      </c>
      <c r="P159" s="5"/>
      <c r="AD159" s="2" t="str">
        <f t="shared" si="10"/>
        <v/>
      </c>
      <c r="AH159">
        <v>1.2999999999999999E-2</v>
      </c>
      <c r="AI159">
        <v>7.1999999999999995E-2</v>
      </c>
      <c r="AJ159">
        <v>0.28100000000000003</v>
      </c>
      <c r="AK159">
        <v>0.376</v>
      </c>
      <c r="AL159">
        <v>0.245</v>
      </c>
      <c r="AM159">
        <v>8.0000000000000002E-3</v>
      </c>
      <c r="AP159" s="2" t="str">
        <f t="shared" si="11"/>
        <v/>
      </c>
      <c r="AQ159" s="2" t="str">
        <f>IF(ISNUMBER(AP159),SUMIFS($AP$1:AP159,$A$1:A159,A159,$F$1:F159,F159,$D$1:D159,D159),"")</f>
        <v/>
      </c>
      <c r="AR159">
        <f t="shared" si="12"/>
        <v>9</v>
      </c>
    </row>
    <row r="160" spans="1:44" x14ac:dyDescent="0.25">
      <c r="A160" s="4" t="s">
        <v>28</v>
      </c>
      <c r="B160" t="s">
        <v>26</v>
      </c>
      <c r="C160" s="3">
        <v>42359</v>
      </c>
      <c r="D160">
        <v>3</v>
      </c>
      <c r="E160">
        <v>100</v>
      </c>
      <c r="F160" s="2" t="s">
        <v>65</v>
      </c>
      <c r="G160" s="2" t="s">
        <v>23</v>
      </c>
      <c r="H160">
        <v>9</v>
      </c>
      <c r="I160" s="2" t="s">
        <v>22</v>
      </c>
      <c r="J160" s="20" t="s">
        <v>106</v>
      </c>
      <c r="L160">
        <v>282.64999999999998</v>
      </c>
      <c r="M160">
        <f t="shared" si="13"/>
        <v>282.64999999999998</v>
      </c>
      <c r="N160" s="2">
        <f>IF(ISNUMBER(M160),SUMIFS(M$1:$M160,A$1:$A160,A160,F$1:$F160,F160,D$1:$D160,D160),"")</f>
        <v>791.37</v>
      </c>
      <c r="P160" s="5"/>
      <c r="AD160" s="2" t="str">
        <f t="shared" si="10"/>
        <v/>
      </c>
      <c r="AH160">
        <v>2.1999999999999999E-2</v>
      </c>
      <c r="AI160">
        <v>6.9000000000000006E-2</v>
      </c>
      <c r="AJ160">
        <v>0.25900000000000001</v>
      </c>
      <c r="AK160">
        <v>0.40899999999999997</v>
      </c>
      <c r="AL160">
        <v>0.23599999999999999</v>
      </c>
      <c r="AM160">
        <v>5.0000000000000001E-3</v>
      </c>
      <c r="AP160" s="2" t="str">
        <f t="shared" si="11"/>
        <v/>
      </c>
      <c r="AQ160" s="2" t="str">
        <f>IF(ISNUMBER(AP160),SUMIFS($AP$1:AP160,$A$1:A160,A160,$F$1:F160,F160,$D$1:D160,D160),"")</f>
        <v/>
      </c>
      <c r="AR160">
        <f t="shared" si="12"/>
        <v>9</v>
      </c>
    </row>
    <row r="161" spans="1:44" x14ac:dyDescent="0.25">
      <c r="A161" s="4" t="s">
        <v>25</v>
      </c>
      <c r="B161" t="s">
        <v>26</v>
      </c>
      <c r="C161" s="3">
        <v>42359</v>
      </c>
      <c r="D161">
        <v>3</v>
      </c>
      <c r="E161">
        <v>200</v>
      </c>
      <c r="F161" s="2" t="s">
        <v>65</v>
      </c>
      <c r="G161" s="2" t="s">
        <v>23</v>
      </c>
      <c r="H161">
        <v>9</v>
      </c>
      <c r="I161" s="2" t="s">
        <v>22</v>
      </c>
      <c r="J161" s="20" t="s">
        <v>106</v>
      </c>
      <c r="L161">
        <v>341.7</v>
      </c>
      <c r="M161">
        <f t="shared" si="13"/>
        <v>341.7</v>
      </c>
      <c r="N161" s="2">
        <f>IF(ISNUMBER(M161),SUMIFS(M$1:$M161,A$1:$A161,A161,F$1:$F161,F161,D$1:$D161,D161),"")</f>
        <v>988.86000000000013</v>
      </c>
      <c r="P161" s="5"/>
      <c r="AD161" s="2" t="str">
        <f t="shared" si="10"/>
        <v/>
      </c>
      <c r="AH161">
        <v>1.7999999999999999E-2</v>
      </c>
      <c r="AI161">
        <v>0.03</v>
      </c>
      <c r="AJ161">
        <v>0.52100000000000002</v>
      </c>
      <c r="AK161">
        <v>0.28399999999999997</v>
      </c>
      <c r="AL161">
        <v>0.13400000000000001</v>
      </c>
      <c r="AM161">
        <v>5.0000000000000001E-3</v>
      </c>
      <c r="AP161" s="2" t="str">
        <f t="shared" si="11"/>
        <v/>
      </c>
      <c r="AQ161" s="2" t="str">
        <f>IF(ISNUMBER(AP161),SUMIFS($AP$1:AP161,$A$1:A161,A161,$F$1:F161,F161,$D$1:D161,D161),"")</f>
        <v/>
      </c>
      <c r="AR161">
        <f t="shared" si="12"/>
        <v>9</v>
      </c>
    </row>
    <row r="162" spans="1:44" x14ac:dyDescent="0.25">
      <c r="A162" s="4" t="s">
        <v>31</v>
      </c>
      <c r="B162" t="s">
        <v>26</v>
      </c>
      <c r="C162" s="3">
        <v>42359</v>
      </c>
      <c r="D162">
        <v>3</v>
      </c>
      <c r="E162">
        <v>350</v>
      </c>
      <c r="F162" s="2" t="s">
        <v>65</v>
      </c>
      <c r="G162" s="2" t="s">
        <v>23</v>
      </c>
      <c r="H162">
        <v>9</v>
      </c>
      <c r="I162" s="2" t="s">
        <v>22</v>
      </c>
      <c r="J162" s="20" t="s">
        <v>106</v>
      </c>
      <c r="L162">
        <v>381.89</v>
      </c>
      <c r="M162">
        <f t="shared" si="13"/>
        <v>381.89</v>
      </c>
      <c r="N162" s="2">
        <f>IF(ISNUMBER(M162),SUMIFS(M$1:$M162,A$1:$A162,A162,F$1:$F162,F162,D$1:$D162,D162),"")</f>
        <v>1235.4499999999998</v>
      </c>
      <c r="P162" s="5"/>
      <c r="AD162" s="2" t="str">
        <f t="shared" si="10"/>
        <v/>
      </c>
      <c r="AH162">
        <v>0.01</v>
      </c>
      <c r="AI162">
        <v>2E-3</v>
      </c>
      <c r="AJ162">
        <v>0.64400000000000002</v>
      </c>
      <c r="AK162">
        <v>0.318</v>
      </c>
      <c r="AL162">
        <v>1.7999999999999999E-2</v>
      </c>
      <c r="AM162">
        <v>0</v>
      </c>
      <c r="AP162" s="2" t="str">
        <f t="shared" si="11"/>
        <v/>
      </c>
      <c r="AQ162" s="2" t="str">
        <f>IF(ISNUMBER(AP162),SUMIFS($AP$1:AP162,$A$1:A162,A162,$F$1:F162,F162,$D$1:D162,D162),"")</f>
        <v/>
      </c>
      <c r="AR162">
        <f t="shared" si="12"/>
        <v>9</v>
      </c>
    </row>
    <row r="163" spans="1:44" x14ac:dyDescent="0.25">
      <c r="A163" s="4" t="s">
        <v>30</v>
      </c>
      <c r="B163" t="s">
        <v>26</v>
      </c>
      <c r="C163" s="3">
        <v>42359</v>
      </c>
      <c r="D163">
        <v>3</v>
      </c>
      <c r="E163">
        <v>500</v>
      </c>
      <c r="F163" s="2" t="s">
        <v>65</v>
      </c>
      <c r="G163" s="2" t="s">
        <v>23</v>
      </c>
      <c r="H163">
        <v>9</v>
      </c>
      <c r="I163" s="2" t="s">
        <v>22</v>
      </c>
      <c r="J163" s="20" t="s">
        <v>106</v>
      </c>
      <c r="L163">
        <v>344.8</v>
      </c>
      <c r="M163">
        <f t="shared" si="13"/>
        <v>344.8</v>
      </c>
      <c r="N163" s="2">
        <f>IF(ISNUMBER(M163),SUMIFS(M$1:$M163,A$1:$A163,A163,F$1:$F163,F163,D$1:$D163,D163),"")</f>
        <v>1215.3899999999999</v>
      </c>
      <c r="P163" s="5"/>
      <c r="AD163" s="2" t="str">
        <f t="shared" si="10"/>
        <v/>
      </c>
      <c r="AI163">
        <v>2E-3</v>
      </c>
      <c r="AJ163">
        <v>0.4</v>
      </c>
      <c r="AK163">
        <v>0.51300000000000001</v>
      </c>
      <c r="AL163">
        <v>6.3E-2</v>
      </c>
      <c r="AM163">
        <v>1.4E-2</v>
      </c>
      <c r="AP163" s="2" t="str">
        <f t="shared" si="11"/>
        <v/>
      </c>
      <c r="AQ163" s="2" t="str">
        <f>IF(ISNUMBER(AP163),SUMIFS($AP$1:AP163,$A$1:A163,A163,$F$1:F163,F163,$D$1:D163,D163),"")</f>
        <v/>
      </c>
      <c r="AR163">
        <f t="shared" si="12"/>
        <v>8</v>
      </c>
    </row>
    <row r="164" spans="1:44" x14ac:dyDescent="0.25">
      <c r="A164" s="4" t="s">
        <v>27</v>
      </c>
      <c r="B164" t="s">
        <v>26</v>
      </c>
      <c r="C164" s="3">
        <v>42390</v>
      </c>
      <c r="D164">
        <v>1</v>
      </c>
      <c r="E164">
        <v>0</v>
      </c>
      <c r="F164" s="2" t="s">
        <v>65</v>
      </c>
      <c r="G164" s="2" t="s">
        <v>23</v>
      </c>
      <c r="H164">
        <v>10</v>
      </c>
      <c r="I164" s="2" t="s">
        <v>22</v>
      </c>
      <c r="J164" s="20" t="s">
        <v>106</v>
      </c>
      <c r="L164">
        <v>166.33</v>
      </c>
      <c r="M164">
        <f t="shared" si="13"/>
        <v>166.33</v>
      </c>
      <c r="N164" s="2">
        <f>IF(ISNUMBER(M164),SUMIFS(M$1:$M164,A$1:$A164,A164,F$1:$F164,F164,D$1:$D164,D164),"")</f>
        <v>1047.8</v>
      </c>
      <c r="P164" s="5"/>
      <c r="AD164" s="2" t="str">
        <f t="shared" si="10"/>
        <v/>
      </c>
      <c r="AH164">
        <v>1E-3</v>
      </c>
      <c r="AJ164">
        <v>9.6000000000000002E-2</v>
      </c>
      <c r="AK164">
        <v>4.2999999999999997E-2</v>
      </c>
      <c r="AL164">
        <v>0.86</v>
      </c>
      <c r="AP164" s="2" t="str">
        <f t="shared" si="11"/>
        <v/>
      </c>
      <c r="AQ164" s="2" t="str">
        <f>IF(ISNUMBER(AP164),SUMIFS($AP$1:AP164,$A$1:A164,A164,$F$1:F164,F164,$D$1:D164,D164),"")</f>
        <v/>
      </c>
      <c r="AR164">
        <f t="shared" si="12"/>
        <v>7</v>
      </c>
    </row>
    <row r="165" spans="1:44" x14ac:dyDescent="0.25">
      <c r="A165" s="4" t="s">
        <v>29</v>
      </c>
      <c r="B165" t="s">
        <v>26</v>
      </c>
      <c r="C165" s="3">
        <v>42390</v>
      </c>
      <c r="D165">
        <v>1</v>
      </c>
      <c r="E165">
        <v>50</v>
      </c>
      <c r="F165" s="2" t="s">
        <v>65</v>
      </c>
      <c r="G165" s="2" t="s">
        <v>23</v>
      </c>
      <c r="H165">
        <v>10</v>
      </c>
      <c r="I165" s="2" t="s">
        <v>22</v>
      </c>
      <c r="J165" s="20" t="s">
        <v>106</v>
      </c>
      <c r="L165">
        <v>233.05</v>
      </c>
      <c r="M165">
        <f t="shared" si="13"/>
        <v>233.05</v>
      </c>
      <c r="N165" s="2">
        <f>IF(ISNUMBER(M165),SUMIFS(M$1:$M165,A$1:$A165,A165,F$1:$F165,F165,D$1:$D165,D165),"")</f>
        <v>1205.3800000000001</v>
      </c>
      <c r="P165" s="5"/>
      <c r="AD165" s="2" t="str">
        <f t="shared" si="10"/>
        <v/>
      </c>
      <c r="AH165">
        <v>2E-3</v>
      </c>
      <c r="AJ165">
        <v>3.4000000000000002E-2</v>
      </c>
      <c r="AK165">
        <v>3.9E-2</v>
      </c>
      <c r="AL165">
        <v>0.92400000000000004</v>
      </c>
      <c r="AP165" s="2" t="str">
        <f t="shared" si="11"/>
        <v/>
      </c>
      <c r="AQ165" s="2" t="str">
        <f>IF(ISNUMBER(AP165),SUMIFS($AP$1:AP165,$A$1:A165,A165,$F$1:F165,F165,$D$1:D165,D165),"")</f>
        <v/>
      </c>
      <c r="AR165">
        <f t="shared" si="12"/>
        <v>7</v>
      </c>
    </row>
    <row r="166" spans="1:44" x14ac:dyDescent="0.25">
      <c r="A166" s="4" t="s">
        <v>28</v>
      </c>
      <c r="B166" t="s">
        <v>26</v>
      </c>
      <c r="C166" s="3">
        <v>42390</v>
      </c>
      <c r="D166">
        <v>1</v>
      </c>
      <c r="E166">
        <v>100</v>
      </c>
      <c r="F166" s="2" t="s">
        <v>65</v>
      </c>
      <c r="G166" s="2" t="s">
        <v>23</v>
      </c>
      <c r="H166">
        <v>10</v>
      </c>
      <c r="I166" s="2" t="s">
        <v>22</v>
      </c>
      <c r="J166" s="20" t="s">
        <v>106</v>
      </c>
      <c r="L166">
        <v>177.71</v>
      </c>
      <c r="M166">
        <f t="shared" si="13"/>
        <v>177.71</v>
      </c>
      <c r="N166" s="2">
        <f>IF(ISNUMBER(M166),SUMIFS(M$1:$M166,A$1:$A166,A166,F$1:$F166,F166,D$1:$D166,D166),"")</f>
        <v>1184.9100000000001</v>
      </c>
      <c r="P166" s="5"/>
      <c r="AD166" s="2" t="str">
        <f t="shared" si="10"/>
        <v/>
      </c>
      <c r="AH166">
        <v>7.0000000000000001E-3</v>
      </c>
      <c r="AJ166">
        <v>0.20899999999999999</v>
      </c>
      <c r="AK166">
        <v>9.8000000000000004E-2</v>
      </c>
      <c r="AL166">
        <v>0.68</v>
      </c>
      <c r="AM166">
        <v>4.0000000000000001E-3</v>
      </c>
      <c r="AP166" s="2" t="str">
        <f t="shared" si="11"/>
        <v/>
      </c>
      <c r="AQ166" s="2" t="str">
        <f>IF(ISNUMBER(AP166),SUMIFS($AP$1:AP166,$A$1:A166,A166,$F$1:F166,F166,$D$1:D166,D166),"")</f>
        <v/>
      </c>
      <c r="AR166">
        <f t="shared" si="12"/>
        <v>8</v>
      </c>
    </row>
    <row r="167" spans="1:44" x14ac:dyDescent="0.25">
      <c r="A167" s="4" t="s">
        <v>25</v>
      </c>
      <c r="B167" t="s">
        <v>26</v>
      </c>
      <c r="C167" s="3">
        <v>42390</v>
      </c>
      <c r="D167">
        <v>1</v>
      </c>
      <c r="E167">
        <v>200</v>
      </c>
      <c r="F167" s="2" t="s">
        <v>65</v>
      </c>
      <c r="G167" s="2" t="s">
        <v>23</v>
      </c>
      <c r="H167">
        <v>10</v>
      </c>
      <c r="I167" s="2" t="s">
        <v>22</v>
      </c>
      <c r="J167" s="20" t="s">
        <v>106</v>
      </c>
      <c r="L167">
        <v>207.3</v>
      </c>
      <c r="M167">
        <f t="shared" si="13"/>
        <v>207.3</v>
      </c>
      <c r="N167" s="2">
        <f>IF(ISNUMBER(M167),SUMIFS(M$1:$M167,A$1:$A167,A167,F$1:$F167,F167,D$1:$D167,D167),"")</f>
        <v>1319.37</v>
      </c>
      <c r="P167" s="5"/>
      <c r="AD167" s="2" t="str">
        <f t="shared" si="10"/>
        <v/>
      </c>
      <c r="AH167">
        <v>1E-3</v>
      </c>
      <c r="AJ167">
        <v>0.25700000000000001</v>
      </c>
      <c r="AK167">
        <v>0.108</v>
      </c>
      <c r="AL167">
        <v>0.63</v>
      </c>
      <c r="AP167" s="2" t="str">
        <f t="shared" si="11"/>
        <v/>
      </c>
      <c r="AQ167" s="2" t="str">
        <f>IF(ISNUMBER(AP167),SUMIFS($AP$1:AP167,$A$1:A167,A167,$F$1:F167,F167,$D$1:D167,D167),"")</f>
        <v/>
      </c>
      <c r="AR167">
        <f t="shared" si="12"/>
        <v>7</v>
      </c>
    </row>
    <row r="168" spans="1:44" x14ac:dyDescent="0.25">
      <c r="A168" s="4" t="s">
        <v>31</v>
      </c>
      <c r="B168" t="s">
        <v>26</v>
      </c>
      <c r="C168" s="3">
        <v>42390</v>
      </c>
      <c r="D168">
        <v>1</v>
      </c>
      <c r="E168">
        <v>350</v>
      </c>
      <c r="F168" s="2" t="s">
        <v>65</v>
      </c>
      <c r="G168" s="2" t="s">
        <v>23</v>
      </c>
      <c r="H168">
        <v>10</v>
      </c>
      <c r="I168" s="2" t="s">
        <v>22</v>
      </c>
      <c r="J168" s="20" t="s">
        <v>106</v>
      </c>
      <c r="L168">
        <v>204.37</v>
      </c>
      <c r="M168">
        <f t="shared" si="13"/>
        <v>204.37</v>
      </c>
      <c r="N168" s="2">
        <f>IF(ISNUMBER(M168),SUMIFS(M$1:$M168,A$1:$A168,A168,F$1:$F168,F168,D$1:$D168,D168),"")</f>
        <v>1165.5899999999999</v>
      </c>
      <c r="P168" s="5"/>
      <c r="AD168" s="2" t="str">
        <f t="shared" si="10"/>
        <v/>
      </c>
      <c r="AH168">
        <v>0.01</v>
      </c>
      <c r="AI168">
        <v>4.0000000000000001E-3</v>
      </c>
      <c r="AJ168">
        <v>0.33900000000000002</v>
      </c>
      <c r="AK168">
        <v>7.9000000000000001E-2</v>
      </c>
      <c r="AL168">
        <v>0.56200000000000006</v>
      </c>
      <c r="AM168">
        <v>6.0000000000000001E-3</v>
      </c>
      <c r="AP168" s="2" t="str">
        <f t="shared" si="11"/>
        <v/>
      </c>
      <c r="AQ168" s="2" t="str">
        <f>IF(ISNUMBER(AP168),SUMIFS($AP$1:AP168,$A$1:A168,A168,$F$1:F168,F168,$D$1:D168,D168),"")</f>
        <v/>
      </c>
      <c r="AR168">
        <f t="shared" si="12"/>
        <v>9</v>
      </c>
    </row>
    <row r="169" spans="1:44" x14ac:dyDescent="0.25">
      <c r="A169" s="4" t="s">
        <v>30</v>
      </c>
      <c r="B169" t="s">
        <v>26</v>
      </c>
      <c r="C169" s="3">
        <v>42390</v>
      </c>
      <c r="D169">
        <v>1</v>
      </c>
      <c r="E169">
        <v>500</v>
      </c>
      <c r="F169" s="2" t="s">
        <v>65</v>
      </c>
      <c r="G169" s="2" t="s">
        <v>23</v>
      </c>
      <c r="H169">
        <v>10</v>
      </c>
      <c r="I169" s="2" t="s">
        <v>22</v>
      </c>
      <c r="J169" s="20" t="s">
        <v>106</v>
      </c>
      <c r="L169">
        <v>103.26</v>
      </c>
      <c r="M169">
        <f t="shared" si="13"/>
        <v>103.26</v>
      </c>
      <c r="N169" s="2">
        <f>IF(ISNUMBER(M169),SUMIFS(M$1:$M169,A$1:$A169,A169,F$1:$F169,F169,D$1:$D169,D169),"")</f>
        <v>1322.01</v>
      </c>
      <c r="P169" s="5"/>
      <c r="AD169" s="2" t="str">
        <f t="shared" si="10"/>
        <v/>
      </c>
      <c r="AH169">
        <v>1.2E-2</v>
      </c>
      <c r="AJ169">
        <v>0.28299999999999997</v>
      </c>
      <c r="AK169">
        <v>0.311</v>
      </c>
      <c r="AL169">
        <v>0.39</v>
      </c>
      <c r="AM169">
        <v>2E-3</v>
      </c>
      <c r="AP169" s="2" t="str">
        <f t="shared" si="11"/>
        <v/>
      </c>
      <c r="AQ169" s="2" t="str">
        <f>IF(ISNUMBER(AP169),SUMIFS($AP$1:AP169,$A$1:A169,A169,$F$1:F169,F169,$D$1:D169,D169),"")</f>
        <v/>
      </c>
      <c r="AR169">
        <f t="shared" si="12"/>
        <v>8</v>
      </c>
    </row>
    <row r="170" spans="1:44" x14ac:dyDescent="0.25">
      <c r="A170" s="4" t="s">
        <v>27</v>
      </c>
      <c r="B170" t="s">
        <v>26</v>
      </c>
      <c r="C170" s="3">
        <v>42390</v>
      </c>
      <c r="D170">
        <v>2</v>
      </c>
      <c r="E170">
        <v>0</v>
      </c>
      <c r="F170" s="2" t="s">
        <v>65</v>
      </c>
      <c r="G170" s="2" t="s">
        <v>23</v>
      </c>
      <c r="H170">
        <v>10</v>
      </c>
      <c r="I170" s="2" t="s">
        <v>22</v>
      </c>
      <c r="J170" s="20" t="s">
        <v>106</v>
      </c>
      <c r="L170">
        <v>151.13</v>
      </c>
      <c r="M170">
        <f t="shared" si="13"/>
        <v>151.13</v>
      </c>
      <c r="N170" s="2">
        <f>IF(ISNUMBER(M170),SUMIFS(M$1:$M170,A$1:$A170,A170,F$1:$F170,F170,D$1:$D170,D170),"")</f>
        <v>855</v>
      </c>
      <c r="P170" s="5"/>
      <c r="AD170" s="2" t="str">
        <f t="shared" si="10"/>
        <v/>
      </c>
      <c r="AH170">
        <v>2E-3</v>
      </c>
      <c r="AI170">
        <v>1.4999999999999999E-2</v>
      </c>
      <c r="AJ170">
        <v>0.155</v>
      </c>
      <c r="AK170">
        <v>6.4000000000000001E-2</v>
      </c>
      <c r="AL170">
        <v>0.76200000000000001</v>
      </c>
      <c r="AM170">
        <v>1E-3</v>
      </c>
      <c r="AP170" s="2" t="str">
        <f t="shared" si="11"/>
        <v/>
      </c>
      <c r="AQ170" s="2" t="str">
        <f>IF(ISNUMBER(AP170),SUMIFS($AP$1:AP170,$A$1:A170,A170,$F$1:F170,F170,$D$1:D170,D170),"")</f>
        <v/>
      </c>
      <c r="AR170">
        <f t="shared" si="12"/>
        <v>9</v>
      </c>
    </row>
    <row r="171" spans="1:44" x14ac:dyDescent="0.25">
      <c r="A171" s="4" t="s">
        <v>29</v>
      </c>
      <c r="B171" t="s">
        <v>26</v>
      </c>
      <c r="C171" s="3">
        <v>42390</v>
      </c>
      <c r="D171">
        <v>2</v>
      </c>
      <c r="E171">
        <v>50</v>
      </c>
      <c r="F171" s="2" t="s">
        <v>65</v>
      </c>
      <c r="G171" s="2" t="s">
        <v>23</v>
      </c>
      <c r="H171">
        <v>10</v>
      </c>
      <c r="I171" s="2" t="s">
        <v>22</v>
      </c>
      <c r="J171" s="20" t="s">
        <v>106</v>
      </c>
      <c r="L171">
        <v>217.1</v>
      </c>
      <c r="M171">
        <f t="shared" si="13"/>
        <v>217.1</v>
      </c>
      <c r="N171" s="2">
        <f>IF(ISNUMBER(M171),SUMIFS(M$1:$M171,A$1:$A171,A171,F$1:$F171,F171,D$1:$D171,D171),"")</f>
        <v>1089.55</v>
      </c>
      <c r="P171" s="5"/>
      <c r="AD171" s="2" t="str">
        <f t="shared" si="10"/>
        <v/>
      </c>
      <c r="AH171">
        <v>4.0000000000000001E-3</v>
      </c>
      <c r="AI171">
        <v>6.0000000000000001E-3</v>
      </c>
      <c r="AJ171">
        <v>0.253</v>
      </c>
      <c r="AK171">
        <v>0.248</v>
      </c>
      <c r="AL171">
        <v>0.49</v>
      </c>
      <c r="AP171" s="2" t="str">
        <f t="shared" si="11"/>
        <v/>
      </c>
      <c r="AQ171" s="2" t="str">
        <f>IF(ISNUMBER(AP171),SUMIFS($AP$1:AP171,$A$1:A171,A171,$F$1:F171,F171,$D$1:D171,D171),"")</f>
        <v/>
      </c>
      <c r="AR171">
        <f t="shared" si="12"/>
        <v>8</v>
      </c>
    </row>
    <row r="172" spans="1:44" x14ac:dyDescent="0.25">
      <c r="A172" s="4" t="s">
        <v>28</v>
      </c>
      <c r="B172" t="s">
        <v>26</v>
      </c>
      <c r="C172" s="3">
        <v>42390</v>
      </c>
      <c r="D172">
        <v>2</v>
      </c>
      <c r="E172">
        <v>100</v>
      </c>
      <c r="F172" s="2" t="s">
        <v>65</v>
      </c>
      <c r="G172" s="2" t="s">
        <v>23</v>
      </c>
      <c r="H172">
        <v>10</v>
      </c>
      <c r="I172" s="2" t="s">
        <v>22</v>
      </c>
      <c r="J172" s="20" t="s">
        <v>106</v>
      </c>
      <c r="L172">
        <v>87.9</v>
      </c>
      <c r="M172">
        <f t="shared" si="13"/>
        <v>87.9</v>
      </c>
      <c r="N172" s="2">
        <f>IF(ISNUMBER(M172),SUMIFS(M$1:$M172,A$1:$A172,A172,F$1:$F172,F172,D$1:$D172,D172),"")</f>
        <v>789.64</v>
      </c>
      <c r="P172" s="5"/>
      <c r="AD172" s="2" t="str">
        <f t="shared" si="10"/>
        <v/>
      </c>
      <c r="AH172">
        <v>8.9999999999999993E-3</v>
      </c>
      <c r="AI172">
        <v>8.0000000000000002E-3</v>
      </c>
      <c r="AJ172">
        <v>0.27800000000000002</v>
      </c>
      <c r="AK172">
        <v>0.42499999999999999</v>
      </c>
      <c r="AL172">
        <v>0.27700000000000002</v>
      </c>
      <c r="AM172">
        <v>2E-3</v>
      </c>
      <c r="AP172" s="2" t="str">
        <f t="shared" si="11"/>
        <v/>
      </c>
      <c r="AQ172" s="2" t="str">
        <f>IF(ISNUMBER(AP172),SUMIFS($AP$1:AP172,$A$1:A172,A172,$F$1:F172,F172,$D$1:D172,D172),"")</f>
        <v/>
      </c>
      <c r="AR172">
        <f t="shared" si="12"/>
        <v>9</v>
      </c>
    </row>
    <row r="173" spans="1:44" x14ac:dyDescent="0.25">
      <c r="A173" s="4" t="s">
        <v>25</v>
      </c>
      <c r="B173" t="s">
        <v>26</v>
      </c>
      <c r="C173" s="3">
        <v>42390</v>
      </c>
      <c r="D173">
        <v>2</v>
      </c>
      <c r="E173">
        <v>200</v>
      </c>
      <c r="F173" s="2" t="s">
        <v>65</v>
      </c>
      <c r="G173" s="2" t="s">
        <v>23</v>
      </c>
      <c r="H173">
        <v>10</v>
      </c>
      <c r="I173" s="2" t="s">
        <v>22</v>
      </c>
      <c r="J173" s="20" t="s">
        <v>106</v>
      </c>
      <c r="L173">
        <v>175.22</v>
      </c>
      <c r="M173">
        <f t="shared" si="13"/>
        <v>175.22</v>
      </c>
      <c r="N173" s="2">
        <f>IF(ISNUMBER(M173),SUMIFS(M$1:$M173,A$1:$A173,A173,F$1:$F173,F173,D$1:$D173,D173),"")</f>
        <v>1296.49</v>
      </c>
      <c r="P173" s="5"/>
      <c r="AD173" s="2" t="str">
        <f t="shared" si="10"/>
        <v/>
      </c>
      <c r="AH173">
        <v>7.0000000000000001E-3</v>
      </c>
      <c r="AI173">
        <v>3.0000000000000001E-3</v>
      </c>
      <c r="AJ173">
        <v>0.26500000000000001</v>
      </c>
      <c r="AK173">
        <v>0.439</v>
      </c>
      <c r="AL173">
        <v>0.27800000000000002</v>
      </c>
      <c r="AM173">
        <v>5.0000000000000001E-3</v>
      </c>
      <c r="AP173" s="2" t="str">
        <f t="shared" si="11"/>
        <v/>
      </c>
      <c r="AQ173" s="2" t="str">
        <f>IF(ISNUMBER(AP173),SUMIFS($AP$1:AP173,$A$1:A173,A173,$F$1:F173,F173,$D$1:D173,D173),"")</f>
        <v/>
      </c>
      <c r="AR173">
        <f t="shared" si="12"/>
        <v>9</v>
      </c>
    </row>
    <row r="174" spans="1:44" x14ac:dyDescent="0.25">
      <c r="A174" s="4" t="s">
        <v>31</v>
      </c>
      <c r="B174" t="s">
        <v>26</v>
      </c>
      <c r="C174" s="3">
        <v>42390</v>
      </c>
      <c r="D174">
        <v>2</v>
      </c>
      <c r="E174">
        <v>350</v>
      </c>
      <c r="F174" s="2" t="s">
        <v>65</v>
      </c>
      <c r="G174" s="2" t="s">
        <v>23</v>
      </c>
      <c r="H174">
        <v>10</v>
      </c>
      <c r="I174" s="2" t="s">
        <v>22</v>
      </c>
      <c r="J174" s="20" t="s">
        <v>106</v>
      </c>
      <c r="L174">
        <v>103.91</v>
      </c>
      <c r="M174">
        <f t="shared" si="13"/>
        <v>103.91</v>
      </c>
      <c r="N174" s="2">
        <f>IF(ISNUMBER(M174),SUMIFS(M$1:$M174,A$1:$A174,A174,F$1:$F174,F174,D$1:$D174,D174),"")</f>
        <v>1051.6399999999999</v>
      </c>
      <c r="P174" s="5"/>
      <c r="AD174" s="2" t="str">
        <f t="shared" si="10"/>
        <v/>
      </c>
      <c r="AH174">
        <v>4.0000000000000001E-3</v>
      </c>
      <c r="AJ174">
        <v>0.48</v>
      </c>
      <c r="AK174">
        <v>0.48299999999999998</v>
      </c>
      <c r="AL174">
        <v>3.1E-2</v>
      </c>
      <c r="AM174">
        <v>2E-3</v>
      </c>
      <c r="AP174" s="2" t="str">
        <f t="shared" si="11"/>
        <v/>
      </c>
      <c r="AQ174" s="2" t="str">
        <f>IF(ISNUMBER(AP174),SUMIFS($AP$1:AP174,$A$1:A174,A174,$F$1:F174,F174,$D$1:D174,D174),"")</f>
        <v/>
      </c>
      <c r="AR174">
        <f t="shared" si="12"/>
        <v>8</v>
      </c>
    </row>
    <row r="175" spans="1:44" x14ac:dyDescent="0.25">
      <c r="A175" s="4" t="s">
        <v>30</v>
      </c>
      <c r="B175" t="s">
        <v>26</v>
      </c>
      <c r="C175" s="3">
        <v>42390</v>
      </c>
      <c r="D175">
        <v>2</v>
      </c>
      <c r="E175">
        <v>500</v>
      </c>
      <c r="F175" s="2" t="s">
        <v>65</v>
      </c>
      <c r="G175" s="2" t="s">
        <v>23</v>
      </c>
      <c r="H175">
        <v>10</v>
      </c>
      <c r="I175" s="2" t="s">
        <v>22</v>
      </c>
      <c r="J175" s="20" t="s">
        <v>106</v>
      </c>
      <c r="L175">
        <v>132.28</v>
      </c>
      <c r="M175">
        <f t="shared" si="13"/>
        <v>132.28</v>
      </c>
      <c r="N175" s="2">
        <f>IF(ISNUMBER(M175),SUMIFS(M$1:$M175,A$1:$A175,A175,F$1:$F175,F175,D$1:$D175,D175),"")</f>
        <v>1330.11</v>
      </c>
      <c r="P175" s="5"/>
      <c r="AD175" s="2" t="str">
        <f t="shared" si="10"/>
        <v/>
      </c>
      <c r="AH175">
        <v>3.0000000000000001E-3</v>
      </c>
      <c r="AJ175">
        <v>0.35799999999999998</v>
      </c>
      <c r="AK175">
        <v>0.49399999999999999</v>
      </c>
      <c r="AL175">
        <v>0.14399999999999999</v>
      </c>
      <c r="AP175" s="2" t="str">
        <f t="shared" si="11"/>
        <v/>
      </c>
      <c r="AQ175" s="2" t="str">
        <f>IF(ISNUMBER(AP175),SUMIFS($AP$1:AP175,$A$1:A175,A175,$F$1:F175,F175,$D$1:D175,D175),"")</f>
        <v/>
      </c>
      <c r="AR175">
        <f t="shared" si="12"/>
        <v>7</v>
      </c>
    </row>
    <row r="176" spans="1:44" x14ac:dyDescent="0.25">
      <c r="A176" s="4" t="s">
        <v>27</v>
      </c>
      <c r="B176" t="s">
        <v>26</v>
      </c>
      <c r="C176" s="3">
        <v>42390</v>
      </c>
      <c r="D176">
        <v>3</v>
      </c>
      <c r="E176">
        <v>0</v>
      </c>
      <c r="F176" s="2" t="s">
        <v>65</v>
      </c>
      <c r="G176" s="2" t="s">
        <v>23</v>
      </c>
      <c r="H176">
        <v>10</v>
      </c>
      <c r="I176" s="2" t="s">
        <v>22</v>
      </c>
      <c r="J176" s="20" t="s">
        <v>106</v>
      </c>
      <c r="L176">
        <v>116.32</v>
      </c>
      <c r="M176">
        <f t="shared" si="13"/>
        <v>116.32</v>
      </c>
      <c r="N176" s="2">
        <f>IF(ISNUMBER(M176),SUMIFS(M$1:$M176,A$1:$A176,A176,F$1:$F176,F176,D$1:$D176,D176),"")</f>
        <v>747.3599999999999</v>
      </c>
      <c r="P176" s="5"/>
      <c r="AD176" s="2" t="str">
        <f t="shared" si="10"/>
        <v/>
      </c>
      <c r="AH176">
        <v>5.0000000000000001E-3</v>
      </c>
      <c r="AI176">
        <v>2.8000000000000001E-2</v>
      </c>
      <c r="AJ176">
        <v>0.32800000000000001</v>
      </c>
      <c r="AK176">
        <v>0.47099999999999997</v>
      </c>
      <c r="AL176">
        <v>0.121</v>
      </c>
      <c r="AM176">
        <v>4.1000000000000002E-2</v>
      </c>
      <c r="AP176" s="2" t="str">
        <f t="shared" si="11"/>
        <v/>
      </c>
      <c r="AQ176" s="2" t="str">
        <f>IF(ISNUMBER(AP176),SUMIFS($AP$1:AP176,$A$1:A176,A176,$F$1:F176,F176,$D$1:D176,D176),"")</f>
        <v/>
      </c>
      <c r="AR176">
        <f t="shared" si="12"/>
        <v>9</v>
      </c>
    </row>
    <row r="177" spans="1:44" x14ac:dyDescent="0.25">
      <c r="A177" s="4" t="s">
        <v>29</v>
      </c>
      <c r="B177" t="s">
        <v>26</v>
      </c>
      <c r="C177" s="3">
        <v>42390</v>
      </c>
      <c r="D177">
        <v>3</v>
      </c>
      <c r="E177">
        <v>50</v>
      </c>
      <c r="F177" s="2" t="s">
        <v>65</v>
      </c>
      <c r="G177" s="2" t="s">
        <v>23</v>
      </c>
      <c r="H177">
        <v>10</v>
      </c>
      <c r="I177" s="2" t="s">
        <v>22</v>
      </c>
      <c r="J177" s="20" t="s">
        <v>106</v>
      </c>
      <c r="L177">
        <v>119.69</v>
      </c>
      <c r="M177">
        <f t="shared" si="13"/>
        <v>119.69</v>
      </c>
      <c r="N177" s="2">
        <f>IF(ISNUMBER(M177),SUMIFS(M$1:$M177,A$1:$A177,A177,F$1:$F177,F177,D$1:$D177,D177),"")</f>
        <v>808.49</v>
      </c>
      <c r="P177" s="5"/>
      <c r="AD177" s="2" t="str">
        <f t="shared" si="10"/>
        <v/>
      </c>
      <c r="AH177">
        <v>1.0999999999999999E-2</v>
      </c>
      <c r="AI177">
        <v>2.8000000000000001E-2</v>
      </c>
      <c r="AJ177">
        <v>0.28399999999999997</v>
      </c>
      <c r="AK177">
        <v>0.317</v>
      </c>
      <c r="AL177">
        <v>0.34399999999999997</v>
      </c>
      <c r="AM177">
        <v>1.2999999999999999E-2</v>
      </c>
      <c r="AP177" s="2" t="str">
        <f t="shared" si="11"/>
        <v/>
      </c>
      <c r="AQ177" s="2" t="str">
        <f>IF(ISNUMBER(AP177),SUMIFS($AP$1:AP177,$A$1:A177,A177,$F$1:F177,F177,$D$1:D177,D177),"")</f>
        <v/>
      </c>
      <c r="AR177">
        <f t="shared" si="12"/>
        <v>9</v>
      </c>
    </row>
    <row r="178" spans="1:44" x14ac:dyDescent="0.25">
      <c r="A178" s="4" t="s">
        <v>28</v>
      </c>
      <c r="B178" t="s">
        <v>26</v>
      </c>
      <c r="C178" s="3">
        <v>42390</v>
      </c>
      <c r="D178">
        <v>3</v>
      </c>
      <c r="E178">
        <v>100</v>
      </c>
      <c r="F178" s="2" t="s">
        <v>65</v>
      </c>
      <c r="G178" s="2" t="s">
        <v>23</v>
      </c>
      <c r="H178">
        <v>10</v>
      </c>
      <c r="I178" s="2" t="s">
        <v>22</v>
      </c>
      <c r="J178" s="20" t="s">
        <v>106</v>
      </c>
      <c r="L178">
        <v>169.64</v>
      </c>
      <c r="M178">
        <f t="shared" si="13"/>
        <v>169.64</v>
      </c>
      <c r="N178" s="2">
        <f>IF(ISNUMBER(M178),SUMIFS(M$1:$M178,A$1:$A178,A178,F$1:$F178,F178,D$1:$D178,D178),"")</f>
        <v>961.01</v>
      </c>
      <c r="P178" s="5"/>
      <c r="AD178" s="2" t="str">
        <f t="shared" si="10"/>
        <v/>
      </c>
      <c r="AH178">
        <v>0.01</v>
      </c>
      <c r="AI178">
        <v>3.4000000000000002E-2</v>
      </c>
      <c r="AJ178">
        <v>0.17899999999999999</v>
      </c>
      <c r="AK178">
        <v>0.47599999999999998</v>
      </c>
      <c r="AL178">
        <v>0.29499999999999998</v>
      </c>
      <c r="AM178">
        <v>2E-3</v>
      </c>
      <c r="AP178" s="2" t="str">
        <f t="shared" si="11"/>
        <v/>
      </c>
      <c r="AQ178" s="2" t="str">
        <f>IF(ISNUMBER(AP178),SUMIFS($AP$1:AP178,$A$1:A178,A178,$F$1:F178,F178,$D$1:D178,D178),"")</f>
        <v/>
      </c>
      <c r="AR178">
        <f t="shared" si="12"/>
        <v>9</v>
      </c>
    </row>
    <row r="179" spans="1:44" x14ac:dyDescent="0.25">
      <c r="A179" s="4" t="s">
        <v>25</v>
      </c>
      <c r="B179" t="s">
        <v>26</v>
      </c>
      <c r="C179" s="3">
        <v>42390</v>
      </c>
      <c r="D179">
        <v>3</v>
      </c>
      <c r="E179">
        <v>200</v>
      </c>
      <c r="F179" s="2" t="s">
        <v>65</v>
      </c>
      <c r="G179" s="2" t="s">
        <v>23</v>
      </c>
      <c r="H179">
        <v>10</v>
      </c>
      <c r="I179" s="2" t="s">
        <v>22</v>
      </c>
      <c r="J179" s="20" t="s">
        <v>106</v>
      </c>
      <c r="L179">
        <v>154.36000000000001</v>
      </c>
      <c r="M179">
        <f t="shared" si="13"/>
        <v>154.36000000000001</v>
      </c>
      <c r="N179" s="2">
        <f>IF(ISNUMBER(M179),SUMIFS(M$1:$M179,A$1:$A179,A179,F$1:$F179,F179,D$1:$D179,D179),"")</f>
        <v>1143.2200000000003</v>
      </c>
      <c r="P179" s="5"/>
      <c r="AD179" s="2" t="str">
        <f t="shared" si="10"/>
        <v/>
      </c>
      <c r="AH179">
        <v>8.9999999999999993E-3</v>
      </c>
      <c r="AI179">
        <v>7.0000000000000001E-3</v>
      </c>
      <c r="AJ179">
        <v>0.316</v>
      </c>
      <c r="AK179">
        <v>0.443</v>
      </c>
      <c r="AL179">
        <v>0.221</v>
      </c>
      <c r="AM179">
        <v>3.0000000000000001E-3</v>
      </c>
      <c r="AP179" s="2" t="str">
        <f t="shared" si="11"/>
        <v/>
      </c>
      <c r="AQ179" s="2" t="str">
        <f>IF(ISNUMBER(AP179),SUMIFS($AP$1:AP179,$A$1:A179,A179,$F$1:F179,F179,$D$1:D179,D179),"")</f>
        <v/>
      </c>
      <c r="AR179">
        <f t="shared" si="12"/>
        <v>9</v>
      </c>
    </row>
    <row r="180" spans="1:44" x14ac:dyDescent="0.25">
      <c r="A180" s="4" t="s">
        <v>31</v>
      </c>
      <c r="B180" t="s">
        <v>26</v>
      </c>
      <c r="C180" s="3">
        <v>42390</v>
      </c>
      <c r="D180">
        <v>3</v>
      </c>
      <c r="E180">
        <v>350</v>
      </c>
      <c r="F180" s="2" t="s">
        <v>65</v>
      </c>
      <c r="G180" s="2" t="s">
        <v>23</v>
      </c>
      <c r="H180">
        <v>10</v>
      </c>
      <c r="I180" s="2" t="s">
        <v>22</v>
      </c>
      <c r="J180" s="20" t="s">
        <v>106</v>
      </c>
      <c r="L180">
        <v>157.97</v>
      </c>
      <c r="M180">
        <f t="shared" si="13"/>
        <v>157.97</v>
      </c>
      <c r="N180" s="2">
        <f>IF(ISNUMBER(M180),SUMIFS(M$1:$M180,A$1:$A180,A180,F$1:$F180,F180,D$1:$D180,D180),"")</f>
        <v>1393.4199999999998</v>
      </c>
      <c r="P180" s="5"/>
      <c r="AD180" s="2" t="str">
        <f t="shared" si="10"/>
        <v/>
      </c>
      <c r="AH180">
        <v>5.0000000000000001E-3</v>
      </c>
      <c r="AI180">
        <v>5.0000000000000001E-3</v>
      </c>
      <c r="AJ180">
        <v>0.29899999999999999</v>
      </c>
      <c r="AK180">
        <v>0.55100000000000005</v>
      </c>
      <c r="AL180">
        <v>0.13100000000000001</v>
      </c>
      <c r="AM180">
        <v>7.0000000000000001E-3</v>
      </c>
      <c r="AP180" s="2" t="str">
        <f t="shared" si="11"/>
        <v/>
      </c>
      <c r="AQ180" s="2" t="str">
        <f>IF(ISNUMBER(AP180),SUMIFS($AP$1:AP180,$A$1:A180,A180,$F$1:F180,F180,$D$1:D180,D180),"")</f>
        <v/>
      </c>
      <c r="AR180">
        <f t="shared" si="12"/>
        <v>9</v>
      </c>
    </row>
    <row r="181" spans="1:44" x14ac:dyDescent="0.25">
      <c r="A181" s="4" t="s">
        <v>30</v>
      </c>
      <c r="B181" t="s">
        <v>26</v>
      </c>
      <c r="C181" s="3">
        <v>42390</v>
      </c>
      <c r="D181">
        <v>3</v>
      </c>
      <c r="E181">
        <v>500</v>
      </c>
      <c r="F181" s="2" t="s">
        <v>65</v>
      </c>
      <c r="G181" s="2" t="s">
        <v>23</v>
      </c>
      <c r="H181">
        <v>10</v>
      </c>
      <c r="I181" s="2" t="s">
        <v>22</v>
      </c>
      <c r="J181" s="20" t="s">
        <v>106</v>
      </c>
      <c r="L181">
        <v>143.13</v>
      </c>
      <c r="M181">
        <f t="shared" si="13"/>
        <v>143.13</v>
      </c>
      <c r="N181" s="2">
        <f>IF(ISNUMBER(M181),SUMIFS(M$1:$M181,A$1:$A181,A181,F$1:$F181,F181,D$1:$D181,D181),"")</f>
        <v>1358.52</v>
      </c>
      <c r="P181" s="5"/>
      <c r="AD181" s="2" t="str">
        <f t="shared" si="10"/>
        <v/>
      </c>
      <c r="AJ181">
        <v>0.19600000000000001</v>
      </c>
      <c r="AK181">
        <v>0.68200000000000005</v>
      </c>
      <c r="AL181">
        <v>0.1</v>
      </c>
      <c r="AM181">
        <v>0.02</v>
      </c>
      <c r="AP181" s="2" t="str">
        <f t="shared" si="11"/>
        <v/>
      </c>
      <c r="AQ181" s="2" t="str">
        <f>IF(ISNUMBER(AP181),SUMIFS($AP$1:AP181,$A$1:A181,A181,$F$1:F181,F181,$D$1:D181,D181),"")</f>
        <v/>
      </c>
      <c r="AR181">
        <f t="shared" si="12"/>
        <v>7</v>
      </c>
    </row>
    <row r="182" spans="1:44" x14ac:dyDescent="0.25">
      <c r="A182" s="4" t="s">
        <v>27</v>
      </c>
      <c r="B182" t="s">
        <v>26</v>
      </c>
      <c r="C182" s="3">
        <v>42437</v>
      </c>
      <c r="D182">
        <v>1</v>
      </c>
      <c r="E182">
        <v>0</v>
      </c>
      <c r="F182" s="2" t="s">
        <v>65</v>
      </c>
      <c r="G182" s="2" t="s">
        <v>23</v>
      </c>
      <c r="H182">
        <v>11</v>
      </c>
      <c r="I182" s="2" t="s">
        <v>22</v>
      </c>
      <c r="J182" s="20" t="s">
        <v>106</v>
      </c>
      <c r="L182">
        <v>177.42</v>
      </c>
      <c r="M182">
        <f t="shared" si="13"/>
        <v>177.42</v>
      </c>
      <c r="N182" s="2">
        <f>IF(ISNUMBER(M182),SUMIFS(M$1:$M182,A$1:$A182,A182,F$1:$F182,F182,D$1:$D182,D182),"")</f>
        <v>1225.22</v>
      </c>
      <c r="P182" s="5"/>
      <c r="AD182" s="2" t="str">
        <f t="shared" si="10"/>
        <v/>
      </c>
      <c r="AH182">
        <v>1E-3</v>
      </c>
      <c r="AI182">
        <v>0</v>
      </c>
      <c r="AJ182">
        <v>5.0999999999999997E-2</v>
      </c>
      <c r="AK182">
        <v>8.1000000000000003E-2</v>
      </c>
      <c r="AL182">
        <v>0.85</v>
      </c>
      <c r="AM182">
        <v>1.7000000000000001E-2</v>
      </c>
      <c r="AP182" s="2" t="str">
        <f t="shared" si="11"/>
        <v/>
      </c>
      <c r="AQ182" s="2" t="str">
        <f>IF(ISNUMBER(AP182),SUMIFS($AP$1:AP182,$A$1:A182,A182,$F$1:F182,F182,$D$1:D182,D182),"")</f>
        <v/>
      </c>
      <c r="AR182">
        <f t="shared" si="12"/>
        <v>9</v>
      </c>
    </row>
    <row r="183" spans="1:44" x14ac:dyDescent="0.25">
      <c r="A183" s="4" t="s">
        <v>29</v>
      </c>
      <c r="B183" t="s">
        <v>26</v>
      </c>
      <c r="C183" s="3">
        <v>42437</v>
      </c>
      <c r="D183">
        <v>1</v>
      </c>
      <c r="E183">
        <v>50</v>
      </c>
      <c r="F183" s="2" t="s">
        <v>65</v>
      </c>
      <c r="G183" s="2" t="s">
        <v>23</v>
      </c>
      <c r="H183">
        <v>11</v>
      </c>
      <c r="I183" s="2" t="s">
        <v>22</v>
      </c>
      <c r="J183" s="20" t="s">
        <v>106</v>
      </c>
      <c r="L183">
        <v>221.72</v>
      </c>
      <c r="M183">
        <f t="shared" si="13"/>
        <v>221.72</v>
      </c>
      <c r="N183" s="2">
        <f>IF(ISNUMBER(M183),SUMIFS(M$1:$M183,A$1:$A183,A183,F$1:$F183,F183,D$1:$D183,D183),"")</f>
        <v>1427.1000000000001</v>
      </c>
      <c r="P183" s="5"/>
      <c r="AD183" s="2" t="str">
        <f t="shared" si="10"/>
        <v/>
      </c>
      <c r="AH183">
        <v>0</v>
      </c>
      <c r="AJ183">
        <v>4.1000000000000002E-2</v>
      </c>
      <c r="AK183">
        <v>1.7999999999999999E-2</v>
      </c>
      <c r="AL183">
        <v>0.93100000000000005</v>
      </c>
      <c r="AM183">
        <v>8.0000000000000002E-3</v>
      </c>
      <c r="AP183" s="2" t="str">
        <f t="shared" si="11"/>
        <v/>
      </c>
      <c r="AQ183" s="2" t="str">
        <f>IF(ISNUMBER(AP183),SUMIFS($AP$1:AP183,$A$1:A183,A183,$F$1:F183,F183,$D$1:D183,D183),"")</f>
        <v/>
      </c>
      <c r="AR183">
        <f t="shared" si="12"/>
        <v>8</v>
      </c>
    </row>
    <row r="184" spans="1:44" x14ac:dyDescent="0.25">
      <c r="A184" s="4" t="s">
        <v>28</v>
      </c>
      <c r="B184" t="s">
        <v>26</v>
      </c>
      <c r="C184" s="3">
        <v>42437</v>
      </c>
      <c r="D184">
        <v>1</v>
      </c>
      <c r="E184">
        <v>100</v>
      </c>
      <c r="F184" s="2" t="s">
        <v>65</v>
      </c>
      <c r="G184" s="2" t="s">
        <v>23</v>
      </c>
      <c r="H184">
        <v>11</v>
      </c>
      <c r="I184" s="2" t="s">
        <v>22</v>
      </c>
      <c r="J184" s="20" t="s">
        <v>106</v>
      </c>
      <c r="L184">
        <v>216.99</v>
      </c>
      <c r="M184">
        <f t="shared" si="13"/>
        <v>216.99</v>
      </c>
      <c r="N184" s="2">
        <f>IF(ISNUMBER(M184),SUMIFS(M$1:$M184,A$1:$A184,A184,F$1:$F184,F184,D$1:$D184,D184),"")</f>
        <v>1401.9</v>
      </c>
      <c r="P184" s="5"/>
      <c r="AD184" s="2" t="str">
        <f t="shared" si="10"/>
        <v/>
      </c>
      <c r="AI184">
        <v>1E-3</v>
      </c>
      <c r="AJ184">
        <v>5.8000000000000003E-2</v>
      </c>
      <c r="AK184">
        <v>6.4000000000000001E-2</v>
      </c>
      <c r="AL184">
        <v>0.872</v>
      </c>
      <c r="AM184">
        <v>5.0000000000000001E-3</v>
      </c>
      <c r="AP184" s="2" t="str">
        <f t="shared" si="11"/>
        <v/>
      </c>
      <c r="AQ184" s="2" t="str">
        <f>IF(ISNUMBER(AP184),SUMIFS($AP$1:AP184,$A$1:A184,A184,$F$1:F184,F184,$D$1:D184,D184),"")</f>
        <v/>
      </c>
      <c r="AR184">
        <f t="shared" si="12"/>
        <v>8</v>
      </c>
    </row>
    <row r="185" spans="1:44" x14ac:dyDescent="0.25">
      <c r="A185" s="4" t="s">
        <v>25</v>
      </c>
      <c r="B185" t="s">
        <v>26</v>
      </c>
      <c r="C185" s="3">
        <v>42437</v>
      </c>
      <c r="D185">
        <v>1</v>
      </c>
      <c r="E185">
        <v>200</v>
      </c>
      <c r="F185" s="2" t="s">
        <v>65</v>
      </c>
      <c r="G185" s="2" t="s">
        <v>23</v>
      </c>
      <c r="H185">
        <v>11</v>
      </c>
      <c r="I185" s="2" t="s">
        <v>22</v>
      </c>
      <c r="J185" s="20" t="s">
        <v>106</v>
      </c>
      <c r="L185">
        <v>243.66</v>
      </c>
      <c r="M185">
        <f t="shared" si="13"/>
        <v>243.66</v>
      </c>
      <c r="N185" s="2">
        <f>IF(ISNUMBER(M185),SUMIFS(M$1:$M185,A$1:$A185,A185,F$1:$F185,F185,D$1:$D185,D185),"")</f>
        <v>1563.03</v>
      </c>
      <c r="P185" s="5"/>
      <c r="AD185" s="2" t="str">
        <f t="shared" si="10"/>
        <v/>
      </c>
      <c r="AH185">
        <v>0</v>
      </c>
      <c r="AJ185">
        <v>0.24099999999999999</v>
      </c>
      <c r="AK185">
        <v>0.13700000000000001</v>
      </c>
      <c r="AL185">
        <v>0.61699999999999999</v>
      </c>
      <c r="AM185">
        <v>3.0000000000000001E-3</v>
      </c>
      <c r="AP185" s="2" t="str">
        <f t="shared" si="11"/>
        <v/>
      </c>
      <c r="AQ185" s="2" t="str">
        <f>IF(ISNUMBER(AP185),SUMIFS($AP$1:AP185,$A$1:A185,A185,$F$1:F185,F185,$D$1:D185,D185),"")</f>
        <v/>
      </c>
      <c r="AR185">
        <f t="shared" si="12"/>
        <v>8</v>
      </c>
    </row>
    <row r="186" spans="1:44" x14ac:dyDescent="0.25">
      <c r="A186" s="4" t="s">
        <v>31</v>
      </c>
      <c r="B186" t="s">
        <v>26</v>
      </c>
      <c r="C186" s="3">
        <v>42437</v>
      </c>
      <c r="D186">
        <v>1</v>
      </c>
      <c r="E186">
        <v>350</v>
      </c>
      <c r="F186" s="2" t="s">
        <v>65</v>
      </c>
      <c r="G186" s="2" t="s">
        <v>23</v>
      </c>
      <c r="H186">
        <v>11</v>
      </c>
      <c r="I186" s="2" t="s">
        <v>22</v>
      </c>
      <c r="J186" s="20" t="s">
        <v>106</v>
      </c>
      <c r="L186">
        <v>236.8</v>
      </c>
      <c r="M186">
        <f t="shared" si="13"/>
        <v>236.8</v>
      </c>
      <c r="N186" s="2">
        <f>IF(ISNUMBER(M186),SUMIFS(M$1:$M186,A$1:$A186,A186,F$1:$F186,F186,D$1:$D186,D186),"")</f>
        <v>1402.3899999999999</v>
      </c>
      <c r="P186" s="5"/>
      <c r="AD186" s="2" t="str">
        <f t="shared" si="10"/>
        <v/>
      </c>
      <c r="AH186">
        <v>1E-3</v>
      </c>
      <c r="AJ186">
        <v>0.221</v>
      </c>
      <c r="AK186">
        <v>8.2000000000000003E-2</v>
      </c>
      <c r="AL186">
        <v>0.69399999999999995</v>
      </c>
      <c r="AM186">
        <v>1E-3</v>
      </c>
      <c r="AP186" s="2" t="str">
        <f t="shared" si="11"/>
        <v/>
      </c>
      <c r="AQ186" s="2" t="str">
        <f>IF(ISNUMBER(AP186),SUMIFS($AP$1:AP186,$A$1:A186,A186,$F$1:F186,F186,$D$1:D186,D186),"")</f>
        <v/>
      </c>
      <c r="AR186">
        <f t="shared" si="12"/>
        <v>8</v>
      </c>
    </row>
    <row r="187" spans="1:44" x14ac:dyDescent="0.25">
      <c r="A187" s="4" t="s">
        <v>30</v>
      </c>
      <c r="B187" t="s">
        <v>26</v>
      </c>
      <c r="C187" s="3">
        <v>42437</v>
      </c>
      <c r="D187">
        <v>1</v>
      </c>
      <c r="E187">
        <v>500</v>
      </c>
      <c r="F187" s="2" t="s">
        <v>65</v>
      </c>
      <c r="G187" s="2" t="s">
        <v>23</v>
      </c>
      <c r="H187">
        <v>11</v>
      </c>
      <c r="I187" s="2" t="s">
        <v>22</v>
      </c>
      <c r="J187" s="20" t="s">
        <v>106</v>
      </c>
      <c r="L187">
        <v>117.21</v>
      </c>
      <c r="M187">
        <f t="shared" si="13"/>
        <v>117.21</v>
      </c>
      <c r="N187" s="2">
        <f>IF(ISNUMBER(M187),SUMIFS(M$1:$M187,A$1:$A187,A187,F$1:$F187,F187,D$1:$D187,D187),"")</f>
        <v>1439.22</v>
      </c>
      <c r="P187" s="5"/>
      <c r="AD187" s="2" t="str">
        <f t="shared" si="10"/>
        <v/>
      </c>
      <c r="AH187">
        <v>2E-3</v>
      </c>
      <c r="AJ187">
        <v>6.6000000000000003E-2</v>
      </c>
      <c r="AK187">
        <v>0.23300000000000001</v>
      </c>
      <c r="AL187">
        <v>0.69199999999999995</v>
      </c>
      <c r="AM187">
        <v>6.0000000000000001E-3</v>
      </c>
      <c r="AP187" s="2" t="str">
        <f t="shared" si="11"/>
        <v/>
      </c>
      <c r="AQ187" s="2" t="str">
        <f>IF(ISNUMBER(AP187),SUMIFS($AP$1:AP187,$A$1:A187,A187,$F$1:F187,F187,$D$1:D187,D187),"")</f>
        <v/>
      </c>
      <c r="AR187">
        <f t="shared" si="12"/>
        <v>8</v>
      </c>
    </row>
    <row r="188" spans="1:44" x14ac:dyDescent="0.25">
      <c r="A188" s="4" t="s">
        <v>27</v>
      </c>
      <c r="B188" t="s">
        <v>26</v>
      </c>
      <c r="C188" s="3">
        <v>42437</v>
      </c>
      <c r="D188">
        <v>2</v>
      </c>
      <c r="E188">
        <v>0</v>
      </c>
      <c r="F188" s="2" t="s">
        <v>65</v>
      </c>
      <c r="G188" s="2" t="s">
        <v>23</v>
      </c>
      <c r="H188">
        <v>11</v>
      </c>
      <c r="I188" s="2" t="s">
        <v>22</v>
      </c>
      <c r="J188" s="20" t="s">
        <v>106</v>
      </c>
      <c r="L188">
        <v>105.45</v>
      </c>
      <c r="M188">
        <f t="shared" si="13"/>
        <v>105.45</v>
      </c>
      <c r="N188" s="2">
        <f>IF(ISNUMBER(M188),SUMIFS(M$1:$M188,A$1:$A188,A188,F$1:$F188,F188,D$1:$D188,D188),"")</f>
        <v>960.45</v>
      </c>
      <c r="P188" s="5"/>
      <c r="AD188" s="2" t="str">
        <f t="shared" si="10"/>
        <v/>
      </c>
      <c r="AJ188">
        <v>7.0999999999999994E-2</v>
      </c>
      <c r="AK188">
        <v>7.5999999999999998E-2</v>
      </c>
      <c r="AL188">
        <v>0.84299999999999997</v>
      </c>
      <c r="AM188">
        <v>8.0000000000000002E-3</v>
      </c>
      <c r="AP188" s="2" t="str">
        <f t="shared" si="11"/>
        <v/>
      </c>
      <c r="AQ188" s="2" t="str">
        <f>IF(ISNUMBER(AP188),SUMIFS($AP$1:AP188,$A$1:A188,A188,$F$1:F188,F188,$D$1:D188,D188),"")</f>
        <v/>
      </c>
      <c r="AR188">
        <f t="shared" si="12"/>
        <v>7</v>
      </c>
    </row>
    <row r="189" spans="1:44" x14ac:dyDescent="0.25">
      <c r="A189" s="4" t="s">
        <v>29</v>
      </c>
      <c r="B189" t="s">
        <v>26</v>
      </c>
      <c r="C189" s="3">
        <v>42437</v>
      </c>
      <c r="D189">
        <v>2</v>
      </c>
      <c r="E189">
        <v>50</v>
      </c>
      <c r="F189" s="2" t="s">
        <v>65</v>
      </c>
      <c r="G189" s="2" t="s">
        <v>23</v>
      </c>
      <c r="H189">
        <v>11</v>
      </c>
      <c r="I189" s="2" t="s">
        <v>22</v>
      </c>
      <c r="J189" s="20" t="s">
        <v>106</v>
      </c>
      <c r="L189">
        <v>146.05000000000001</v>
      </c>
      <c r="M189">
        <f t="shared" si="13"/>
        <v>146.05000000000001</v>
      </c>
      <c r="N189" s="2">
        <f>IF(ISNUMBER(M189),SUMIFS(M$1:$M189,A$1:$A189,A189,F$1:$F189,F189,D$1:$D189,D189),"")</f>
        <v>1235.5999999999999</v>
      </c>
      <c r="P189" s="5"/>
      <c r="AD189" s="2" t="str">
        <f t="shared" si="10"/>
        <v/>
      </c>
      <c r="AH189">
        <v>0</v>
      </c>
      <c r="AI189">
        <v>0</v>
      </c>
      <c r="AJ189">
        <v>9.9000000000000005E-2</v>
      </c>
      <c r="AK189">
        <v>0.36599999999999999</v>
      </c>
      <c r="AL189">
        <v>0.52400000000000002</v>
      </c>
      <c r="AM189">
        <v>8.9999999999999993E-3</v>
      </c>
      <c r="AP189" s="2" t="str">
        <f t="shared" si="11"/>
        <v/>
      </c>
      <c r="AQ189" s="2" t="str">
        <f>IF(ISNUMBER(AP189),SUMIFS($AP$1:AP189,$A$1:A189,A189,$F$1:F189,F189,$D$1:D189,D189),"")</f>
        <v/>
      </c>
      <c r="AR189">
        <f t="shared" si="12"/>
        <v>9</v>
      </c>
    </row>
    <row r="190" spans="1:44" x14ac:dyDescent="0.25">
      <c r="A190" s="4" t="s">
        <v>28</v>
      </c>
      <c r="B190" t="s">
        <v>26</v>
      </c>
      <c r="C190" s="3">
        <v>42437</v>
      </c>
      <c r="D190">
        <v>2</v>
      </c>
      <c r="E190">
        <v>100</v>
      </c>
      <c r="F190" s="2" t="s">
        <v>65</v>
      </c>
      <c r="G190" s="2" t="s">
        <v>23</v>
      </c>
      <c r="H190">
        <v>11</v>
      </c>
      <c r="I190" s="2" t="s">
        <v>22</v>
      </c>
      <c r="J190" s="20" t="s">
        <v>106</v>
      </c>
      <c r="L190">
        <v>43.31</v>
      </c>
      <c r="M190">
        <f t="shared" si="13"/>
        <v>43.31</v>
      </c>
      <c r="N190" s="2">
        <f>IF(ISNUMBER(M190),SUMIFS(M$1:$M190,A$1:$A190,A190,F$1:$F190,F190,D$1:$D190,D190),"")</f>
        <v>832.95</v>
      </c>
      <c r="P190" s="5"/>
      <c r="AD190" s="2" t="str">
        <f t="shared" si="10"/>
        <v/>
      </c>
      <c r="AH190">
        <v>1.4E-2</v>
      </c>
      <c r="AJ190">
        <v>0.29199999999999998</v>
      </c>
      <c r="AK190">
        <v>0.48199999999999998</v>
      </c>
      <c r="AL190">
        <v>0.188</v>
      </c>
      <c r="AM190">
        <v>1.9E-2</v>
      </c>
      <c r="AP190" s="2" t="str">
        <f t="shared" si="11"/>
        <v/>
      </c>
      <c r="AQ190" s="2" t="str">
        <f>IF(ISNUMBER(AP190),SUMIFS($AP$1:AP190,$A$1:A190,A190,$F$1:F190,F190,$D$1:D190,D190),"")</f>
        <v/>
      </c>
      <c r="AR190">
        <f t="shared" si="12"/>
        <v>8</v>
      </c>
    </row>
    <row r="191" spans="1:44" x14ac:dyDescent="0.25">
      <c r="A191" s="4" t="s">
        <v>25</v>
      </c>
      <c r="B191" t="s">
        <v>26</v>
      </c>
      <c r="C191" s="3">
        <v>42437</v>
      </c>
      <c r="D191">
        <v>2</v>
      </c>
      <c r="E191">
        <v>200</v>
      </c>
      <c r="F191" s="2" t="s">
        <v>65</v>
      </c>
      <c r="G191" s="2" t="s">
        <v>23</v>
      </c>
      <c r="H191">
        <v>11</v>
      </c>
      <c r="I191" s="2" t="s">
        <v>22</v>
      </c>
      <c r="J191" s="20" t="s">
        <v>106</v>
      </c>
      <c r="L191">
        <v>121.6</v>
      </c>
      <c r="M191">
        <f t="shared" si="13"/>
        <v>121.6</v>
      </c>
      <c r="N191" s="2">
        <f>IF(ISNUMBER(M191),SUMIFS(M$1:$M191,A$1:$A191,A191,F$1:$F191,F191,D$1:$D191,D191),"")</f>
        <v>1418.09</v>
      </c>
      <c r="P191" s="5"/>
      <c r="AD191" s="2" t="str">
        <f t="shared" si="10"/>
        <v/>
      </c>
      <c r="AH191">
        <v>1E-3</v>
      </c>
      <c r="AI191">
        <v>1E-3</v>
      </c>
      <c r="AJ191">
        <v>0.22700000000000001</v>
      </c>
      <c r="AK191">
        <v>0.48</v>
      </c>
      <c r="AL191">
        <v>0.27600000000000002</v>
      </c>
      <c r="AM191">
        <v>1.2999999999999999E-2</v>
      </c>
      <c r="AP191" s="2" t="str">
        <f t="shared" si="11"/>
        <v/>
      </c>
      <c r="AQ191" s="2" t="str">
        <f>IF(ISNUMBER(AP191),SUMIFS($AP$1:AP191,$A$1:A191,A191,$F$1:F191,F191,$D$1:D191,D191),"")</f>
        <v/>
      </c>
      <c r="AR191">
        <f t="shared" si="12"/>
        <v>9</v>
      </c>
    </row>
    <row r="192" spans="1:44" x14ac:dyDescent="0.25">
      <c r="A192" s="4" t="s">
        <v>31</v>
      </c>
      <c r="B192" t="s">
        <v>26</v>
      </c>
      <c r="C192" s="3">
        <v>42437</v>
      </c>
      <c r="D192">
        <v>2</v>
      </c>
      <c r="E192">
        <v>350</v>
      </c>
      <c r="F192" s="2" t="s">
        <v>65</v>
      </c>
      <c r="G192" s="2" t="s">
        <v>23</v>
      </c>
      <c r="H192">
        <v>11</v>
      </c>
      <c r="I192" s="2" t="s">
        <v>22</v>
      </c>
      <c r="J192" s="20" t="s">
        <v>106</v>
      </c>
      <c r="L192">
        <v>47.91</v>
      </c>
      <c r="M192">
        <f t="shared" si="13"/>
        <v>47.91</v>
      </c>
      <c r="N192" s="2">
        <f>IF(ISNUMBER(M192),SUMIFS(M$1:$M192,A$1:$A192,A192,F$1:$F192,F192,D$1:$D192,D192),"")</f>
        <v>1099.55</v>
      </c>
      <c r="P192" s="5"/>
      <c r="AD192" s="2" t="str">
        <f t="shared" si="10"/>
        <v/>
      </c>
      <c r="AH192">
        <v>0</v>
      </c>
      <c r="AI192">
        <v>1E-3</v>
      </c>
      <c r="AJ192">
        <v>0.40699999999999997</v>
      </c>
      <c r="AK192">
        <v>0.54100000000000004</v>
      </c>
      <c r="AL192">
        <v>3.7999999999999999E-2</v>
      </c>
      <c r="AM192">
        <v>0.01</v>
      </c>
      <c r="AP192" s="2" t="str">
        <f t="shared" si="11"/>
        <v/>
      </c>
      <c r="AQ192" s="2" t="str">
        <f>IF(ISNUMBER(AP192),SUMIFS($AP$1:AP192,$A$1:A192,A192,$F$1:F192,F192,$D$1:D192,D192),"")</f>
        <v/>
      </c>
      <c r="AR192">
        <f t="shared" si="12"/>
        <v>9</v>
      </c>
    </row>
    <row r="193" spans="1:44" x14ac:dyDescent="0.25">
      <c r="A193" s="4" t="s">
        <v>30</v>
      </c>
      <c r="B193" t="s">
        <v>26</v>
      </c>
      <c r="C193" s="3">
        <v>42437</v>
      </c>
      <c r="D193">
        <v>2</v>
      </c>
      <c r="E193">
        <v>500</v>
      </c>
      <c r="F193" s="2" t="s">
        <v>65</v>
      </c>
      <c r="G193" s="2" t="s">
        <v>23</v>
      </c>
      <c r="H193">
        <v>11</v>
      </c>
      <c r="I193" s="2" t="s">
        <v>22</v>
      </c>
      <c r="J193" s="20" t="s">
        <v>106</v>
      </c>
      <c r="L193">
        <v>53.07</v>
      </c>
      <c r="M193">
        <f t="shared" si="13"/>
        <v>53.07</v>
      </c>
      <c r="N193" s="2">
        <f>IF(ISNUMBER(M193),SUMIFS(M$1:$M193,A$1:$A193,A193,F$1:$F193,F193,D$1:$D193,D193),"")</f>
        <v>1383.1799999999998</v>
      </c>
      <c r="P193" s="5"/>
      <c r="AD193" s="2" t="str">
        <f t="shared" si="10"/>
        <v/>
      </c>
      <c r="AH193">
        <v>2E-3</v>
      </c>
      <c r="AJ193">
        <v>7.8E-2</v>
      </c>
      <c r="AK193">
        <v>0.72499999999999998</v>
      </c>
      <c r="AL193">
        <v>0.17899999999999999</v>
      </c>
      <c r="AM193">
        <v>1.4999999999999999E-2</v>
      </c>
      <c r="AP193" s="2" t="str">
        <f t="shared" si="11"/>
        <v/>
      </c>
      <c r="AQ193" s="2" t="str">
        <f>IF(ISNUMBER(AP193),SUMIFS($AP$1:AP193,$A$1:A193,A193,$F$1:F193,F193,$D$1:D193,D193),"")</f>
        <v/>
      </c>
      <c r="AR193">
        <f t="shared" si="12"/>
        <v>8</v>
      </c>
    </row>
    <row r="194" spans="1:44" x14ac:dyDescent="0.25">
      <c r="A194" s="4" t="s">
        <v>27</v>
      </c>
      <c r="B194" t="s">
        <v>26</v>
      </c>
      <c r="C194" s="3">
        <v>42437</v>
      </c>
      <c r="D194">
        <v>3</v>
      </c>
      <c r="E194">
        <v>0</v>
      </c>
      <c r="F194" s="2" t="s">
        <v>65</v>
      </c>
      <c r="G194" s="2" t="s">
        <v>23</v>
      </c>
      <c r="H194">
        <v>11</v>
      </c>
      <c r="I194" s="2" t="s">
        <v>22</v>
      </c>
      <c r="J194" s="20" t="s">
        <v>106</v>
      </c>
      <c r="L194">
        <v>115.62</v>
      </c>
      <c r="M194">
        <f t="shared" si="13"/>
        <v>115.62</v>
      </c>
      <c r="N194" s="2">
        <f>IF(ISNUMBER(M194),SUMIFS(M$1:$M194,A$1:$A194,A194,F$1:$F194,F194,D$1:$D194,D194),"")</f>
        <v>862.9799999999999</v>
      </c>
      <c r="P194" s="5"/>
      <c r="AD194" s="2" t="str">
        <f t="shared" ref="AD194:AD257" si="14">IF(ISNUMBER(AE194),AE194,"")</f>
        <v/>
      </c>
      <c r="AH194">
        <v>3.0000000000000001E-3</v>
      </c>
      <c r="AI194">
        <v>2E-3</v>
      </c>
      <c r="AJ194">
        <v>0.24399999999999999</v>
      </c>
      <c r="AK194">
        <v>0.48899999999999999</v>
      </c>
      <c r="AL194">
        <v>0.161</v>
      </c>
      <c r="AM194">
        <v>9.2999999999999999E-2</v>
      </c>
      <c r="AP194" s="2" t="str">
        <f t="shared" ref="AP194:AP257" si="15">IF(AND(ISNUMBER(AE194),ISNUMBER(M194)),ROUND(M194*AE194,3),"")</f>
        <v/>
      </c>
      <c r="AQ194" s="2" t="str">
        <f>IF(ISNUMBER(AP194),SUMIFS($AP$1:AP194,$A$1:A194,A194,$F$1:F194,F194,$D$1:D194,D194),"")</f>
        <v/>
      </c>
      <c r="AR194">
        <f t="shared" ref="AR194:AR257" si="16">COUNT(K194:AQ194)</f>
        <v>9</v>
      </c>
    </row>
    <row r="195" spans="1:44" x14ac:dyDescent="0.25">
      <c r="A195" s="4" t="s">
        <v>29</v>
      </c>
      <c r="B195" t="s">
        <v>26</v>
      </c>
      <c r="C195" s="3">
        <v>42437</v>
      </c>
      <c r="D195">
        <v>3</v>
      </c>
      <c r="E195">
        <v>50</v>
      </c>
      <c r="F195" s="2" t="s">
        <v>65</v>
      </c>
      <c r="G195" s="2" t="s">
        <v>23</v>
      </c>
      <c r="H195">
        <v>11</v>
      </c>
      <c r="I195" s="2" t="s">
        <v>22</v>
      </c>
      <c r="J195" s="20" t="s">
        <v>106</v>
      </c>
      <c r="L195">
        <v>155.12</v>
      </c>
      <c r="M195">
        <f t="shared" ref="M195:M258" si="17">L195</f>
        <v>155.12</v>
      </c>
      <c r="N195" s="2">
        <f>IF(ISNUMBER(M195),SUMIFS(M$1:$M195,A$1:$A195,A195,F$1:$F195,F195,D$1:$D195,D195),"")</f>
        <v>963.61</v>
      </c>
      <c r="P195" s="5"/>
      <c r="AD195" s="2" t="str">
        <f t="shared" si="14"/>
        <v/>
      </c>
      <c r="AH195">
        <v>4.0000000000000001E-3</v>
      </c>
      <c r="AI195">
        <v>1E-3</v>
      </c>
      <c r="AJ195">
        <v>0.17799999999999999</v>
      </c>
      <c r="AK195">
        <v>0.39500000000000002</v>
      </c>
      <c r="AL195">
        <v>0.18</v>
      </c>
      <c r="AM195">
        <v>0.23300000000000001</v>
      </c>
      <c r="AP195" s="2" t="str">
        <f t="shared" si="15"/>
        <v/>
      </c>
      <c r="AQ195" s="2" t="str">
        <f>IF(ISNUMBER(AP195),SUMIFS($AP$1:AP195,$A$1:A195,A195,$F$1:F195,F195,$D$1:D195,D195),"")</f>
        <v/>
      </c>
      <c r="AR195">
        <f t="shared" si="16"/>
        <v>9</v>
      </c>
    </row>
    <row r="196" spans="1:44" x14ac:dyDescent="0.25">
      <c r="A196" s="4" t="s">
        <v>28</v>
      </c>
      <c r="B196" t="s">
        <v>26</v>
      </c>
      <c r="C196" s="3">
        <v>42437</v>
      </c>
      <c r="D196">
        <v>3</v>
      </c>
      <c r="E196">
        <v>100</v>
      </c>
      <c r="F196" s="2" t="s">
        <v>65</v>
      </c>
      <c r="G196" s="2" t="s">
        <v>23</v>
      </c>
      <c r="H196">
        <v>11</v>
      </c>
      <c r="I196" s="2" t="s">
        <v>22</v>
      </c>
      <c r="J196" s="20" t="s">
        <v>106</v>
      </c>
      <c r="L196">
        <v>184.62</v>
      </c>
      <c r="M196">
        <f t="shared" si="17"/>
        <v>184.62</v>
      </c>
      <c r="N196" s="2">
        <f>IF(ISNUMBER(M196),SUMIFS(M$1:$M196,A$1:$A196,A196,F$1:$F196,F196,D$1:$D196,D196),"")</f>
        <v>1145.6300000000001</v>
      </c>
      <c r="P196" s="5"/>
      <c r="AD196" s="2" t="str">
        <f t="shared" si="14"/>
        <v/>
      </c>
      <c r="AH196">
        <v>6.0000000000000001E-3</v>
      </c>
      <c r="AI196">
        <v>1E-3</v>
      </c>
      <c r="AJ196">
        <v>0.29399999999999998</v>
      </c>
      <c r="AK196">
        <v>0.42099999999999999</v>
      </c>
      <c r="AL196">
        <v>0.26200000000000001</v>
      </c>
      <c r="AM196">
        <v>1.2E-2</v>
      </c>
      <c r="AP196" s="2" t="str">
        <f t="shared" si="15"/>
        <v/>
      </c>
      <c r="AQ196" s="2" t="str">
        <f>IF(ISNUMBER(AP196),SUMIFS($AP$1:AP196,$A$1:A196,A196,$F$1:F196,F196,$D$1:D196,D196),"")</f>
        <v/>
      </c>
      <c r="AR196">
        <f t="shared" si="16"/>
        <v>9</v>
      </c>
    </row>
    <row r="197" spans="1:44" x14ac:dyDescent="0.25">
      <c r="A197" s="4" t="s">
        <v>25</v>
      </c>
      <c r="B197" t="s">
        <v>26</v>
      </c>
      <c r="C197" s="3">
        <v>42437</v>
      </c>
      <c r="D197">
        <v>3</v>
      </c>
      <c r="E197">
        <v>200</v>
      </c>
      <c r="F197" s="2" t="s">
        <v>65</v>
      </c>
      <c r="G197" s="2" t="s">
        <v>23</v>
      </c>
      <c r="H197">
        <v>11</v>
      </c>
      <c r="I197" s="2" t="s">
        <v>22</v>
      </c>
      <c r="J197" s="20" t="s">
        <v>106</v>
      </c>
      <c r="L197">
        <v>121.79</v>
      </c>
      <c r="M197">
        <f t="shared" si="17"/>
        <v>121.79</v>
      </c>
      <c r="N197" s="2">
        <f>IF(ISNUMBER(M197),SUMIFS(M$1:$M197,A$1:$A197,A197,F$1:$F197,F197,D$1:$D197,D197),"")</f>
        <v>1265.0100000000002</v>
      </c>
      <c r="P197" s="5"/>
      <c r="AD197" s="2" t="str">
        <f t="shared" si="14"/>
        <v/>
      </c>
      <c r="AH197">
        <v>2E-3</v>
      </c>
      <c r="AI197">
        <v>1E-3</v>
      </c>
      <c r="AJ197">
        <v>0.33400000000000002</v>
      </c>
      <c r="AK197">
        <v>0.39300000000000002</v>
      </c>
      <c r="AL197">
        <v>0.248</v>
      </c>
      <c r="AM197">
        <v>1.7000000000000001E-2</v>
      </c>
      <c r="AP197" s="2" t="str">
        <f t="shared" si="15"/>
        <v/>
      </c>
      <c r="AQ197" s="2" t="str">
        <f>IF(ISNUMBER(AP197),SUMIFS($AP$1:AP197,$A$1:A197,A197,$F$1:F197,F197,$D$1:D197,D197),"")</f>
        <v/>
      </c>
      <c r="AR197">
        <f t="shared" si="16"/>
        <v>9</v>
      </c>
    </row>
    <row r="198" spans="1:44" x14ac:dyDescent="0.25">
      <c r="A198" s="4" t="s">
        <v>31</v>
      </c>
      <c r="B198" t="s">
        <v>26</v>
      </c>
      <c r="C198" s="3">
        <v>42437</v>
      </c>
      <c r="D198">
        <v>3</v>
      </c>
      <c r="E198">
        <v>350</v>
      </c>
      <c r="F198" s="2" t="s">
        <v>65</v>
      </c>
      <c r="G198" s="2" t="s">
        <v>23</v>
      </c>
      <c r="H198">
        <v>11</v>
      </c>
      <c r="I198" s="2" t="s">
        <v>22</v>
      </c>
      <c r="J198" s="20" t="s">
        <v>106</v>
      </c>
      <c r="L198">
        <v>95.68</v>
      </c>
      <c r="M198">
        <f t="shared" si="17"/>
        <v>95.68</v>
      </c>
      <c r="N198" s="2">
        <f>IF(ISNUMBER(M198),SUMIFS(M$1:$M198,A$1:$A198,A198,F$1:$F198,F198,D$1:$D198,D198),"")</f>
        <v>1489.1</v>
      </c>
      <c r="P198" s="5"/>
      <c r="AD198" s="2" t="str">
        <f t="shared" si="14"/>
        <v/>
      </c>
      <c r="AH198">
        <v>2E-3</v>
      </c>
      <c r="AI198">
        <v>1E-3</v>
      </c>
      <c r="AJ198">
        <v>0.24099999999999999</v>
      </c>
      <c r="AK198">
        <v>0.45200000000000001</v>
      </c>
      <c r="AL198">
        <v>0.254</v>
      </c>
      <c r="AM198">
        <v>4.3999999999999997E-2</v>
      </c>
      <c r="AP198" s="2" t="str">
        <f t="shared" si="15"/>
        <v/>
      </c>
      <c r="AQ198" s="2" t="str">
        <f>IF(ISNUMBER(AP198),SUMIFS($AP$1:AP198,$A$1:A198,A198,$F$1:F198,F198,$D$1:D198,D198),"")</f>
        <v/>
      </c>
      <c r="AR198">
        <f t="shared" si="16"/>
        <v>9</v>
      </c>
    </row>
    <row r="199" spans="1:44" x14ac:dyDescent="0.25">
      <c r="A199" s="4" t="s">
        <v>30</v>
      </c>
      <c r="B199" t="s">
        <v>26</v>
      </c>
      <c r="C199" s="3">
        <v>42437</v>
      </c>
      <c r="D199">
        <v>3</v>
      </c>
      <c r="E199">
        <v>500</v>
      </c>
      <c r="F199" s="2" t="s">
        <v>65</v>
      </c>
      <c r="G199" s="2" t="s">
        <v>23</v>
      </c>
      <c r="H199">
        <v>11</v>
      </c>
      <c r="I199" s="2" t="s">
        <v>22</v>
      </c>
      <c r="J199" s="20" t="s">
        <v>106</v>
      </c>
      <c r="L199">
        <v>198.01</v>
      </c>
      <c r="M199">
        <f t="shared" si="17"/>
        <v>198.01</v>
      </c>
      <c r="N199" s="2">
        <f>IF(ISNUMBER(M199),SUMIFS(M$1:$M199,A$1:$A199,A199,F$1:$F199,F199,D$1:$D199,D199),"")</f>
        <v>1556.53</v>
      </c>
      <c r="P199" s="5"/>
      <c r="AD199" s="2" t="str">
        <f t="shared" si="14"/>
        <v/>
      </c>
      <c r="AJ199">
        <v>9.6000000000000002E-2</v>
      </c>
      <c r="AK199">
        <v>0.68700000000000006</v>
      </c>
      <c r="AL199">
        <v>5.7000000000000002E-2</v>
      </c>
      <c r="AM199">
        <v>0.159</v>
      </c>
      <c r="AP199" s="2" t="str">
        <f t="shared" si="15"/>
        <v/>
      </c>
      <c r="AQ199" s="2" t="str">
        <f>IF(ISNUMBER(AP199),SUMIFS($AP$1:AP199,$A$1:A199,A199,$F$1:F199,F199,$D$1:D199,D199),"")</f>
        <v/>
      </c>
      <c r="AR199">
        <f t="shared" si="16"/>
        <v>7</v>
      </c>
    </row>
    <row r="200" spans="1:44" x14ac:dyDescent="0.25">
      <c r="A200" s="4" t="s">
        <v>27</v>
      </c>
      <c r="B200" t="s">
        <v>26</v>
      </c>
      <c r="C200" s="3">
        <v>42515</v>
      </c>
      <c r="D200">
        <v>1</v>
      </c>
      <c r="E200">
        <v>0</v>
      </c>
      <c r="F200" s="2" t="s">
        <v>65</v>
      </c>
      <c r="G200" s="2" t="s">
        <v>24</v>
      </c>
      <c r="H200">
        <v>12</v>
      </c>
      <c r="I200" s="2" t="s">
        <v>22</v>
      </c>
      <c r="J200" s="20" t="s">
        <v>106</v>
      </c>
      <c r="L200">
        <v>73.33</v>
      </c>
      <c r="M200">
        <f t="shared" si="17"/>
        <v>73.33</v>
      </c>
      <c r="N200" s="2">
        <f>IF(ISNUMBER(M200),SUMIFS(M$1:$M200,A$1:$A200,A200,F$1:$F200,F200,D$1:$D200,D200),"")</f>
        <v>1298.55</v>
      </c>
      <c r="P200" s="5"/>
      <c r="AD200" s="2" t="str">
        <f t="shared" si="14"/>
        <v/>
      </c>
      <c r="AH200">
        <v>8.9999999999999993E-3</v>
      </c>
      <c r="AI200">
        <v>1E-3</v>
      </c>
      <c r="AJ200">
        <v>0.188</v>
      </c>
      <c r="AK200">
        <v>0.39500000000000002</v>
      </c>
      <c r="AL200">
        <v>0.39700000000000002</v>
      </c>
      <c r="AM200">
        <v>2E-3</v>
      </c>
      <c r="AP200" s="2" t="str">
        <f t="shared" si="15"/>
        <v/>
      </c>
      <c r="AQ200" s="2" t="str">
        <f>IF(ISNUMBER(AP200),SUMIFS($AP$1:AP200,$A$1:A200,A200,$F$1:F200,F200,$D$1:D200,D200),"")</f>
        <v/>
      </c>
      <c r="AR200">
        <f t="shared" si="16"/>
        <v>9</v>
      </c>
    </row>
    <row r="201" spans="1:44" x14ac:dyDescent="0.25">
      <c r="A201" s="4" t="s">
        <v>29</v>
      </c>
      <c r="B201" t="s">
        <v>26</v>
      </c>
      <c r="C201" s="3">
        <v>42515</v>
      </c>
      <c r="D201">
        <v>1</v>
      </c>
      <c r="E201">
        <v>50</v>
      </c>
      <c r="F201" s="2" t="s">
        <v>65</v>
      </c>
      <c r="G201" s="2" t="s">
        <v>24</v>
      </c>
      <c r="H201">
        <v>12</v>
      </c>
      <c r="I201" s="2" t="s">
        <v>22</v>
      </c>
      <c r="J201" s="20" t="s">
        <v>106</v>
      </c>
      <c r="L201">
        <v>57.67</v>
      </c>
      <c r="M201">
        <f t="shared" si="17"/>
        <v>57.67</v>
      </c>
      <c r="N201" s="2">
        <f>IF(ISNUMBER(M201),SUMIFS(M$1:$M201,A$1:$A201,A201,F$1:$F201,F201,D$1:$D201,D201),"")</f>
        <v>1484.7700000000002</v>
      </c>
      <c r="P201" s="5"/>
      <c r="AD201" s="2" t="str">
        <f t="shared" si="14"/>
        <v/>
      </c>
      <c r="AH201">
        <v>6.0000000000000001E-3</v>
      </c>
      <c r="AJ201">
        <v>6.5000000000000002E-2</v>
      </c>
      <c r="AK201">
        <v>4.1000000000000002E-2</v>
      </c>
      <c r="AL201">
        <v>0.88</v>
      </c>
      <c r="AM201">
        <v>1E-3</v>
      </c>
      <c r="AP201" s="2" t="str">
        <f t="shared" si="15"/>
        <v/>
      </c>
      <c r="AQ201" s="2" t="str">
        <f>IF(ISNUMBER(AP201),SUMIFS($AP$1:AP201,$A$1:A201,A201,$F$1:F201,F201,$D$1:D201,D201),"")</f>
        <v/>
      </c>
      <c r="AR201">
        <f t="shared" si="16"/>
        <v>8</v>
      </c>
    </row>
    <row r="202" spans="1:44" x14ac:dyDescent="0.25">
      <c r="A202" s="4" t="s">
        <v>28</v>
      </c>
      <c r="B202" t="s">
        <v>26</v>
      </c>
      <c r="C202" s="3">
        <v>42515</v>
      </c>
      <c r="D202">
        <v>1</v>
      </c>
      <c r="E202">
        <v>100</v>
      </c>
      <c r="F202" s="2" t="s">
        <v>65</v>
      </c>
      <c r="G202" s="2" t="s">
        <v>24</v>
      </c>
      <c r="H202">
        <v>12</v>
      </c>
      <c r="I202" s="2" t="s">
        <v>22</v>
      </c>
      <c r="J202" s="20" t="s">
        <v>106</v>
      </c>
      <c r="L202">
        <v>79.2</v>
      </c>
      <c r="M202">
        <f t="shared" si="17"/>
        <v>79.2</v>
      </c>
      <c r="N202" s="2">
        <f>IF(ISNUMBER(M202),SUMIFS(M$1:$M202,A$1:$A202,A202,F$1:$F202,F202,D$1:$D202,D202),"")</f>
        <v>1481.1000000000001</v>
      </c>
      <c r="P202" s="5"/>
      <c r="AD202" s="2" t="str">
        <f t="shared" si="14"/>
        <v/>
      </c>
      <c r="AH202">
        <v>2E-3</v>
      </c>
      <c r="AI202">
        <v>1E-3</v>
      </c>
      <c r="AJ202">
        <v>0.313</v>
      </c>
      <c r="AK202">
        <v>0.251</v>
      </c>
      <c r="AL202">
        <v>0.43</v>
      </c>
      <c r="AP202" s="2" t="str">
        <f t="shared" si="15"/>
        <v/>
      </c>
      <c r="AQ202" s="2" t="str">
        <f>IF(ISNUMBER(AP202),SUMIFS($AP$1:AP202,$A$1:A202,A202,$F$1:F202,F202,$D$1:D202,D202),"")</f>
        <v/>
      </c>
      <c r="AR202">
        <f t="shared" si="16"/>
        <v>8</v>
      </c>
    </row>
    <row r="203" spans="1:44" x14ac:dyDescent="0.25">
      <c r="A203" s="4" t="s">
        <v>25</v>
      </c>
      <c r="B203" t="s">
        <v>26</v>
      </c>
      <c r="C203" s="3">
        <v>42515</v>
      </c>
      <c r="D203">
        <v>1</v>
      </c>
      <c r="E203">
        <v>200</v>
      </c>
      <c r="F203" s="2" t="s">
        <v>65</v>
      </c>
      <c r="G203" s="2" t="s">
        <v>24</v>
      </c>
      <c r="H203">
        <v>12</v>
      </c>
      <c r="I203" s="2" t="s">
        <v>22</v>
      </c>
      <c r="J203" s="20" t="s">
        <v>106</v>
      </c>
      <c r="L203">
        <v>84.76</v>
      </c>
      <c r="M203">
        <f t="shared" si="17"/>
        <v>84.76</v>
      </c>
      <c r="N203" s="2">
        <f>IF(ISNUMBER(M203),SUMIFS(M$1:$M203,A$1:$A203,A203,F$1:$F203,F203,D$1:$D203,D203),"")</f>
        <v>1647.79</v>
      </c>
      <c r="P203" s="5"/>
      <c r="AD203" s="2" t="str">
        <f t="shared" si="14"/>
        <v/>
      </c>
      <c r="AH203">
        <v>6.0000000000000001E-3</v>
      </c>
      <c r="AI203">
        <v>2E-3</v>
      </c>
      <c r="AJ203">
        <v>0.28799999999999998</v>
      </c>
      <c r="AK203">
        <v>0.39500000000000002</v>
      </c>
      <c r="AL203">
        <v>0.30299999999999999</v>
      </c>
      <c r="AP203" s="2" t="str">
        <f t="shared" si="15"/>
        <v/>
      </c>
      <c r="AQ203" s="2" t="str">
        <f>IF(ISNUMBER(AP203),SUMIFS($AP$1:AP203,$A$1:A203,A203,$F$1:F203,F203,$D$1:D203,D203),"")</f>
        <v/>
      </c>
      <c r="AR203">
        <f t="shared" si="16"/>
        <v>8</v>
      </c>
    </row>
    <row r="204" spans="1:44" x14ac:dyDescent="0.25">
      <c r="A204" s="4" t="s">
        <v>31</v>
      </c>
      <c r="B204" t="s">
        <v>26</v>
      </c>
      <c r="C204" s="3">
        <v>42515</v>
      </c>
      <c r="D204">
        <v>1</v>
      </c>
      <c r="E204">
        <v>350</v>
      </c>
      <c r="F204" s="2" t="s">
        <v>65</v>
      </c>
      <c r="G204" s="2" t="s">
        <v>24</v>
      </c>
      <c r="H204">
        <v>12</v>
      </c>
      <c r="I204" s="2" t="s">
        <v>22</v>
      </c>
      <c r="J204" s="20" t="s">
        <v>106</v>
      </c>
      <c r="L204">
        <v>73.13</v>
      </c>
      <c r="M204">
        <f t="shared" si="17"/>
        <v>73.13</v>
      </c>
      <c r="N204" s="2">
        <f>IF(ISNUMBER(M204),SUMIFS(M$1:$M204,A$1:$A204,A204,F$1:$F204,F204,D$1:$D204,D204),"")</f>
        <v>1475.52</v>
      </c>
      <c r="P204" s="5"/>
      <c r="AD204" s="2" t="str">
        <f t="shared" si="14"/>
        <v/>
      </c>
      <c r="AH204">
        <v>3.0000000000000001E-3</v>
      </c>
      <c r="AJ204">
        <v>0.40600000000000003</v>
      </c>
      <c r="AK204">
        <v>0.18099999999999999</v>
      </c>
      <c r="AL204">
        <v>0.40899999999999997</v>
      </c>
      <c r="AP204" s="2" t="str">
        <f t="shared" si="15"/>
        <v/>
      </c>
      <c r="AQ204" s="2" t="str">
        <f>IF(ISNUMBER(AP204),SUMIFS($AP$1:AP204,$A$1:A204,A204,$F$1:F204,F204,$D$1:D204,D204),"")</f>
        <v/>
      </c>
      <c r="AR204">
        <f t="shared" si="16"/>
        <v>7</v>
      </c>
    </row>
    <row r="205" spans="1:44" x14ac:dyDescent="0.25">
      <c r="A205" s="4" t="s">
        <v>30</v>
      </c>
      <c r="B205" t="s">
        <v>26</v>
      </c>
      <c r="C205" s="3">
        <v>42515</v>
      </c>
      <c r="D205">
        <v>1</v>
      </c>
      <c r="E205">
        <v>500</v>
      </c>
      <c r="F205" s="2" t="s">
        <v>65</v>
      </c>
      <c r="G205" s="2" t="s">
        <v>24</v>
      </c>
      <c r="H205">
        <v>12</v>
      </c>
      <c r="I205" s="2" t="s">
        <v>22</v>
      </c>
      <c r="J205" s="20" t="s">
        <v>106</v>
      </c>
      <c r="L205">
        <v>75.63</v>
      </c>
      <c r="M205">
        <f t="shared" si="17"/>
        <v>75.63</v>
      </c>
      <c r="N205" s="2">
        <f>IF(ISNUMBER(M205),SUMIFS(M$1:$M205,A$1:$A205,A205,F$1:$F205,F205,D$1:$D205,D205),"")</f>
        <v>1514.85</v>
      </c>
      <c r="P205" s="5"/>
      <c r="AD205" s="2" t="str">
        <f t="shared" si="14"/>
        <v/>
      </c>
      <c r="AH205">
        <v>1.2E-2</v>
      </c>
      <c r="AJ205">
        <v>0.223</v>
      </c>
      <c r="AK205">
        <v>0.57099999999999995</v>
      </c>
      <c r="AL205">
        <v>0.186</v>
      </c>
      <c r="AP205" s="2" t="str">
        <f t="shared" si="15"/>
        <v/>
      </c>
      <c r="AQ205" s="2" t="str">
        <f>IF(ISNUMBER(AP205),SUMIFS($AP$1:AP205,$A$1:A205,A205,$F$1:F205,F205,$D$1:D205,D205),"")</f>
        <v/>
      </c>
      <c r="AR205">
        <f t="shared" si="16"/>
        <v>7</v>
      </c>
    </row>
    <row r="206" spans="1:44" x14ac:dyDescent="0.25">
      <c r="A206" s="4" t="s">
        <v>27</v>
      </c>
      <c r="B206" t="s">
        <v>26</v>
      </c>
      <c r="C206" s="3">
        <v>42515</v>
      </c>
      <c r="D206">
        <v>2</v>
      </c>
      <c r="E206">
        <v>0</v>
      </c>
      <c r="F206" s="2" t="s">
        <v>65</v>
      </c>
      <c r="G206" s="2" t="s">
        <v>24</v>
      </c>
      <c r="H206">
        <v>12</v>
      </c>
      <c r="I206" s="2" t="s">
        <v>22</v>
      </c>
      <c r="J206" s="20" t="s">
        <v>106</v>
      </c>
      <c r="L206">
        <v>17.440000000000001</v>
      </c>
      <c r="M206">
        <f t="shared" si="17"/>
        <v>17.440000000000001</v>
      </c>
      <c r="N206" s="2">
        <f>IF(ISNUMBER(M206),SUMIFS(M$1:$M206,A$1:$A206,A206,F$1:$F206,F206,D$1:$D206,D206),"")</f>
        <v>977.8900000000001</v>
      </c>
      <c r="P206" s="5"/>
      <c r="AD206" s="2" t="str">
        <f t="shared" si="14"/>
        <v/>
      </c>
      <c r="AH206">
        <v>0.01</v>
      </c>
      <c r="AI206">
        <v>1E-3</v>
      </c>
      <c r="AJ206">
        <v>0.185</v>
      </c>
      <c r="AK206">
        <v>0.46</v>
      </c>
      <c r="AL206">
        <v>0.33900000000000002</v>
      </c>
      <c r="AM206">
        <v>0</v>
      </c>
      <c r="AP206" s="2" t="str">
        <f t="shared" si="15"/>
        <v/>
      </c>
      <c r="AQ206" s="2" t="str">
        <f>IF(ISNUMBER(AP206),SUMIFS($AP$1:AP206,$A$1:A206,A206,$F$1:F206,F206,$D$1:D206,D206),"")</f>
        <v/>
      </c>
      <c r="AR206">
        <f t="shared" si="16"/>
        <v>9</v>
      </c>
    </row>
    <row r="207" spans="1:44" x14ac:dyDescent="0.25">
      <c r="A207" s="4" t="s">
        <v>29</v>
      </c>
      <c r="B207" t="s">
        <v>26</v>
      </c>
      <c r="C207" s="3">
        <v>42515</v>
      </c>
      <c r="D207">
        <v>2</v>
      </c>
      <c r="E207">
        <v>50</v>
      </c>
      <c r="F207" s="2" t="s">
        <v>65</v>
      </c>
      <c r="G207" s="2" t="s">
        <v>24</v>
      </c>
      <c r="H207">
        <v>12</v>
      </c>
      <c r="I207" s="2" t="s">
        <v>22</v>
      </c>
      <c r="J207" s="20" t="s">
        <v>106</v>
      </c>
      <c r="L207">
        <v>46.14</v>
      </c>
      <c r="M207">
        <f t="shared" si="17"/>
        <v>46.14</v>
      </c>
      <c r="N207" s="2">
        <f>IF(ISNUMBER(M207),SUMIFS(M$1:$M207,A$1:$A207,A207,F$1:$F207,F207,D$1:$D207,D207),"")</f>
        <v>1281.74</v>
      </c>
      <c r="P207" s="5"/>
      <c r="AD207" s="2" t="str">
        <f t="shared" si="14"/>
        <v/>
      </c>
      <c r="AH207">
        <v>8.0000000000000002E-3</v>
      </c>
      <c r="AJ207">
        <v>0.109</v>
      </c>
      <c r="AK207">
        <v>0.70799999999999996</v>
      </c>
      <c r="AL207">
        <v>0.16400000000000001</v>
      </c>
      <c r="AM207">
        <v>5.0000000000000001E-3</v>
      </c>
      <c r="AP207" s="2" t="str">
        <f t="shared" si="15"/>
        <v/>
      </c>
      <c r="AQ207" s="2" t="str">
        <f>IF(ISNUMBER(AP207),SUMIFS($AP$1:AP207,$A$1:A207,A207,$F$1:F207,F207,$D$1:D207,D207),"")</f>
        <v/>
      </c>
      <c r="AR207">
        <f t="shared" si="16"/>
        <v>8</v>
      </c>
    </row>
    <row r="208" spans="1:44" x14ac:dyDescent="0.25">
      <c r="A208" s="4" t="s">
        <v>28</v>
      </c>
      <c r="B208" t="s">
        <v>26</v>
      </c>
      <c r="C208" s="3">
        <v>42515</v>
      </c>
      <c r="D208">
        <v>2</v>
      </c>
      <c r="E208">
        <v>100</v>
      </c>
      <c r="F208" s="2" t="s">
        <v>65</v>
      </c>
      <c r="G208" s="2" t="s">
        <v>24</v>
      </c>
      <c r="H208">
        <v>12</v>
      </c>
      <c r="I208" s="2" t="s">
        <v>22</v>
      </c>
      <c r="J208" s="20" t="s">
        <v>106</v>
      </c>
      <c r="L208">
        <v>33.590000000000003</v>
      </c>
      <c r="M208">
        <f t="shared" si="17"/>
        <v>33.590000000000003</v>
      </c>
      <c r="N208" s="2">
        <f>IF(ISNUMBER(M208),SUMIFS(M$1:$M208,A$1:$A208,A208,F$1:$F208,F208,D$1:$D208,D208),"")</f>
        <v>866.54000000000008</v>
      </c>
      <c r="P208" s="5"/>
      <c r="AD208" s="2" t="str">
        <f t="shared" si="14"/>
        <v/>
      </c>
      <c r="AH208">
        <v>3.5999999999999997E-2</v>
      </c>
      <c r="AI208">
        <v>1E-3</v>
      </c>
      <c r="AJ208">
        <v>0.16900000000000001</v>
      </c>
      <c r="AK208">
        <v>0.67600000000000005</v>
      </c>
      <c r="AL208">
        <v>0.10299999999999999</v>
      </c>
      <c r="AM208">
        <v>8.9999999999999993E-3</v>
      </c>
      <c r="AP208" s="2" t="str">
        <f t="shared" si="15"/>
        <v/>
      </c>
      <c r="AQ208" s="2" t="str">
        <f>IF(ISNUMBER(AP208),SUMIFS($AP$1:AP208,$A$1:A208,A208,$F$1:F208,F208,$D$1:D208,D208),"")</f>
        <v/>
      </c>
      <c r="AR208">
        <f t="shared" si="16"/>
        <v>9</v>
      </c>
    </row>
    <row r="209" spans="1:44" x14ac:dyDescent="0.25">
      <c r="A209" s="4" t="s">
        <v>25</v>
      </c>
      <c r="B209" t="s">
        <v>26</v>
      </c>
      <c r="C209" s="3">
        <v>42515</v>
      </c>
      <c r="D209">
        <v>2</v>
      </c>
      <c r="E209">
        <v>200</v>
      </c>
      <c r="F209" s="2" t="s">
        <v>65</v>
      </c>
      <c r="G209" s="2" t="s">
        <v>24</v>
      </c>
      <c r="H209">
        <v>12</v>
      </c>
      <c r="I209" s="2" t="s">
        <v>22</v>
      </c>
      <c r="J209" s="20" t="s">
        <v>106</v>
      </c>
      <c r="L209">
        <v>73.36</v>
      </c>
      <c r="M209">
        <f t="shared" si="17"/>
        <v>73.36</v>
      </c>
      <c r="N209" s="2">
        <f>IF(ISNUMBER(M209),SUMIFS(M$1:$M209,A$1:$A209,A209,F$1:$F209,F209,D$1:$D209,D209),"")</f>
        <v>1491.4499999999998</v>
      </c>
      <c r="P209" s="5"/>
      <c r="AD209" s="2" t="str">
        <f t="shared" si="14"/>
        <v/>
      </c>
      <c r="AH209">
        <v>3.0000000000000001E-3</v>
      </c>
      <c r="AJ209">
        <v>0.38700000000000001</v>
      </c>
      <c r="AK209">
        <v>0.51</v>
      </c>
      <c r="AL209">
        <v>7.5999999999999998E-2</v>
      </c>
      <c r="AP209" s="2" t="str">
        <f t="shared" si="15"/>
        <v/>
      </c>
      <c r="AQ209" s="2" t="str">
        <f>IF(ISNUMBER(AP209),SUMIFS($AP$1:AP209,$A$1:A209,A209,$F$1:F209,F209,$D$1:D209,D209),"")</f>
        <v/>
      </c>
      <c r="AR209">
        <f t="shared" si="16"/>
        <v>7</v>
      </c>
    </row>
    <row r="210" spans="1:44" x14ac:dyDescent="0.25">
      <c r="A210" s="4" t="s">
        <v>31</v>
      </c>
      <c r="B210" t="s">
        <v>26</v>
      </c>
      <c r="C210" s="3">
        <v>42515</v>
      </c>
      <c r="D210">
        <v>2</v>
      </c>
      <c r="E210">
        <v>350</v>
      </c>
      <c r="F210" s="2" t="s">
        <v>65</v>
      </c>
      <c r="G210" s="2" t="s">
        <v>24</v>
      </c>
      <c r="H210">
        <v>12</v>
      </c>
      <c r="I210" s="2" t="s">
        <v>22</v>
      </c>
      <c r="J210" s="20" t="s">
        <v>106</v>
      </c>
      <c r="L210">
        <v>23.87</v>
      </c>
      <c r="M210">
        <f t="shared" si="17"/>
        <v>23.87</v>
      </c>
      <c r="N210" s="2">
        <f>IF(ISNUMBER(M210),SUMIFS(M$1:$M210,A$1:$A210,A210,F$1:$F210,F210,D$1:$D210,D210),"")</f>
        <v>1123.4199999999998</v>
      </c>
      <c r="P210" s="5"/>
      <c r="AD210" s="2" t="str">
        <f t="shared" si="14"/>
        <v/>
      </c>
      <c r="AH210">
        <v>5.1999999999999998E-2</v>
      </c>
      <c r="AI210">
        <v>1E-3</v>
      </c>
      <c r="AJ210">
        <v>0.2</v>
      </c>
      <c r="AK210">
        <v>0.72499999999999998</v>
      </c>
      <c r="AL210">
        <v>7.0000000000000001E-3</v>
      </c>
      <c r="AM210">
        <v>5.0000000000000001E-3</v>
      </c>
      <c r="AP210" s="2" t="str">
        <f t="shared" si="15"/>
        <v/>
      </c>
      <c r="AQ210" s="2" t="str">
        <f>IF(ISNUMBER(AP210),SUMIFS($AP$1:AP210,$A$1:A210,A210,$F$1:F210,F210,$D$1:D210,D210),"")</f>
        <v/>
      </c>
      <c r="AR210">
        <f t="shared" si="16"/>
        <v>9</v>
      </c>
    </row>
    <row r="211" spans="1:44" x14ac:dyDescent="0.25">
      <c r="A211" s="4" t="s">
        <v>30</v>
      </c>
      <c r="B211" t="s">
        <v>26</v>
      </c>
      <c r="C211" s="3">
        <v>42515</v>
      </c>
      <c r="D211">
        <v>2</v>
      </c>
      <c r="E211">
        <v>500</v>
      </c>
      <c r="F211" s="2" t="s">
        <v>65</v>
      </c>
      <c r="G211" s="2" t="s">
        <v>24</v>
      </c>
      <c r="H211">
        <v>12</v>
      </c>
      <c r="I211" s="2" t="s">
        <v>22</v>
      </c>
      <c r="J211" s="20" t="s">
        <v>106</v>
      </c>
      <c r="L211">
        <v>49.97</v>
      </c>
      <c r="M211">
        <f t="shared" si="17"/>
        <v>49.97</v>
      </c>
      <c r="N211" s="2">
        <f>IF(ISNUMBER(M211),SUMIFS(M$1:$M211,A$1:$A211,A211,F$1:$F211,F211,D$1:$D211,D211),"")</f>
        <v>1433.1499999999999</v>
      </c>
      <c r="P211" s="5"/>
      <c r="AD211" s="2" t="str">
        <f t="shared" si="14"/>
        <v/>
      </c>
      <c r="AH211">
        <v>2.7E-2</v>
      </c>
      <c r="AJ211">
        <v>0.126</v>
      </c>
      <c r="AK211">
        <v>0.79100000000000004</v>
      </c>
      <c r="AL211">
        <v>4.9000000000000002E-2</v>
      </c>
      <c r="AM211">
        <v>2E-3</v>
      </c>
      <c r="AP211" s="2" t="str">
        <f t="shared" si="15"/>
        <v/>
      </c>
      <c r="AQ211" s="2" t="str">
        <f>IF(ISNUMBER(AP211),SUMIFS($AP$1:AP211,$A$1:A211,A211,$F$1:F211,F211,$D$1:D211,D211),"")</f>
        <v/>
      </c>
      <c r="AR211">
        <f t="shared" si="16"/>
        <v>8</v>
      </c>
    </row>
    <row r="212" spans="1:44" x14ac:dyDescent="0.25">
      <c r="A212" s="4" t="s">
        <v>27</v>
      </c>
      <c r="B212" t="s">
        <v>26</v>
      </c>
      <c r="C212" s="3">
        <v>42515</v>
      </c>
      <c r="D212">
        <v>3</v>
      </c>
      <c r="E212">
        <v>0</v>
      </c>
      <c r="F212" s="2" t="s">
        <v>65</v>
      </c>
      <c r="G212" s="2" t="s">
        <v>24</v>
      </c>
      <c r="H212">
        <v>12</v>
      </c>
      <c r="I212" s="2" t="s">
        <v>22</v>
      </c>
      <c r="J212" s="20" t="s">
        <v>106</v>
      </c>
      <c r="L212">
        <v>77.069999999999993</v>
      </c>
      <c r="M212">
        <f t="shared" si="17"/>
        <v>77.069999999999993</v>
      </c>
      <c r="N212" s="2">
        <f>IF(ISNUMBER(M212),SUMIFS(M$1:$M212,A$1:$A212,A212,F$1:$F212,F212,D$1:$D212,D212),"")</f>
        <v>940.05</v>
      </c>
      <c r="P212" s="5"/>
      <c r="AD212" s="2" t="str">
        <f t="shared" si="14"/>
        <v/>
      </c>
      <c r="AH212">
        <v>4.0000000000000001E-3</v>
      </c>
      <c r="AJ212">
        <v>0.59799999999999998</v>
      </c>
      <c r="AK212">
        <v>0.254</v>
      </c>
      <c r="AL212">
        <v>6.0999999999999999E-2</v>
      </c>
      <c r="AM212">
        <v>5.0999999999999997E-2</v>
      </c>
      <c r="AP212" s="2" t="str">
        <f t="shared" si="15"/>
        <v/>
      </c>
      <c r="AQ212" s="2" t="str">
        <f>IF(ISNUMBER(AP212),SUMIFS($AP$1:AP212,$A$1:A212,A212,$F$1:F212,F212,$D$1:D212,D212),"")</f>
        <v/>
      </c>
      <c r="AR212">
        <f t="shared" si="16"/>
        <v>8</v>
      </c>
    </row>
    <row r="213" spans="1:44" x14ac:dyDescent="0.25">
      <c r="A213" s="4" t="s">
        <v>29</v>
      </c>
      <c r="B213" t="s">
        <v>26</v>
      </c>
      <c r="C213" s="3">
        <v>42515</v>
      </c>
      <c r="D213">
        <v>3</v>
      </c>
      <c r="E213">
        <v>50</v>
      </c>
      <c r="F213" s="2" t="s">
        <v>65</v>
      </c>
      <c r="G213" s="2" t="s">
        <v>24</v>
      </c>
      <c r="H213">
        <v>12</v>
      </c>
      <c r="I213" s="2" t="s">
        <v>22</v>
      </c>
      <c r="J213" s="20" t="s">
        <v>106</v>
      </c>
      <c r="L213">
        <v>75.150000000000006</v>
      </c>
      <c r="M213">
        <f t="shared" si="17"/>
        <v>75.150000000000006</v>
      </c>
      <c r="N213" s="2">
        <f>IF(ISNUMBER(M213),SUMIFS(M$1:$M213,A$1:$A213,A213,F$1:$F213,F213,D$1:$D213,D213),"")</f>
        <v>1038.76</v>
      </c>
      <c r="P213" s="5"/>
      <c r="AD213" s="2" t="str">
        <f t="shared" si="14"/>
        <v/>
      </c>
      <c r="AH213">
        <v>8.0000000000000002E-3</v>
      </c>
      <c r="AI213">
        <v>3.0000000000000001E-3</v>
      </c>
      <c r="AJ213">
        <v>0.35</v>
      </c>
      <c r="AK213">
        <v>0.40400000000000003</v>
      </c>
      <c r="AL213">
        <v>0.129</v>
      </c>
      <c r="AM213">
        <v>7.6999999999999999E-2</v>
      </c>
      <c r="AP213" s="2" t="str">
        <f t="shared" si="15"/>
        <v/>
      </c>
      <c r="AQ213" s="2" t="str">
        <f>IF(ISNUMBER(AP213),SUMIFS($AP$1:AP213,$A$1:A213,A213,$F$1:F213,F213,$D$1:D213,D213),"")</f>
        <v/>
      </c>
      <c r="AR213">
        <f t="shared" si="16"/>
        <v>9</v>
      </c>
    </row>
    <row r="214" spans="1:44" x14ac:dyDescent="0.25">
      <c r="A214" s="4" t="s">
        <v>28</v>
      </c>
      <c r="B214" t="s">
        <v>26</v>
      </c>
      <c r="C214" s="3">
        <v>42515</v>
      </c>
      <c r="D214">
        <v>3</v>
      </c>
      <c r="E214">
        <v>100</v>
      </c>
      <c r="F214" s="2" t="s">
        <v>65</v>
      </c>
      <c r="G214" s="2" t="s">
        <v>24</v>
      </c>
      <c r="H214">
        <v>12</v>
      </c>
      <c r="I214" s="2" t="s">
        <v>22</v>
      </c>
      <c r="J214" s="20" t="s">
        <v>106</v>
      </c>
      <c r="L214">
        <v>77.44</v>
      </c>
      <c r="M214">
        <f t="shared" si="17"/>
        <v>77.44</v>
      </c>
      <c r="N214" s="2">
        <f>IF(ISNUMBER(M214),SUMIFS(M$1:$M214,A$1:$A214,A214,F$1:$F214,F214,D$1:$D214,D214),"")</f>
        <v>1223.0700000000002</v>
      </c>
      <c r="P214" s="5"/>
      <c r="AD214" s="2" t="str">
        <f t="shared" si="14"/>
        <v/>
      </c>
      <c r="AH214">
        <v>8.0000000000000002E-3</v>
      </c>
      <c r="AI214">
        <v>1.0999999999999999E-2</v>
      </c>
      <c r="AJ214">
        <v>0.114</v>
      </c>
      <c r="AK214">
        <v>0.48399999999999999</v>
      </c>
      <c r="AL214">
        <v>0.376</v>
      </c>
      <c r="AP214" s="2" t="str">
        <f t="shared" si="15"/>
        <v/>
      </c>
      <c r="AQ214" s="2" t="str">
        <f>IF(ISNUMBER(AP214),SUMIFS($AP$1:AP214,$A$1:A214,A214,$F$1:F214,F214,$D$1:D214,D214),"")</f>
        <v/>
      </c>
      <c r="AR214">
        <f t="shared" si="16"/>
        <v>8</v>
      </c>
    </row>
    <row r="215" spans="1:44" x14ac:dyDescent="0.25">
      <c r="A215" s="4" t="s">
        <v>25</v>
      </c>
      <c r="B215" t="s">
        <v>26</v>
      </c>
      <c r="C215" s="3">
        <v>42515</v>
      </c>
      <c r="D215">
        <v>3</v>
      </c>
      <c r="E215">
        <v>200</v>
      </c>
      <c r="F215" s="2" t="s">
        <v>65</v>
      </c>
      <c r="G215" s="2" t="s">
        <v>24</v>
      </c>
      <c r="H215">
        <v>12</v>
      </c>
      <c r="I215" s="2" t="s">
        <v>22</v>
      </c>
      <c r="J215" s="20" t="s">
        <v>106</v>
      </c>
      <c r="L215">
        <v>81.45</v>
      </c>
      <c r="M215">
        <f t="shared" si="17"/>
        <v>81.45</v>
      </c>
      <c r="N215" s="2">
        <f>IF(ISNUMBER(M215),SUMIFS(M$1:$M215,A$1:$A215,A215,F$1:$F215,F215,D$1:$D215,D215),"")</f>
        <v>1346.4600000000003</v>
      </c>
      <c r="P215" s="5"/>
      <c r="AD215" s="2" t="str">
        <f t="shared" si="14"/>
        <v/>
      </c>
      <c r="AH215">
        <v>1.2E-2</v>
      </c>
      <c r="AI215">
        <v>2E-3</v>
      </c>
      <c r="AJ215">
        <v>0.22700000000000001</v>
      </c>
      <c r="AK215">
        <v>0.67700000000000005</v>
      </c>
      <c r="AL215">
        <v>7.8E-2</v>
      </c>
      <c r="AP215" s="2" t="str">
        <f t="shared" si="15"/>
        <v/>
      </c>
      <c r="AQ215" s="2" t="str">
        <f>IF(ISNUMBER(AP215),SUMIFS($AP$1:AP215,$A$1:A215,A215,$F$1:F215,F215,$D$1:D215,D215),"")</f>
        <v/>
      </c>
      <c r="AR215">
        <f t="shared" si="16"/>
        <v>8</v>
      </c>
    </row>
    <row r="216" spans="1:44" x14ac:dyDescent="0.25">
      <c r="A216" s="4" t="s">
        <v>31</v>
      </c>
      <c r="B216" t="s">
        <v>26</v>
      </c>
      <c r="C216" s="3">
        <v>42515</v>
      </c>
      <c r="D216">
        <v>3</v>
      </c>
      <c r="E216">
        <v>350</v>
      </c>
      <c r="F216" s="2" t="s">
        <v>65</v>
      </c>
      <c r="G216" s="2" t="s">
        <v>24</v>
      </c>
      <c r="H216">
        <v>12</v>
      </c>
      <c r="I216" s="2" t="s">
        <v>22</v>
      </c>
      <c r="J216" s="20" t="s">
        <v>106</v>
      </c>
      <c r="L216">
        <v>95.05</v>
      </c>
      <c r="M216">
        <f t="shared" si="17"/>
        <v>95.05</v>
      </c>
      <c r="N216" s="2">
        <f>IF(ISNUMBER(M216),SUMIFS(M$1:$M216,A$1:$A216,A216,F$1:$F216,F216,D$1:$D216,D216),"")</f>
        <v>1584.1499999999999</v>
      </c>
      <c r="P216" s="5"/>
      <c r="AD216" s="2" t="str">
        <f t="shared" si="14"/>
        <v/>
      </c>
      <c r="AH216">
        <v>3.3000000000000002E-2</v>
      </c>
      <c r="AJ216">
        <v>0.153</v>
      </c>
      <c r="AK216">
        <v>0.71899999999999997</v>
      </c>
      <c r="AL216">
        <v>1.6E-2</v>
      </c>
      <c r="AM216">
        <v>6.2E-2</v>
      </c>
      <c r="AP216" s="2" t="str">
        <f t="shared" si="15"/>
        <v/>
      </c>
      <c r="AQ216" s="2" t="str">
        <f>IF(ISNUMBER(AP216),SUMIFS($AP$1:AP216,$A$1:A216,A216,$F$1:F216,F216,$D$1:D216,D216),"")</f>
        <v/>
      </c>
      <c r="AR216">
        <f t="shared" si="16"/>
        <v>8</v>
      </c>
    </row>
    <row r="217" spans="1:44" x14ac:dyDescent="0.25">
      <c r="A217" s="4" t="s">
        <v>30</v>
      </c>
      <c r="B217" t="s">
        <v>26</v>
      </c>
      <c r="C217" s="3">
        <v>42515</v>
      </c>
      <c r="D217">
        <v>3</v>
      </c>
      <c r="E217">
        <v>500</v>
      </c>
      <c r="F217" s="2" t="s">
        <v>65</v>
      </c>
      <c r="G217" s="2" t="s">
        <v>24</v>
      </c>
      <c r="H217">
        <v>12</v>
      </c>
      <c r="I217" s="2" t="s">
        <v>22</v>
      </c>
      <c r="J217" s="20" t="s">
        <v>106</v>
      </c>
      <c r="L217">
        <v>148.82</v>
      </c>
      <c r="M217">
        <f t="shared" si="17"/>
        <v>148.82</v>
      </c>
      <c r="N217" s="2">
        <f>IF(ISNUMBER(M217),SUMIFS(M$1:$M217,A$1:$A217,A217,F$1:$F217,F217,D$1:$D217,D217),"")</f>
        <v>1705.35</v>
      </c>
      <c r="P217" s="5"/>
      <c r="AD217" s="2" t="str">
        <f t="shared" si="14"/>
        <v/>
      </c>
      <c r="AH217">
        <v>7.0000000000000001E-3</v>
      </c>
      <c r="AI217">
        <v>1E-3</v>
      </c>
      <c r="AJ217">
        <v>0.32500000000000001</v>
      </c>
      <c r="AK217">
        <v>0.52800000000000002</v>
      </c>
      <c r="AL217">
        <v>0.11600000000000001</v>
      </c>
      <c r="AM217">
        <v>1.4E-2</v>
      </c>
      <c r="AP217" s="2" t="str">
        <f t="shared" si="15"/>
        <v/>
      </c>
      <c r="AQ217" s="2" t="str">
        <f>IF(ISNUMBER(AP217),SUMIFS($AP$1:AP217,$A$1:A217,A217,$F$1:F217,F217,$D$1:D217,D217),"")</f>
        <v/>
      </c>
      <c r="AR217">
        <f t="shared" si="16"/>
        <v>9</v>
      </c>
    </row>
    <row r="218" spans="1:44" x14ac:dyDescent="0.25">
      <c r="A218" s="4" t="s">
        <v>27</v>
      </c>
      <c r="B218" t="s">
        <v>26</v>
      </c>
      <c r="C218" s="3">
        <v>42600</v>
      </c>
      <c r="D218">
        <v>1</v>
      </c>
      <c r="E218">
        <v>0</v>
      </c>
      <c r="F218" s="2" t="s">
        <v>66</v>
      </c>
      <c r="G218" s="2" t="s">
        <v>32</v>
      </c>
      <c r="H218">
        <v>13</v>
      </c>
      <c r="I218" s="2" t="s">
        <v>22</v>
      </c>
      <c r="J218" s="20" t="s">
        <v>106</v>
      </c>
      <c r="L218">
        <v>107.77</v>
      </c>
      <c r="M218">
        <f t="shared" si="17"/>
        <v>107.77</v>
      </c>
      <c r="N218" s="2">
        <f>IF(ISNUMBER(M218),SUMIFS(M$1:$M218,A$1:$A218,A218,F$1:$F218,F218,D$1:$D218,D218),"")</f>
        <v>107.77</v>
      </c>
      <c r="P218" s="5"/>
      <c r="AD218" s="2" t="str">
        <f t="shared" si="14"/>
        <v/>
      </c>
      <c r="AH218">
        <v>1.4E-2</v>
      </c>
      <c r="AI218">
        <v>1E-3</v>
      </c>
      <c r="AJ218">
        <v>5.8999999999999997E-2</v>
      </c>
      <c r="AK218">
        <v>0.42</v>
      </c>
      <c r="AL218">
        <v>0.501</v>
      </c>
      <c r="AM218">
        <v>2E-3</v>
      </c>
      <c r="AP218" s="2" t="str">
        <f t="shared" si="15"/>
        <v/>
      </c>
      <c r="AQ218" s="2" t="str">
        <f>IF(ISNUMBER(AP218),SUMIFS($AP$1:AP218,$A$1:A218,A218,$F$1:F218,F218,$D$1:D218,D218),"")</f>
        <v/>
      </c>
      <c r="AR218">
        <f t="shared" si="16"/>
        <v>9</v>
      </c>
    </row>
    <row r="219" spans="1:44" x14ac:dyDescent="0.25">
      <c r="A219" s="4" t="s">
        <v>29</v>
      </c>
      <c r="B219" t="s">
        <v>26</v>
      </c>
      <c r="C219" s="3">
        <v>42600</v>
      </c>
      <c r="D219">
        <v>1</v>
      </c>
      <c r="E219">
        <v>50</v>
      </c>
      <c r="F219" s="2" t="s">
        <v>66</v>
      </c>
      <c r="G219" s="2" t="s">
        <v>32</v>
      </c>
      <c r="H219">
        <v>13</v>
      </c>
      <c r="I219" s="2" t="s">
        <v>22</v>
      </c>
      <c r="J219" s="20" t="s">
        <v>106</v>
      </c>
      <c r="L219">
        <v>125.16</v>
      </c>
      <c r="M219">
        <f t="shared" si="17"/>
        <v>125.16</v>
      </c>
      <c r="N219" s="2">
        <f>IF(ISNUMBER(M219),SUMIFS(M$1:$M219,A$1:$A219,A219,F$1:$F219,F219,D$1:$D219,D219),"")</f>
        <v>125.16</v>
      </c>
      <c r="P219" s="5"/>
      <c r="AD219" s="2" t="str">
        <f t="shared" si="14"/>
        <v/>
      </c>
      <c r="AH219">
        <v>0.03</v>
      </c>
      <c r="AI219">
        <v>3.0000000000000001E-3</v>
      </c>
      <c r="AJ219">
        <v>0.02</v>
      </c>
      <c r="AK219">
        <v>0.186</v>
      </c>
      <c r="AL219">
        <v>0.73</v>
      </c>
      <c r="AM219">
        <v>0.01</v>
      </c>
      <c r="AP219" s="2" t="str">
        <f t="shared" si="15"/>
        <v/>
      </c>
      <c r="AQ219" s="2" t="str">
        <f>IF(ISNUMBER(AP219),SUMIFS($AP$1:AP219,$A$1:A219,A219,$F$1:F219,F219,$D$1:D219,D219),"")</f>
        <v/>
      </c>
      <c r="AR219">
        <f t="shared" si="16"/>
        <v>9</v>
      </c>
    </row>
    <row r="220" spans="1:44" x14ac:dyDescent="0.25">
      <c r="A220" s="4" t="s">
        <v>28</v>
      </c>
      <c r="B220" t="s">
        <v>26</v>
      </c>
      <c r="C220" s="3">
        <v>42600</v>
      </c>
      <c r="D220">
        <v>1</v>
      </c>
      <c r="E220">
        <v>100</v>
      </c>
      <c r="F220" s="2" t="s">
        <v>66</v>
      </c>
      <c r="G220" s="2" t="s">
        <v>32</v>
      </c>
      <c r="H220">
        <v>13</v>
      </c>
      <c r="I220" s="2" t="s">
        <v>22</v>
      </c>
      <c r="J220" s="20" t="s">
        <v>106</v>
      </c>
      <c r="L220">
        <v>133.55000000000001</v>
      </c>
      <c r="M220">
        <f t="shared" si="17"/>
        <v>133.55000000000001</v>
      </c>
      <c r="N220" s="2">
        <f>IF(ISNUMBER(M220),SUMIFS(M$1:$M220,A$1:$A220,A220,F$1:$F220,F220,D$1:$D220,D220),"")</f>
        <v>133.55000000000001</v>
      </c>
      <c r="P220" s="5"/>
      <c r="AD220" s="2" t="str">
        <f t="shared" si="14"/>
        <v/>
      </c>
      <c r="AH220">
        <v>0.01</v>
      </c>
      <c r="AI220">
        <v>3.0000000000000001E-3</v>
      </c>
      <c r="AJ220">
        <v>6.2E-2</v>
      </c>
      <c r="AK220">
        <v>0.497</v>
      </c>
      <c r="AL220">
        <v>0.42</v>
      </c>
      <c r="AP220" s="2" t="str">
        <f t="shared" si="15"/>
        <v/>
      </c>
      <c r="AQ220" s="2" t="str">
        <f>IF(ISNUMBER(AP220),SUMIFS($AP$1:AP220,$A$1:A220,A220,$F$1:F220,F220,$D$1:D220,D220),"")</f>
        <v/>
      </c>
      <c r="AR220">
        <f t="shared" si="16"/>
        <v>8</v>
      </c>
    </row>
    <row r="221" spans="1:44" x14ac:dyDescent="0.25">
      <c r="A221" s="4" t="s">
        <v>25</v>
      </c>
      <c r="B221" t="s">
        <v>26</v>
      </c>
      <c r="C221" s="3">
        <v>42600</v>
      </c>
      <c r="D221">
        <v>1</v>
      </c>
      <c r="E221">
        <v>200</v>
      </c>
      <c r="F221" s="2" t="s">
        <v>66</v>
      </c>
      <c r="G221" s="2" t="s">
        <v>32</v>
      </c>
      <c r="H221">
        <v>13</v>
      </c>
      <c r="I221" s="2" t="s">
        <v>22</v>
      </c>
      <c r="J221" s="20" t="s">
        <v>106</v>
      </c>
      <c r="L221">
        <v>142.08000000000001</v>
      </c>
      <c r="M221">
        <f t="shared" si="17"/>
        <v>142.08000000000001</v>
      </c>
      <c r="N221" s="2">
        <f>IF(ISNUMBER(M221),SUMIFS(M$1:$M221,A$1:$A221,A221,F$1:$F221,F221,D$1:$D221,D221),"")</f>
        <v>142.08000000000001</v>
      </c>
      <c r="P221" s="5"/>
      <c r="AD221" s="2" t="str">
        <f t="shared" si="14"/>
        <v/>
      </c>
      <c r="AH221">
        <v>1.7999999999999999E-2</v>
      </c>
      <c r="AJ221">
        <v>8.3000000000000004E-2</v>
      </c>
      <c r="AK221">
        <v>0.38100000000000001</v>
      </c>
      <c r="AL221">
        <v>0.51500000000000001</v>
      </c>
      <c r="AM221">
        <v>3.0000000000000001E-3</v>
      </c>
      <c r="AP221" s="2" t="str">
        <f t="shared" si="15"/>
        <v/>
      </c>
      <c r="AQ221" s="2" t="str">
        <f>IF(ISNUMBER(AP221),SUMIFS($AP$1:AP221,$A$1:A221,A221,$F$1:F221,F221,$D$1:D221,D221),"")</f>
        <v/>
      </c>
      <c r="AR221">
        <f t="shared" si="16"/>
        <v>8</v>
      </c>
    </row>
    <row r="222" spans="1:44" x14ac:dyDescent="0.25">
      <c r="A222" s="4" t="s">
        <v>31</v>
      </c>
      <c r="B222" t="s">
        <v>26</v>
      </c>
      <c r="C222" s="3">
        <v>42600</v>
      </c>
      <c r="D222">
        <v>1</v>
      </c>
      <c r="E222">
        <v>350</v>
      </c>
      <c r="F222" s="2" t="s">
        <v>66</v>
      </c>
      <c r="G222" s="2" t="s">
        <v>32</v>
      </c>
      <c r="H222">
        <v>13</v>
      </c>
      <c r="I222" s="2" t="s">
        <v>22</v>
      </c>
      <c r="J222" s="20" t="s">
        <v>106</v>
      </c>
      <c r="L222">
        <v>85.25</v>
      </c>
      <c r="M222">
        <f t="shared" si="17"/>
        <v>85.25</v>
      </c>
      <c r="N222" s="2">
        <f>IF(ISNUMBER(M222),SUMIFS(M$1:$M222,A$1:$A222,A222,F$1:$F222,F222,D$1:$D222,D222),"")</f>
        <v>85.25</v>
      </c>
      <c r="P222" s="5"/>
      <c r="AD222" s="2" t="str">
        <f t="shared" si="14"/>
        <v/>
      </c>
      <c r="AH222">
        <v>8.6999999999999994E-2</v>
      </c>
      <c r="AJ222">
        <v>0.27900000000000003</v>
      </c>
      <c r="AK222">
        <v>0.17199999999999999</v>
      </c>
      <c r="AL222">
        <v>0.45100000000000001</v>
      </c>
      <c r="AP222" s="2" t="str">
        <f t="shared" si="15"/>
        <v/>
      </c>
      <c r="AQ222" s="2" t="str">
        <f>IF(ISNUMBER(AP222),SUMIFS($AP$1:AP222,$A$1:A222,A222,$F$1:F222,F222,$D$1:D222,D222),"")</f>
        <v/>
      </c>
      <c r="AR222">
        <f t="shared" si="16"/>
        <v>7</v>
      </c>
    </row>
    <row r="223" spans="1:44" x14ac:dyDescent="0.25">
      <c r="A223" s="4" t="s">
        <v>30</v>
      </c>
      <c r="B223" t="s">
        <v>26</v>
      </c>
      <c r="C223" s="3">
        <v>42600</v>
      </c>
      <c r="D223">
        <v>1</v>
      </c>
      <c r="E223">
        <v>500</v>
      </c>
      <c r="F223" s="2" t="s">
        <v>66</v>
      </c>
      <c r="G223" s="2" t="s">
        <v>32</v>
      </c>
      <c r="H223">
        <v>13</v>
      </c>
      <c r="I223" s="2" t="s">
        <v>22</v>
      </c>
      <c r="J223" s="20" t="s">
        <v>106</v>
      </c>
      <c r="L223">
        <v>142.59</v>
      </c>
      <c r="M223">
        <f t="shared" si="17"/>
        <v>142.59</v>
      </c>
      <c r="N223" s="2">
        <f>IF(ISNUMBER(M223),SUMIFS(M$1:$M223,A$1:$A223,A223,F$1:$F223,F223,D$1:$D223,D223),"")</f>
        <v>142.59</v>
      </c>
      <c r="P223" s="5"/>
      <c r="AD223" s="2" t="str">
        <f t="shared" si="14"/>
        <v/>
      </c>
      <c r="AH223">
        <v>0.104</v>
      </c>
      <c r="AJ223">
        <v>0.05</v>
      </c>
      <c r="AK223">
        <v>0.54900000000000004</v>
      </c>
      <c r="AL223">
        <v>0.27800000000000002</v>
      </c>
      <c r="AM223">
        <v>5.0000000000000001E-3</v>
      </c>
      <c r="AP223" s="2" t="str">
        <f t="shared" si="15"/>
        <v/>
      </c>
      <c r="AQ223" s="2" t="str">
        <f>IF(ISNUMBER(AP223),SUMIFS($AP$1:AP223,$A$1:A223,A223,$F$1:F223,F223,$D$1:D223,D223),"")</f>
        <v/>
      </c>
      <c r="AR223">
        <f t="shared" si="16"/>
        <v>8</v>
      </c>
    </row>
    <row r="224" spans="1:44" x14ac:dyDescent="0.25">
      <c r="A224" s="4" t="s">
        <v>27</v>
      </c>
      <c r="B224" t="s">
        <v>26</v>
      </c>
      <c r="C224" s="3">
        <v>42600</v>
      </c>
      <c r="D224">
        <v>2</v>
      </c>
      <c r="E224">
        <v>0</v>
      </c>
      <c r="F224" s="2" t="s">
        <v>66</v>
      </c>
      <c r="G224" s="2" t="s">
        <v>32</v>
      </c>
      <c r="H224">
        <v>13</v>
      </c>
      <c r="I224" s="2" t="s">
        <v>22</v>
      </c>
      <c r="J224" s="20" t="s">
        <v>106</v>
      </c>
      <c r="L224">
        <v>18.48</v>
      </c>
      <c r="M224">
        <f t="shared" si="17"/>
        <v>18.48</v>
      </c>
      <c r="N224" s="2">
        <f>IF(ISNUMBER(M224),SUMIFS(M$1:$M224,A$1:$A224,A224,F$1:$F224,F224,D$1:$D224,D224),"")</f>
        <v>18.48</v>
      </c>
      <c r="P224" s="5"/>
      <c r="AD224" s="2" t="str">
        <f t="shared" si="14"/>
        <v/>
      </c>
      <c r="AH224">
        <v>0.09</v>
      </c>
      <c r="AI224">
        <v>0.04</v>
      </c>
      <c r="AJ224">
        <v>2.9000000000000001E-2</v>
      </c>
      <c r="AK224">
        <v>0.67300000000000004</v>
      </c>
      <c r="AL224">
        <v>0.156</v>
      </c>
      <c r="AM224">
        <v>1E-3</v>
      </c>
      <c r="AP224" s="2" t="str">
        <f t="shared" si="15"/>
        <v/>
      </c>
      <c r="AQ224" s="2" t="str">
        <f>IF(ISNUMBER(AP224),SUMIFS($AP$1:AP224,$A$1:A224,A224,$F$1:F224,F224,$D$1:D224,D224),"")</f>
        <v/>
      </c>
      <c r="AR224">
        <f t="shared" si="16"/>
        <v>9</v>
      </c>
    </row>
    <row r="225" spans="1:44" x14ac:dyDescent="0.25">
      <c r="A225" s="4" t="s">
        <v>29</v>
      </c>
      <c r="B225" t="s">
        <v>26</v>
      </c>
      <c r="C225" s="3">
        <v>42600</v>
      </c>
      <c r="D225">
        <v>2</v>
      </c>
      <c r="E225">
        <v>50</v>
      </c>
      <c r="F225" s="2" t="s">
        <v>66</v>
      </c>
      <c r="G225" s="2" t="s">
        <v>32</v>
      </c>
      <c r="H225">
        <v>13</v>
      </c>
      <c r="I225" s="2" t="s">
        <v>22</v>
      </c>
      <c r="J225" s="20" t="s">
        <v>106</v>
      </c>
      <c r="L225">
        <v>129.25</v>
      </c>
      <c r="M225">
        <f t="shared" si="17"/>
        <v>129.25</v>
      </c>
      <c r="N225" s="2">
        <f>IF(ISNUMBER(M225),SUMIFS(M$1:$M225,A$1:$A225,A225,F$1:$F225,F225,D$1:$D225,D225),"")</f>
        <v>129.25</v>
      </c>
      <c r="P225" s="5"/>
      <c r="AD225" s="2" t="str">
        <f t="shared" si="14"/>
        <v/>
      </c>
      <c r="AH225">
        <v>1.2999999999999999E-2</v>
      </c>
      <c r="AJ225">
        <v>4.2999999999999997E-2</v>
      </c>
      <c r="AK225">
        <v>0.73399999999999999</v>
      </c>
      <c r="AL225">
        <v>0.20100000000000001</v>
      </c>
      <c r="AM225">
        <v>1E-3</v>
      </c>
      <c r="AP225" s="2" t="str">
        <f t="shared" si="15"/>
        <v/>
      </c>
      <c r="AQ225" s="2" t="str">
        <f>IF(ISNUMBER(AP225),SUMIFS($AP$1:AP225,$A$1:A225,A225,$F$1:F225,F225,$D$1:D225,D225),"")</f>
        <v/>
      </c>
      <c r="AR225">
        <f t="shared" si="16"/>
        <v>8</v>
      </c>
    </row>
    <row r="226" spans="1:44" x14ac:dyDescent="0.25">
      <c r="A226" s="4" t="s">
        <v>28</v>
      </c>
      <c r="B226" t="s">
        <v>26</v>
      </c>
      <c r="C226" s="3">
        <v>42600</v>
      </c>
      <c r="D226">
        <v>2</v>
      </c>
      <c r="E226">
        <v>100</v>
      </c>
      <c r="F226" s="2" t="s">
        <v>66</v>
      </c>
      <c r="G226" s="2" t="s">
        <v>32</v>
      </c>
      <c r="H226">
        <v>13</v>
      </c>
      <c r="I226" s="2" t="s">
        <v>22</v>
      </c>
      <c r="J226" s="20" t="s">
        <v>106</v>
      </c>
      <c r="L226">
        <v>61.12</v>
      </c>
      <c r="M226">
        <f t="shared" si="17"/>
        <v>61.12</v>
      </c>
      <c r="N226" s="2">
        <f>IF(ISNUMBER(M226),SUMIFS(M$1:$M226,A$1:$A226,A226,F$1:$F226,F226,D$1:$D226,D226),"")</f>
        <v>61.12</v>
      </c>
      <c r="P226" s="5"/>
      <c r="AD226" s="2" t="str">
        <f t="shared" si="14"/>
        <v/>
      </c>
      <c r="AH226">
        <v>0.17199999999999999</v>
      </c>
      <c r="AI226">
        <v>2E-3</v>
      </c>
      <c r="AJ226">
        <v>5.8999999999999997E-2</v>
      </c>
      <c r="AK226">
        <v>0.72599999999999998</v>
      </c>
      <c r="AL226">
        <v>2.5999999999999999E-2</v>
      </c>
      <c r="AM226">
        <v>0</v>
      </c>
      <c r="AP226" s="2" t="str">
        <f t="shared" si="15"/>
        <v/>
      </c>
      <c r="AQ226" s="2" t="str">
        <f>IF(ISNUMBER(AP226),SUMIFS($AP$1:AP226,$A$1:A226,A226,$F$1:F226,F226,$D$1:D226,D226),"")</f>
        <v/>
      </c>
      <c r="AR226">
        <f t="shared" si="16"/>
        <v>9</v>
      </c>
    </row>
    <row r="227" spans="1:44" x14ac:dyDescent="0.25">
      <c r="A227" s="4" t="s">
        <v>25</v>
      </c>
      <c r="B227" t="s">
        <v>26</v>
      </c>
      <c r="C227" s="3">
        <v>42600</v>
      </c>
      <c r="D227">
        <v>2</v>
      </c>
      <c r="E227">
        <v>200</v>
      </c>
      <c r="F227" s="2" t="s">
        <v>66</v>
      </c>
      <c r="G227" s="2" t="s">
        <v>32</v>
      </c>
      <c r="H227">
        <v>13</v>
      </c>
      <c r="I227" s="2" t="s">
        <v>22</v>
      </c>
      <c r="J227" s="20" t="s">
        <v>106</v>
      </c>
      <c r="L227">
        <v>85.48</v>
      </c>
      <c r="M227">
        <f t="shared" si="17"/>
        <v>85.48</v>
      </c>
      <c r="N227" s="2">
        <f>IF(ISNUMBER(M227),SUMIFS(M$1:$M227,A$1:$A227,A227,F$1:$F227,F227,D$1:$D227,D227),"")</f>
        <v>85.48</v>
      </c>
      <c r="P227" s="5"/>
      <c r="AD227" s="2" t="str">
        <f t="shared" si="14"/>
        <v/>
      </c>
      <c r="AH227">
        <v>4.2999999999999997E-2</v>
      </c>
      <c r="AJ227">
        <v>6.4000000000000001E-2</v>
      </c>
      <c r="AK227">
        <v>0.752</v>
      </c>
      <c r="AL227">
        <v>0.129</v>
      </c>
      <c r="AP227" s="2" t="str">
        <f t="shared" si="15"/>
        <v/>
      </c>
      <c r="AQ227" s="2" t="str">
        <f>IF(ISNUMBER(AP227),SUMIFS($AP$1:AP227,$A$1:A227,A227,$F$1:F227,F227,$D$1:D227,D227),"")</f>
        <v/>
      </c>
      <c r="AR227">
        <f t="shared" si="16"/>
        <v>7</v>
      </c>
    </row>
    <row r="228" spans="1:44" x14ac:dyDescent="0.25">
      <c r="A228" s="4" t="s">
        <v>31</v>
      </c>
      <c r="B228" t="s">
        <v>26</v>
      </c>
      <c r="C228" s="3">
        <v>42600</v>
      </c>
      <c r="D228">
        <v>2</v>
      </c>
      <c r="E228">
        <v>350</v>
      </c>
      <c r="F228" s="2" t="s">
        <v>66</v>
      </c>
      <c r="G228" s="2" t="s">
        <v>32</v>
      </c>
      <c r="H228">
        <v>13</v>
      </c>
      <c r="I228" s="2" t="s">
        <v>22</v>
      </c>
      <c r="J228" s="20" t="s">
        <v>106</v>
      </c>
      <c r="L228">
        <v>77.3</v>
      </c>
      <c r="M228">
        <f t="shared" si="17"/>
        <v>77.3</v>
      </c>
      <c r="N228" s="2">
        <f>IF(ISNUMBER(M228),SUMIFS(M$1:$M228,A$1:$A228,A228,F$1:$F228,F228,D$1:$D228,D228),"")</f>
        <v>77.3</v>
      </c>
      <c r="P228" s="5"/>
      <c r="AD228" s="2" t="str">
        <f t="shared" si="14"/>
        <v/>
      </c>
      <c r="AH228">
        <v>8.8999999999999996E-2</v>
      </c>
      <c r="AJ228">
        <v>7.9000000000000001E-2</v>
      </c>
      <c r="AK228">
        <v>0.76100000000000001</v>
      </c>
      <c r="AL228">
        <v>3.1E-2</v>
      </c>
      <c r="AM228">
        <v>2.5999999999999999E-2</v>
      </c>
      <c r="AP228" s="2" t="str">
        <f t="shared" si="15"/>
        <v/>
      </c>
      <c r="AQ228" s="2" t="str">
        <f>IF(ISNUMBER(AP228),SUMIFS($AP$1:AP228,$A$1:A228,A228,$F$1:F228,F228,$D$1:D228,D228),"")</f>
        <v/>
      </c>
      <c r="AR228">
        <f t="shared" si="16"/>
        <v>8</v>
      </c>
    </row>
    <row r="229" spans="1:44" x14ac:dyDescent="0.25">
      <c r="A229" s="4" t="s">
        <v>30</v>
      </c>
      <c r="B229" t="s">
        <v>26</v>
      </c>
      <c r="C229" s="3">
        <v>42600</v>
      </c>
      <c r="D229">
        <v>2</v>
      </c>
      <c r="E229">
        <v>500</v>
      </c>
      <c r="F229" s="2" t="s">
        <v>66</v>
      </c>
      <c r="G229" s="2" t="s">
        <v>32</v>
      </c>
      <c r="H229">
        <v>13</v>
      </c>
      <c r="I229" s="2" t="s">
        <v>22</v>
      </c>
      <c r="J229" s="20" t="s">
        <v>106</v>
      </c>
      <c r="L229">
        <v>89.84</v>
      </c>
      <c r="M229">
        <f t="shared" si="17"/>
        <v>89.84</v>
      </c>
      <c r="N229" s="2">
        <f>IF(ISNUMBER(M229),SUMIFS(M$1:$M229,A$1:$A229,A229,F$1:$F229,F229,D$1:$D229,D229),"")</f>
        <v>89.84</v>
      </c>
      <c r="P229" s="5"/>
      <c r="AD229" s="2" t="str">
        <f t="shared" si="14"/>
        <v/>
      </c>
      <c r="AH229">
        <v>0.185</v>
      </c>
      <c r="AJ229">
        <v>3.5999999999999997E-2</v>
      </c>
      <c r="AK229">
        <v>0.72699999999999998</v>
      </c>
      <c r="AL229">
        <v>3.7999999999999999E-2</v>
      </c>
      <c r="AM229">
        <v>3.0000000000000001E-3</v>
      </c>
      <c r="AP229" s="2" t="str">
        <f t="shared" si="15"/>
        <v/>
      </c>
      <c r="AQ229" s="2" t="str">
        <f>IF(ISNUMBER(AP229),SUMIFS($AP$1:AP229,$A$1:A229,A229,$F$1:F229,F229,$D$1:D229,D229),"")</f>
        <v/>
      </c>
      <c r="AR229">
        <f t="shared" si="16"/>
        <v>8</v>
      </c>
    </row>
    <row r="230" spans="1:44" x14ac:dyDescent="0.25">
      <c r="A230" s="4" t="s">
        <v>27</v>
      </c>
      <c r="B230" t="s">
        <v>26</v>
      </c>
      <c r="C230" s="3">
        <v>42600</v>
      </c>
      <c r="D230">
        <v>3</v>
      </c>
      <c r="E230">
        <v>0</v>
      </c>
      <c r="F230" s="2" t="s">
        <v>66</v>
      </c>
      <c r="G230" s="2" t="s">
        <v>32</v>
      </c>
      <c r="H230">
        <v>13</v>
      </c>
      <c r="I230" s="2" t="s">
        <v>22</v>
      </c>
      <c r="J230" s="20" t="s">
        <v>106</v>
      </c>
      <c r="L230">
        <v>54.08</v>
      </c>
      <c r="M230">
        <f t="shared" si="17"/>
        <v>54.08</v>
      </c>
      <c r="N230" s="2">
        <f>IF(ISNUMBER(M230),SUMIFS(M$1:$M230,A$1:$A230,A230,F$1:$F230,F230,D$1:$D230,D230),"")</f>
        <v>54.08</v>
      </c>
      <c r="P230" s="5"/>
      <c r="AD230" s="2" t="str">
        <f t="shared" si="14"/>
        <v/>
      </c>
      <c r="AH230">
        <v>1.6E-2</v>
      </c>
      <c r="AI230">
        <v>1E-3</v>
      </c>
      <c r="AJ230">
        <v>8.5999999999999993E-2</v>
      </c>
      <c r="AK230">
        <v>0.85299999999999998</v>
      </c>
      <c r="AL230">
        <v>0.04</v>
      </c>
      <c r="AP230" s="2" t="str">
        <f t="shared" si="15"/>
        <v/>
      </c>
      <c r="AQ230" s="2" t="str">
        <f>IF(ISNUMBER(AP230),SUMIFS($AP$1:AP230,$A$1:A230,A230,$F$1:F230,F230,$D$1:D230,D230),"")</f>
        <v/>
      </c>
      <c r="AR230">
        <f t="shared" si="16"/>
        <v>8</v>
      </c>
    </row>
    <row r="231" spans="1:44" x14ac:dyDescent="0.25">
      <c r="A231" s="4" t="s">
        <v>29</v>
      </c>
      <c r="B231" t="s">
        <v>26</v>
      </c>
      <c r="C231" s="3">
        <v>42600</v>
      </c>
      <c r="D231">
        <v>3</v>
      </c>
      <c r="E231">
        <v>50</v>
      </c>
      <c r="F231" s="2" t="s">
        <v>66</v>
      </c>
      <c r="G231" s="2" t="s">
        <v>32</v>
      </c>
      <c r="H231">
        <v>13</v>
      </c>
      <c r="I231" s="2" t="s">
        <v>22</v>
      </c>
      <c r="J231" s="20" t="s">
        <v>106</v>
      </c>
      <c r="L231">
        <v>42.07</v>
      </c>
      <c r="M231">
        <f t="shared" si="17"/>
        <v>42.07</v>
      </c>
      <c r="N231" s="2">
        <f>IF(ISNUMBER(M231),SUMIFS(M$1:$M231,A$1:$A231,A231,F$1:$F231,F231,D$1:$D231,D231),"")</f>
        <v>42.07</v>
      </c>
      <c r="P231" s="5"/>
      <c r="AD231" s="2" t="str">
        <f t="shared" si="14"/>
        <v/>
      </c>
      <c r="AH231">
        <v>2.1999999999999999E-2</v>
      </c>
      <c r="AI231">
        <v>0.01</v>
      </c>
      <c r="AJ231">
        <v>1.4E-2</v>
      </c>
      <c r="AK231">
        <v>0.83299999999999996</v>
      </c>
      <c r="AL231">
        <v>0.10100000000000001</v>
      </c>
      <c r="AM231">
        <v>2E-3</v>
      </c>
      <c r="AP231" s="2" t="str">
        <f t="shared" si="15"/>
        <v/>
      </c>
      <c r="AQ231" s="2" t="str">
        <f>IF(ISNUMBER(AP231),SUMIFS($AP$1:AP231,$A$1:A231,A231,$F$1:F231,F231,$D$1:D231,D231),"")</f>
        <v/>
      </c>
      <c r="AR231">
        <f t="shared" si="16"/>
        <v>9</v>
      </c>
    </row>
    <row r="232" spans="1:44" x14ac:dyDescent="0.25">
      <c r="A232" s="4" t="s">
        <v>28</v>
      </c>
      <c r="B232" t="s">
        <v>26</v>
      </c>
      <c r="C232" s="3">
        <v>42600</v>
      </c>
      <c r="D232">
        <v>3</v>
      </c>
      <c r="E232">
        <v>100</v>
      </c>
      <c r="F232" s="2" t="s">
        <v>66</v>
      </c>
      <c r="G232" s="2" t="s">
        <v>32</v>
      </c>
      <c r="H232">
        <v>13</v>
      </c>
      <c r="I232" s="2" t="s">
        <v>22</v>
      </c>
      <c r="J232" s="20" t="s">
        <v>106</v>
      </c>
      <c r="L232">
        <v>97.44</v>
      </c>
      <c r="M232">
        <f t="shared" si="17"/>
        <v>97.44</v>
      </c>
      <c r="N232" s="2">
        <f>IF(ISNUMBER(M232),SUMIFS(M$1:$M232,A$1:$A232,A232,F$1:$F232,F232,D$1:$D232,D232),"")</f>
        <v>97.44</v>
      </c>
      <c r="P232" s="5"/>
      <c r="AD232" s="2" t="str">
        <f t="shared" si="14"/>
        <v/>
      </c>
      <c r="AH232">
        <v>0.04</v>
      </c>
      <c r="AI232">
        <v>1.4999999999999999E-2</v>
      </c>
      <c r="AJ232">
        <v>2.8000000000000001E-2</v>
      </c>
      <c r="AK232">
        <v>0.82699999999999996</v>
      </c>
      <c r="AL232">
        <v>7.2999999999999995E-2</v>
      </c>
      <c r="AP232" s="2" t="str">
        <f t="shared" si="15"/>
        <v/>
      </c>
      <c r="AQ232" s="2" t="str">
        <f>IF(ISNUMBER(AP232),SUMIFS($AP$1:AP232,$A$1:A232,A232,$F$1:F232,F232,$D$1:D232,D232),"")</f>
        <v/>
      </c>
      <c r="AR232">
        <f t="shared" si="16"/>
        <v>8</v>
      </c>
    </row>
    <row r="233" spans="1:44" x14ac:dyDescent="0.25">
      <c r="A233" s="4" t="s">
        <v>25</v>
      </c>
      <c r="B233" t="s">
        <v>26</v>
      </c>
      <c r="C233" s="3">
        <v>42600</v>
      </c>
      <c r="D233">
        <v>3</v>
      </c>
      <c r="E233">
        <v>200</v>
      </c>
      <c r="F233" s="2" t="s">
        <v>66</v>
      </c>
      <c r="G233" s="2" t="s">
        <v>32</v>
      </c>
      <c r="H233">
        <v>13</v>
      </c>
      <c r="I233" s="2" t="s">
        <v>22</v>
      </c>
      <c r="J233" s="20" t="s">
        <v>106</v>
      </c>
      <c r="L233">
        <v>132.52000000000001</v>
      </c>
      <c r="M233">
        <f t="shared" si="17"/>
        <v>132.52000000000001</v>
      </c>
      <c r="N233" s="2">
        <f>IF(ISNUMBER(M233),SUMIFS(M$1:$M233,A$1:$A233,A233,F$1:$F233,F233,D$1:$D233,D233),"")</f>
        <v>132.52000000000001</v>
      </c>
      <c r="P233" s="5"/>
      <c r="AD233" s="2" t="str">
        <f t="shared" si="14"/>
        <v/>
      </c>
      <c r="AH233">
        <v>5.1999999999999998E-2</v>
      </c>
      <c r="AI233">
        <v>1.2E-2</v>
      </c>
      <c r="AJ233">
        <v>4.9000000000000002E-2</v>
      </c>
      <c r="AK233">
        <v>0.84099999999999997</v>
      </c>
      <c r="AL233">
        <v>3.9E-2</v>
      </c>
      <c r="AP233" s="2" t="str">
        <f t="shared" si="15"/>
        <v/>
      </c>
      <c r="AQ233" s="2" t="str">
        <f>IF(ISNUMBER(AP233),SUMIFS($AP$1:AP233,$A$1:A233,A233,$F$1:F233,F233,$D$1:D233,D233),"")</f>
        <v/>
      </c>
      <c r="AR233">
        <f t="shared" si="16"/>
        <v>8</v>
      </c>
    </row>
    <row r="234" spans="1:44" x14ac:dyDescent="0.25">
      <c r="A234" s="4" t="s">
        <v>31</v>
      </c>
      <c r="B234" t="s">
        <v>26</v>
      </c>
      <c r="C234" s="3">
        <v>42600</v>
      </c>
      <c r="D234">
        <v>3</v>
      </c>
      <c r="E234">
        <v>350</v>
      </c>
      <c r="F234" s="2" t="s">
        <v>66</v>
      </c>
      <c r="G234" s="2" t="s">
        <v>32</v>
      </c>
      <c r="H234">
        <v>13</v>
      </c>
      <c r="I234" s="2" t="s">
        <v>22</v>
      </c>
      <c r="J234" s="20" t="s">
        <v>106</v>
      </c>
      <c r="L234">
        <v>127.91</v>
      </c>
      <c r="M234">
        <f t="shared" si="17"/>
        <v>127.91</v>
      </c>
      <c r="N234" s="2">
        <f>IF(ISNUMBER(M234),SUMIFS(M$1:$M234,A$1:$A234,A234,F$1:$F234,F234,D$1:$D234,D234),"")</f>
        <v>127.91</v>
      </c>
      <c r="P234" s="5"/>
      <c r="AD234" s="2" t="str">
        <f t="shared" si="14"/>
        <v/>
      </c>
      <c r="AH234">
        <v>3.6999999999999998E-2</v>
      </c>
      <c r="AJ234">
        <v>7.0000000000000007E-2</v>
      </c>
      <c r="AK234">
        <v>0.8</v>
      </c>
      <c r="AL234">
        <v>0.08</v>
      </c>
      <c r="AM234">
        <v>6.0000000000000001E-3</v>
      </c>
      <c r="AP234" s="2" t="str">
        <f t="shared" si="15"/>
        <v/>
      </c>
      <c r="AQ234" s="2" t="str">
        <f>IF(ISNUMBER(AP234),SUMIFS($AP$1:AP234,$A$1:A234,A234,$F$1:F234,F234,$D$1:D234,D234),"")</f>
        <v/>
      </c>
      <c r="AR234">
        <f t="shared" si="16"/>
        <v>8</v>
      </c>
    </row>
    <row r="235" spans="1:44" x14ac:dyDescent="0.25">
      <c r="A235" s="4" t="s">
        <v>30</v>
      </c>
      <c r="B235" t="s">
        <v>26</v>
      </c>
      <c r="C235" s="3">
        <v>42600</v>
      </c>
      <c r="D235">
        <v>3</v>
      </c>
      <c r="E235">
        <v>500</v>
      </c>
      <c r="F235" s="2" t="s">
        <v>66</v>
      </c>
      <c r="G235" s="2" t="s">
        <v>32</v>
      </c>
      <c r="H235">
        <v>13</v>
      </c>
      <c r="I235" s="2" t="s">
        <v>22</v>
      </c>
      <c r="J235" s="20" t="s">
        <v>106</v>
      </c>
      <c r="L235">
        <v>51.72</v>
      </c>
      <c r="M235">
        <f t="shared" si="17"/>
        <v>51.72</v>
      </c>
      <c r="N235" s="2">
        <f>IF(ISNUMBER(M235),SUMIFS(M$1:$M235,A$1:$A235,A235,F$1:$F235,F235,D$1:$D235,D235),"")</f>
        <v>51.72</v>
      </c>
      <c r="P235" s="5"/>
      <c r="AD235" s="2" t="str">
        <f t="shared" si="14"/>
        <v/>
      </c>
      <c r="AH235">
        <v>0.03</v>
      </c>
      <c r="AJ235">
        <v>0.18</v>
      </c>
      <c r="AK235">
        <v>0.70599999999999996</v>
      </c>
      <c r="AL235">
        <v>6.6000000000000003E-2</v>
      </c>
      <c r="AM235">
        <v>1.0999999999999999E-2</v>
      </c>
      <c r="AP235" s="2" t="str">
        <f t="shared" si="15"/>
        <v/>
      </c>
      <c r="AQ235" s="2" t="str">
        <f>IF(ISNUMBER(AP235),SUMIFS($AP$1:AP235,$A$1:A235,A235,$F$1:F235,F235,$D$1:D235,D235),"")</f>
        <v/>
      </c>
      <c r="AR235">
        <f t="shared" si="16"/>
        <v>8</v>
      </c>
    </row>
    <row r="236" spans="1:44" x14ac:dyDescent="0.25">
      <c r="A236" s="4" t="s">
        <v>27</v>
      </c>
      <c r="B236" t="s">
        <v>26</v>
      </c>
      <c r="C236" s="3">
        <v>42634</v>
      </c>
      <c r="D236">
        <v>1</v>
      </c>
      <c r="E236">
        <v>0</v>
      </c>
      <c r="F236" s="2" t="s">
        <v>66</v>
      </c>
      <c r="G236" s="2" t="s">
        <v>33</v>
      </c>
      <c r="H236">
        <v>14</v>
      </c>
      <c r="I236" s="2" t="s">
        <v>22</v>
      </c>
      <c r="J236" s="20" t="s">
        <v>106</v>
      </c>
      <c r="L236">
        <v>131.91999999999999</v>
      </c>
      <c r="M236">
        <f t="shared" si="17"/>
        <v>131.91999999999999</v>
      </c>
      <c r="N236" s="2">
        <f>IF(ISNUMBER(M236),SUMIFS(M$1:$M236,A$1:$A236,A236,F$1:$F236,F236,D$1:$D236,D236),"")</f>
        <v>239.69</v>
      </c>
      <c r="P236" s="5"/>
      <c r="AD236" s="2" t="str">
        <f t="shared" si="14"/>
        <v/>
      </c>
      <c r="AH236">
        <v>7.0000000000000001E-3</v>
      </c>
      <c r="AI236">
        <v>4.0000000000000001E-3</v>
      </c>
      <c r="AJ236">
        <v>8.3000000000000004E-2</v>
      </c>
      <c r="AK236">
        <v>0.216</v>
      </c>
      <c r="AL236">
        <v>0.68799999999999994</v>
      </c>
      <c r="AM236">
        <v>0</v>
      </c>
      <c r="AP236" s="2" t="str">
        <f t="shared" si="15"/>
        <v/>
      </c>
      <c r="AQ236" s="2" t="str">
        <f>IF(ISNUMBER(AP236),SUMIFS($AP$1:AP236,$A$1:A236,A236,$F$1:F236,F236,$D$1:D236,D236),"")</f>
        <v/>
      </c>
      <c r="AR236">
        <f t="shared" si="16"/>
        <v>9</v>
      </c>
    </row>
    <row r="237" spans="1:44" x14ac:dyDescent="0.25">
      <c r="A237" s="4" t="s">
        <v>29</v>
      </c>
      <c r="B237" t="s">
        <v>26</v>
      </c>
      <c r="C237" s="3">
        <v>42634</v>
      </c>
      <c r="D237">
        <v>1</v>
      </c>
      <c r="E237">
        <v>50</v>
      </c>
      <c r="F237" s="2" t="s">
        <v>66</v>
      </c>
      <c r="G237" s="2" t="s">
        <v>33</v>
      </c>
      <c r="H237">
        <v>14</v>
      </c>
      <c r="I237" s="2" t="s">
        <v>22</v>
      </c>
      <c r="J237" s="20" t="s">
        <v>106</v>
      </c>
      <c r="L237">
        <v>163.36000000000001</v>
      </c>
      <c r="M237">
        <f t="shared" si="17"/>
        <v>163.36000000000001</v>
      </c>
      <c r="N237" s="2">
        <f>IF(ISNUMBER(M237),SUMIFS(M$1:$M237,A$1:$A237,A237,F$1:$F237,F237,D$1:$D237,D237),"")</f>
        <v>288.52</v>
      </c>
      <c r="P237" s="5"/>
      <c r="AD237" s="2" t="str">
        <f t="shared" si="14"/>
        <v/>
      </c>
      <c r="AH237">
        <v>1.6E-2</v>
      </c>
      <c r="AJ237">
        <v>0.13500000000000001</v>
      </c>
      <c r="AK237">
        <v>4.2000000000000003E-2</v>
      </c>
      <c r="AL237">
        <v>0.77800000000000002</v>
      </c>
      <c r="AM237">
        <v>2.8000000000000001E-2</v>
      </c>
      <c r="AP237" s="2" t="str">
        <f t="shared" si="15"/>
        <v/>
      </c>
      <c r="AQ237" s="2" t="str">
        <f>IF(ISNUMBER(AP237),SUMIFS($AP$1:AP237,$A$1:A237,A237,$F$1:F237,F237,$D$1:D237,D237),"")</f>
        <v/>
      </c>
      <c r="AR237">
        <f t="shared" si="16"/>
        <v>8</v>
      </c>
    </row>
    <row r="238" spans="1:44" x14ac:dyDescent="0.25">
      <c r="A238" s="4" t="s">
        <v>28</v>
      </c>
      <c r="B238" t="s">
        <v>26</v>
      </c>
      <c r="C238" s="3">
        <v>42634</v>
      </c>
      <c r="D238">
        <v>1</v>
      </c>
      <c r="E238">
        <v>100</v>
      </c>
      <c r="F238" s="2" t="s">
        <v>66</v>
      </c>
      <c r="G238" s="2" t="s">
        <v>33</v>
      </c>
      <c r="H238">
        <v>14</v>
      </c>
      <c r="I238" s="2" t="s">
        <v>22</v>
      </c>
      <c r="J238" s="20" t="s">
        <v>106</v>
      </c>
      <c r="L238">
        <v>154.51</v>
      </c>
      <c r="M238">
        <f t="shared" si="17"/>
        <v>154.51</v>
      </c>
      <c r="N238" s="2">
        <f>IF(ISNUMBER(M238),SUMIFS(M$1:$M238,A$1:$A238,A238,F$1:$F238,F238,D$1:$D238,D238),"")</f>
        <v>288.06</v>
      </c>
      <c r="P238" s="5"/>
      <c r="AD238" s="2" t="str">
        <f t="shared" si="14"/>
        <v/>
      </c>
      <c r="AH238">
        <v>4.0000000000000001E-3</v>
      </c>
      <c r="AI238">
        <v>6.0000000000000001E-3</v>
      </c>
      <c r="AJ238">
        <v>7.8E-2</v>
      </c>
      <c r="AK238">
        <v>0.23899999999999999</v>
      </c>
      <c r="AL238">
        <v>0.67200000000000004</v>
      </c>
      <c r="AM238">
        <v>1E-3</v>
      </c>
      <c r="AP238" s="2" t="str">
        <f t="shared" si="15"/>
        <v/>
      </c>
      <c r="AQ238" s="2" t="str">
        <f>IF(ISNUMBER(AP238),SUMIFS($AP$1:AP238,$A$1:A238,A238,$F$1:F238,F238,$D$1:D238,D238),"")</f>
        <v/>
      </c>
      <c r="AR238">
        <f t="shared" si="16"/>
        <v>9</v>
      </c>
    </row>
    <row r="239" spans="1:44" x14ac:dyDescent="0.25">
      <c r="A239" s="4" t="s">
        <v>25</v>
      </c>
      <c r="B239" t="s">
        <v>26</v>
      </c>
      <c r="C239" s="3">
        <v>42634</v>
      </c>
      <c r="D239">
        <v>1</v>
      </c>
      <c r="E239">
        <v>200</v>
      </c>
      <c r="F239" s="2" t="s">
        <v>66</v>
      </c>
      <c r="G239" s="2" t="s">
        <v>33</v>
      </c>
      <c r="H239">
        <v>14</v>
      </c>
      <c r="I239" s="2" t="s">
        <v>22</v>
      </c>
      <c r="J239" s="20" t="s">
        <v>106</v>
      </c>
      <c r="L239">
        <v>208.65</v>
      </c>
      <c r="M239">
        <f t="shared" si="17"/>
        <v>208.65</v>
      </c>
      <c r="N239" s="2">
        <f>IF(ISNUMBER(M239),SUMIFS(M$1:$M239,A$1:$A239,A239,F$1:$F239,F239,D$1:$D239,D239),"")</f>
        <v>350.73</v>
      </c>
      <c r="P239" s="5"/>
      <c r="AD239" s="2" t="str">
        <f t="shared" si="14"/>
        <v/>
      </c>
      <c r="AH239">
        <v>8.0000000000000002E-3</v>
      </c>
      <c r="AI239">
        <v>4.0000000000000001E-3</v>
      </c>
      <c r="AJ239">
        <v>0.122</v>
      </c>
      <c r="AK239">
        <v>0.23699999999999999</v>
      </c>
      <c r="AL239">
        <v>0.626</v>
      </c>
      <c r="AM239">
        <v>1E-3</v>
      </c>
      <c r="AP239" s="2" t="str">
        <f t="shared" si="15"/>
        <v/>
      </c>
      <c r="AQ239" s="2" t="str">
        <f>IF(ISNUMBER(AP239),SUMIFS($AP$1:AP239,$A$1:A239,A239,$F$1:F239,F239,$D$1:D239,D239),"")</f>
        <v/>
      </c>
      <c r="AR239">
        <f t="shared" si="16"/>
        <v>9</v>
      </c>
    </row>
    <row r="240" spans="1:44" x14ac:dyDescent="0.25">
      <c r="A240" s="4" t="s">
        <v>31</v>
      </c>
      <c r="B240" t="s">
        <v>26</v>
      </c>
      <c r="C240" s="3">
        <v>42634</v>
      </c>
      <c r="D240">
        <v>1</v>
      </c>
      <c r="E240">
        <v>350</v>
      </c>
      <c r="F240" s="2" t="s">
        <v>66</v>
      </c>
      <c r="G240" s="2" t="s">
        <v>33</v>
      </c>
      <c r="H240">
        <v>14</v>
      </c>
      <c r="I240" s="2" t="s">
        <v>22</v>
      </c>
      <c r="J240" s="20" t="s">
        <v>106</v>
      </c>
      <c r="L240">
        <v>164.03</v>
      </c>
      <c r="M240">
        <f t="shared" si="17"/>
        <v>164.03</v>
      </c>
      <c r="N240" s="2">
        <f>IF(ISNUMBER(M240),SUMIFS(M$1:$M240,A$1:$A240,A240,F$1:$F240,F240,D$1:$D240,D240),"")</f>
        <v>249.28</v>
      </c>
      <c r="P240" s="5"/>
      <c r="AD240" s="2" t="str">
        <f t="shared" si="14"/>
        <v/>
      </c>
      <c r="AH240">
        <v>1.4E-2</v>
      </c>
      <c r="AJ240">
        <v>0.25600000000000001</v>
      </c>
      <c r="AK240">
        <v>4.2000000000000003E-2</v>
      </c>
      <c r="AL240">
        <v>0.66800000000000004</v>
      </c>
      <c r="AM240">
        <v>0.02</v>
      </c>
      <c r="AP240" s="2" t="str">
        <f t="shared" si="15"/>
        <v/>
      </c>
      <c r="AQ240" s="2" t="str">
        <f>IF(ISNUMBER(AP240),SUMIFS($AP$1:AP240,$A$1:A240,A240,$F$1:F240,F240,$D$1:D240,D240),"")</f>
        <v/>
      </c>
      <c r="AR240">
        <f t="shared" si="16"/>
        <v>8</v>
      </c>
    </row>
    <row r="241" spans="1:44" x14ac:dyDescent="0.25">
      <c r="A241" s="4" t="s">
        <v>30</v>
      </c>
      <c r="B241" t="s">
        <v>26</v>
      </c>
      <c r="C241" s="3">
        <v>42634</v>
      </c>
      <c r="D241">
        <v>1</v>
      </c>
      <c r="E241">
        <v>500</v>
      </c>
      <c r="F241" s="2" t="s">
        <v>66</v>
      </c>
      <c r="G241" s="2" t="s">
        <v>33</v>
      </c>
      <c r="H241">
        <v>14</v>
      </c>
      <c r="I241" s="2" t="s">
        <v>22</v>
      </c>
      <c r="J241" s="20" t="s">
        <v>106</v>
      </c>
      <c r="L241">
        <v>169.17</v>
      </c>
      <c r="M241">
        <f t="shared" si="17"/>
        <v>169.17</v>
      </c>
      <c r="N241" s="2">
        <f>IF(ISNUMBER(M241),SUMIFS(M$1:$M241,A$1:$A241,A241,F$1:$F241,F241,D$1:$D241,D241),"")</f>
        <v>311.76</v>
      </c>
      <c r="P241" s="5"/>
      <c r="AD241" s="2" t="str">
        <f t="shared" si="14"/>
        <v/>
      </c>
      <c r="AH241">
        <v>0.111</v>
      </c>
      <c r="AJ241">
        <v>0.127</v>
      </c>
      <c r="AK241">
        <v>0.23799999999999999</v>
      </c>
      <c r="AL241">
        <v>0.52300000000000002</v>
      </c>
      <c r="AM241">
        <v>1E-3</v>
      </c>
      <c r="AP241" s="2" t="str">
        <f t="shared" si="15"/>
        <v/>
      </c>
      <c r="AQ241" s="2" t="str">
        <f>IF(ISNUMBER(AP241),SUMIFS($AP$1:AP241,$A$1:A241,A241,$F$1:F241,F241,$D$1:D241,D241),"")</f>
        <v/>
      </c>
      <c r="AR241">
        <f t="shared" si="16"/>
        <v>8</v>
      </c>
    </row>
    <row r="242" spans="1:44" x14ac:dyDescent="0.25">
      <c r="A242" s="4" t="s">
        <v>27</v>
      </c>
      <c r="B242" t="s">
        <v>26</v>
      </c>
      <c r="C242" s="3">
        <v>42634</v>
      </c>
      <c r="D242">
        <v>2</v>
      </c>
      <c r="E242">
        <v>0</v>
      </c>
      <c r="F242" s="2" t="s">
        <v>66</v>
      </c>
      <c r="G242" s="2" t="s">
        <v>33</v>
      </c>
      <c r="H242">
        <v>14</v>
      </c>
      <c r="I242" s="2" t="s">
        <v>22</v>
      </c>
      <c r="J242" s="20" t="s">
        <v>106</v>
      </c>
      <c r="L242">
        <v>75.14</v>
      </c>
      <c r="M242">
        <f t="shared" si="17"/>
        <v>75.14</v>
      </c>
      <c r="N242" s="2">
        <f>IF(ISNUMBER(M242),SUMIFS(M$1:$M242,A$1:$A242,A242,F$1:$F242,F242,D$1:$D242,D242),"")</f>
        <v>93.62</v>
      </c>
      <c r="P242" s="5"/>
      <c r="AD242" s="2" t="str">
        <f t="shared" si="14"/>
        <v/>
      </c>
      <c r="AH242">
        <v>6.7000000000000004E-2</v>
      </c>
      <c r="AI242">
        <v>2.9000000000000001E-2</v>
      </c>
      <c r="AJ242">
        <v>0.151</v>
      </c>
      <c r="AK242">
        <v>0.26100000000000001</v>
      </c>
      <c r="AL242">
        <v>0.46100000000000002</v>
      </c>
      <c r="AM242">
        <v>2.9000000000000001E-2</v>
      </c>
      <c r="AP242" s="2" t="str">
        <f t="shared" si="15"/>
        <v/>
      </c>
      <c r="AQ242" s="2" t="str">
        <f>IF(ISNUMBER(AP242),SUMIFS($AP$1:AP242,$A$1:A242,A242,$F$1:F242,F242,$D$1:D242,D242),"")</f>
        <v/>
      </c>
      <c r="AR242">
        <f t="shared" si="16"/>
        <v>9</v>
      </c>
    </row>
    <row r="243" spans="1:44" x14ac:dyDescent="0.25">
      <c r="A243" s="4" t="s">
        <v>29</v>
      </c>
      <c r="B243" t="s">
        <v>26</v>
      </c>
      <c r="C243" s="3">
        <v>42634</v>
      </c>
      <c r="D243">
        <v>2</v>
      </c>
      <c r="E243">
        <v>50</v>
      </c>
      <c r="F243" s="2" t="s">
        <v>66</v>
      </c>
      <c r="G243" s="2" t="s">
        <v>33</v>
      </c>
      <c r="H243">
        <v>14</v>
      </c>
      <c r="I243" s="2" t="s">
        <v>22</v>
      </c>
      <c r="J243" s="20" t="s">
        <v>106</v>
      </c>
      <c r="L243">
        <v>147.28</v>
      </c>
      <c r="M243">
        <f t="shared" si="17"/>
        <v>147.28</v>
      </c>
      <c r="N243" s="2">
        <f>IF(ISNUMBER(M243),SUMIFS(M$1:$M243,A$1:$A243,A243,F$1:$F243,F243,D$1:$D243,D243),"")</f>
        <v>276.52999999999997</v>
      </c>
      <c r="P243" s="5"/>
      <c r="AD243" s="2" t="str">
        <f t="shared" si="14"/>
        <v/>
      </c>
      <c r="AH243">
        <v>6.0000000000000001E-3</v>
      </c>
      <c r="AI243">
        <v>3.0000000000000001E-3</v>
      </c>
      <c r="AJ243">
        <v>2.5999999999999999E-2</v>
      </c>
      <c r="AK243">
        <v>0.372</v>
      </c>
      <c r="AL243">
        <v>0.59</v>
      </c>
      <c r="AM243">
        <v>2E-3</v>
      </c>
      <c r="AP243" s="2" t="str">
        <f t="shared" si="15"/>
        <v/>
      </c>
      <c r="AQ243" s="2" t="str">
        <f>IF(ISNUMBER(AP243),SUMIFS($AP$1:AP243,$A$1:A243,A243,$F$1:F243,F243,$D$1:D243,D243),"")</f>
        <v/>
      </c>
      <c r="AR243">
        <f t="shared" si="16"/>
        <v>9</v>
      </c>
    </row>
    <row r="244" spans="1:44" x14ac:dyDescent="0.25">
      <c r="A244" s="4" t="s">
        <v>28</v>
      </c>
      <c r="B244" t="s">
        <v>26</v>
      </c>
      <c r="C244" s="3">
        <v>42634</v>
      </c>
      <c r="D244">
        <v>2</v>
      </c>
      <c r="E244">
        <v>100</v>
      </c>
      <c r="F244" s="2" t="s">
        <v>66</v>
      </c>
      <c r="G244" s="2" t="s">
        <v>33</v>
      </c>
      <c r="H244">
        <v>14</v>
      </c>
      <c r="I244" s="2" t="s">
        <v>22</v>
      </c>
      <c r="J244" s="20" t="s">
        <v>106</v>
      </c>
      <c r="L244">
        <v>76.44</v>
      </c>
      <c r="M244">
        <f t="shared" si="17"/>
        <v>76.44</v>
      </c>
      <c r="N244" s="2">
        <f>IF(ISNUMBER(M244),SUMIFS(M$1:$M244,A$1:$A244,A244,F$1:$F244,F244,D$1:$D244,D244),"")</f>
        <v>137.56</v>
      </c>
      <c r="P244" s="5"/>
      <c r="AD244" s="2" t="str">
        <f t="shared" si="14"/>
        <v/>
      </c>
      <c r="AH244">
        <v>9.5000000000000001E-2</v>
      </c>
      <c r="AI244">
        <v>0.03</v>
      </c>
      <c r="AJ244">
        <v>9.5000000000000001E-2</v>
      </c>
      <c r="AK244">
        <v>0.66900000000000004</v>
      </c>
      <c r="AL244">
        <v>0.109</v>
      </c>
      <c r="AM244">
        <v>1E-3</v>
      </c>
      <c r="AP244" s="2" t="str">
        <f t="shared" si="15"/>
        <v/>
      </c>
      <c r="AQ244" s="2" t="str">
        <f>IF(ISNUMBER(AP244),SUMIFS($AP$1:AP244,$A$1:A244,A244,$F$1:F244,F244,$D$1:D244,D244),"")</f>
        <v/>
      </c>
      <c r="AR244">
        <f t="shared" si="16"/>
        <v>9</v>
      </c>
    </row>
    <row r="245" spans="1:44" x14ac:dyDescent="0.25">
      <c r="A245" s="4" t="s">
        <v>25</v>
      </c>
      <c r="B245" t="s">
        <v>26</v>
      </c>
      <c r="C245" s="3">
        <v>42634</v>
      </c>
      <c r="D245">
        <v>2</v>
      </c>
      <c r="E245">
        <v>200</v>
      </c>
      <c r="F245" s="2" t="s">
        <v>66</v>
      </c>
      <c r="G245" s="2" t="s">
        <v>33</v>
      </c>
      <c r="H245">
        <v>14</v>
      </c>
      <c r="I245" s="2" t="s">
        <v>22</v>
      </c>
      <c r="J245" s="20" t="s">
        <v>106</v>
      </c>
      <c r="L245">
        <v>122.87</v>
      </c>
      <c r="M245">
        <f t="shared" si="17"/>
        <v>122.87</v>
      </c>
      <c r="N245" s="2">
        <f>IF(ISNUMBER(M245),SUMIFS(M$1:$M245,A$1:$A245,A245,F$1:$F245,F245,D$1:$D245,D245),"")</f>
        <v>208.35000000000002</v>
      </c>
      <c r="P245" s="5"/>
      <c r="AD245" s="2" t="str">
        <f t="shared" si="14"/>
        <v/>
      </c>
      <c r="AH245">
        <v>2.3E-2</v>
      </c>
      <c r="AJ245">
        <v>0.26800000000000002</v>
      </c>
      <c r="AK245">
        <v>0.49399999999999999</v>
      </c>
      <c r="AL245">
        <v>0.215</v>
      </c>
      <c r="AM245">
        <v>0</v>
      </c>
      <c r="AP245" s="2" t="str">
        <f t="shared" si="15"/>
        <v/>
      </c>
      <c r="AQ245" s="2" t="str">
        <f>IF(ISNUMBER(AP245),SUMIFS($AP$1:AP245,$A$1:A245,A245,$F$1:F245,F245,$D$1:D245,D245),"")</f>
        <v/>
      </c>
      <c r="AR245">
        <f t="shared" si="16"/>
        <v>8</v>
      </c>
    </row>
    <row r="246" spans="1:44" x14ac:dyDescent="0.25">
      <c r="A246" s="4" t="s">
        <v>31</v>
      </c>
      <c r="B246" t="s">
        <v>26</v>
      </c>
      <c r="C246" s="3">
        <v>42634</v>
      </c>
      <c r="D246">
        <v>2</v>
      </c>
      <c r="E246">
        <v>350</v>
      </c>
      <c r="F246" s="2" t="s">
        <v>66</v>
      </c>
      <c r="G246" s="2" t="s">
        <v>33</v>
      </c>
      <c r="H246">
        <v>14</v>
      </c>
      <c r="I246" s="2" t="s">
        <v>22</v>
      </c>
      <c r="J246" s="20" t="s">
        <v>106</v>
      </c>
      <c r="L246">
        <v>123.34</v>
      </c>
      <c r="M246">
        <f t="shared" si="17"/>
        <v>123.34</v>
      </c>
      <c r="N246" s="2">
        <f>IF(ISNUMBER(M246),SUMIFS(M$1:$M246,A$1:$A246,A246,F$1:$F246,F246,D$1:$D246,D246),"")</f>
        <v>200.64</v>
      </c>
      <c r="P246" s="5"/>
      <c r="AD246" s="2" t="str">
        <f t="shared" si="14"/>
        <v/>
      </c>
      <c r="AH246">
        <v>0.161</v>
      </c>
      <c r="AJ246">
        <v>0.31</v>
      </c>
      <c r="AK246">
        <v>0.503</v>
      </c>
      <c r="AL246">
        <v>2.4E-2</v>
      </c>
      <c r="AM246">
        <v>1E-3</v>
      </c>
      <c r="AP246" s="2" t="str">
        <f t="shared" si="15"/>
        <v/>
      </c>
      <c r="AQ246" s="2" t="str">
        <f>IF(ISNUMBER(AP246),SUMIFS($AP$1:AP246,$A$1:A246,A246,$F$1:F246,F246,$D$1:D246,D246),"")</f>
        <v/>
      </c>
      <c r="AR246">
        <f t="shared" si="16"/>
        <v>8</v>
      </c>
    </row>
    <row r="247" spans="1:44" x14ac:dyDescent="0.25">
      <c r="A247" s="4" t="s">
        <v>30</v>
      </c>
      <c r="B247" t="s">
        <v>26</v>
      </c>
      <c r="C247" s="3">
        <v>42634</v>
      </c>
      <c r="D247">
        <v>2</v>
      </c>
      <c r="E247">
        <v>500</v>
      </c>
      <c r="F247" s="2" t="s">
        <v>66</v>
      </c>
      <c r="G247" s="2" t="s">
        <v>33</v>
      </c>
      <c r="H247">
        <v>14</v>
      </c>
      <c r="I247" s="2" t="s">
        <v>22</v>
      </c>
      <c r="J247" s="20" t="s">
        <v>106</v>
      </c>
      <c r="L247">
        <v>127.65</v>
      </c>
      <c r="M247">
        <f t="shared" si="17"/>
        <v>127.65</v>
      </c>
      <c r="N247" s="2">
        <f>IF(ISNUMBER(M247),SUMIFS(M$1:$M247,A$1:$A247,A247,F$1:$F247,F247,D$1:$D247,D247),"")</f>
        <v>217.49</v>
      </c>
      <c r="P247" s="5"/>
      <c r="AD247" s="2" t="str">
        <f t="shared" si="14"/>
        <v/>
      </c>
      <c r="AH247">
        <v>0.27900000000000003</v>
      </c>
      <c r="AI247">
        <v>1E-3</v>
      </c>
      <c r="AJ247">
        <v>6.8000000000000005E-2</v>
      </c>
      <c r="AK247">
        <v>0.39700000000000002</v>
      </c>
      <c r="AL247">
        <v>0.224</v>
      </c>
      <c r="AM247">
        <v>0.03</v>
      </c>
      <c r="AP247" s="2" t="str">
        <f t="shared" si="15"/>
        <v/>
      </c>
      <c r="AQ247" s="2" t="str">
        <f>IF(ISNUMBER(AP247),SUMIFS($AP$1:AP247,$A$1:A247,A247,$F$1:F247,F247,$D$1:D247,D247),"")</f>
        <v/>
      </c>
      <c r="AR247">
        <f t="shared" si="16"/>
        <v>9</v>
      </c>
    </row>
    <row r="248" spans="1:44" x14ac:dyDescent="0.25">
      <c r="A248" s="4" t="s">
        <v>27</v>
      </c>
      <c r="B248" t="s">
        <v>26</v>
      </c>
      <c r="C248" s="3">
        <v>42634</v>
      </c>
      <c r="D248">
        <v>3</v>
      </c>
      <c r="E248">
        <v>0</v>
      </c>
      <c r="F248" s="2" t="s">
        <v>66</v>
      </c>
      <c r="G248" s="2" t="s">
        <v>33</v>
      </c>
      <c r="H248">
        <v>14</v>
      </c>
      <c r="I248" s="2" t="s">
        <v>22</v>
      </c>
      <c r="J248" s="20" t="s">
        <v>106</v>
      </c>
      <c r="L248">
        <v>60.63</v>
      </c>
      <c r="M248">
        <f t="shared" si="17"/>
        <v>60.63</v>
      </c>
      <c r="N248" s="2">
        <f>IF(ISNUMBER(M248),SUMIFS(M$1:$M248,A$1:$A248,A248,F$1:$F248,F248,D$1:$D248,D248),"")</f>
        <v>114.71000000000001</v>
      </c>
      <c r="P248" s="5"/>
      <c r="AD248" s="2" t="str">
        <f t="shared" si="14"/>
        <v/>
      </c>
      <c r="AH248">
        <v>1.4999999999999999E-2</v>
      </c>
      <c r="AI248">
        <v>2.5999999999999999E-2</v>
      </c>
      <c r="AJ248">
        <v>0.17699999999999999</v>
      </c>
      <c r="AK248">
        <v>0.64400000000000002</v>
      </c>
      <c r="AL248">
        <v>0.13700000000000001</v>
      </c>
      <c r="AM248">
        <v>1E-3</v>
      </c>
      <c r="AP248" s="2" t="str">
        <f t="shared" si="15"/>
        <v/>
      </c>
      <c r="AQ248" s="2" t="str">
        <f>IF(ISNUMBER(AP248),SUMIFS($AP$1:AP248,$A$1:A248,A248,$F$1:F248,F248,$D$1:D248,D248),"")</f>
        <v/>
      </c>
      <c r="AR248">
        <f t="shared" si="16"/>
        <v>9</v>
      </c>
    </row>
    <row r="249" spans="1:44" x14ac:dyDescent="0.25">
      <c r="A249" s="4" t="s">
        <v>29</v>
      </c>
      <c r="B249" t="s">
        <v>26</v>
      </c>
      <c r="C249" s="3">
        <v>42634</v>
      </c>
      <c r="D249">
        <v>3</v>
      </c>
      <c r="E249">
        <v>50</v>
      </c>
      <c r="F249" s="2" t="s">
        <v>66</v>
      </c>
      <c r="G249" s="2" t="s">
        <v>33</v>
      </c>
      <c r="H249">
        <v>14</v>
      </c>
      <c r="I249" s="2" t="s">
        <v>22</v>
      </c>
      <c r="J249" s="20" t="s">
        <v>106</v>
      </c>
      <c r="L249">
        <v>69.27</v>
      </c>
      <c r="M249">
        <f t="shared" si="17"/>
        <v>69.27</v>
      </c>
      <c r="N249" s="2">
        <f>IF(ISNUMBER(M249),SUMIFS(M$1:$M249,A$1:$A249,A249,F$1:$F249,F249,D$1:$D249,D249),"")</f>
        <v>111.34</v>
      </c>
      <c r="P249" s="5"/>
      <c r="AD249" s="2" t="str">
        <f t="shared" si="14"/>
        <v/>
      </c>
      <c r="AH249">
        <v>4.2999999999999997E-2</v>
      </c>
      <c r="AI249">
        <v>3.5000000000000003E-2</v>
      </c>
      <c r="AJ249">
        <v>9.4E-2</v>
      </c>
      <c r="AK249">
        <v>0.67100000000000004</v>
      </c>
      <c r="AL249">
        <v>0.14799999999999999</v>
      </c>
      <c r="AM249">
        <v>8.0000000000000002E-3</v>
      </c>
      <c r="AP249" s="2" t="str">
        <f t="shared" si="15"/>
        <v/>
      </c>
      <c r="AQ249" s="2" t="str">
        <f>IF(ISNUMBER(AP249),SUMIFS($AP$1:AP249,$A$1:A249,A249,$F$1:F249,F249,$D$1:D249,D249),"")</f>
        <v/>
      </c>
      <c r="AR249">
        <f t="shared" si="16"/>
        <v>9</v>
      </c>
    </row>
    <row r="250" spans="1:44" x14ac:dyDescent="0.25">
      <c r="A250" s="4" t="s">
        <v>28</v>
      </c>
      <c r="B250" t="s">
        <v>26</v>
      </c>
      <c r="C250" s="3">
        <v>42634</v>
      </c>
      <c r="D250">
        <v>3</v>
      </c>
      <c r="E250">
        <v>100</v>
      </c>
      <c r="F250" s="2" t="s">
        <v>66</v>
      </c>
      <c r="G250" s="2" t="s">
        <v>33</v>
      </c>
      <c r="H250">
        <v>14</v>
      </c>
      <c r="I250" s="2" t="s">
        <v>22</v>
      </c>
      <c r="J250" s="20" t="s">
        <v>106</v>
      </c>
      <c r="L250">
        <v>107.17</v>
      </c>
      <c r="M250">
        <f t="shared" si="17"/>
        <v>107.17</v>
      </c>
      <c r="N250" s="2">
        <f>IF(ISNUMBER(M250),SUMIFS(M$1:$M250,A$1:$A250,A250,F$1:$F250,F250,D$1:$D250,D250),"")</f>
        <v>204.61</v>
      </c>
      <c r="P250" s="5"/>
      <c r="AD250" s="2" t="str">
        <f t="shared" si="14"/>
        <v/>
      </c>
      <c r="AH250">
        <v>2.8000000000000001E-2</v>
      </c>
      <c r="AI250">
        <v>0.121</v>
      </c>
      <c r="AJ250">
        <v>8.9999999999999993E-3</v>
      </c>
      <c r="AK250">
        <v>0.55500000000000005</v>
      </c>
      <c r="AL250">
        <v>0.27900000000000003</v>
      </c>
      <c r="AM250">
        <v>6.0000000000000001E-3</v>
      </c>
      <c r="AP250" s="2" t="str">
        <f t="shared" si="15"/>
        <v/>
      </c>
      <c r="AQ250" s="2" t="str">
        <f>IF(ISNUMBER(AP250),SUMIFS($AP$1:AP250,$A$1:A250,A250,$F$1:F250,F250,$D$1:D250,D250),"")</f>
        <v/>
      </c>
      <c r="AR250">
        <f t="shared" si="16"/>
        <v>9</v>
      </c>
    </row>
    <row r="251" spans="1:44" x14ac:dyDescent="0.25">
      <c r="A251" s="4" t="s">
        <v>25</v>
      </c>
      <c r="B251" t="s">
        <v>26</v>
      </c>
      <c r="C251" s="3">
        <v>42634</v>
      </c>
      <c r="D251">
        <v>3</v>
      </c>
      <c r="E251">
        <v>200</v>
      </c>
      <c r="F251" s="2" t="s">
        <v>66</v>
      </c>
      <c r="G251" s="2" t="s">
        <v>33</v>
      </c>
      <c r="H251">
        <v>14</v>
      </c>
      <c r="I251" s="2" t="s">
        <v>22</v>
      </c>
      <c r="J251" s="20" t="s">
        <v>106</v>
      </c>
      <c r="L251">
        <v>129.88999999999999</v>
      </c>
      <c r="M251">
        <f t="shared" si="17"/>
        <v>129.88999999999999</v>
      </c>
      <c r="N251" s="2">
        <f>IF(ISNUMBER(M251),SUMIFS(M$1:$M251,A$1:$A251,A251,F$1:$F251,F251,D$1:$D251,D251),"")</f>
        <v>262.40999999999997</v>
      </c>
      <c r="P251" s="5"/>
      <c r="AD251" s="2" t="str">
        <f t="shared" si="14"/>
        <v/>
      </c>
      <c r="AH251">
        <v>3.2000000000000001E-2</v>
      </c>
      <c r="AI251">
        <v>2E-3</v>
      </c>
      <c r="AJ251">
        <v>0.161</v>
      </c>
      <c r="AK251">
        <v>0.623</v>
      </c>
      <c r="AL251">
        <v>0.17199999999999999</v>
      </c>
      <c r="AM251">
        <v>4.0000000000000001E-3</v>
      </c>
      <c r="AP251" s="2" t="str">
        <f t="shared" si="15"/>
        <v/>
      </c>
      <c r="AQ251" s="2" t="str">
        <f>IF(ISNUMBER(AP251),SUMIFS($AP$1:AP251,$A$1:A251,A251,$F$1:F251,F251,$D$1:D251,D251),"")</f>
        <v/>
      </c>
      <c r="AR251">
        <f t="shared" si="16"/>
        <v>9</v>
      </c>
    </row>
    <row r="252" spans="1:44" x14ac:dyDescent="0.25">
      <c r="A252" s="4" t="s">
        <v>31</v>
      </c>
      <c r="B252" t="s">
        <v>26</v>
      </c>
      <c r="C252" s="3">
        <v>42634</v>
      </c>
      <c r="D252">
        <v>3</v>
      </c>
      <c r="E252">
        <v>350</v>
      </c>
      <c r="F252" s="2" t="s">
        <v>66</v>
      </c>
      <c r="G252" s="2" t="s">
        <v>33</v>
      </c>
      <c r="H252">
        <v>14</v>
      </c>
      <c r="I252" s="2" t="s">
        <v>22</v>
      </c>
      <c r="J252" s="20" t="s">
        <v>106</v>
      </c>
      <c r="L252">
        <v>139.78</v>
      </c>
      <c r="M252">
        <f t="shared" si="17"/>
        <v>139.78</v>
      </c>
      <c r="N252" s="2">
        <f>IF(ISNUMBER(M252),SUMIFS(M$1:$M252,A$1:$A252,A252,F$1:$F252,F252,D$1:$D252,D252),"")</f>
        <v>267.69</v>
      </c>
      <c r="P252" s="5"/>
      <c r="AD252" s="2" t="str">
        <f t="shared" si="14"/>
        <v/>
      </c>
      <c r="AH252">
        <v>5.2999999999999999E-2</v>
      </c>
      <c r="AJ252">
        <v>0.26900000000000002</v>
      </c>
      <c r="AK252">
        <v>0.51400000000000001</v>
      </c>
      <c r="AL252">
        <v>0.151</v>
      </c>
      <c r="AM252">
        <v>1.2E-2</v>
      </c>
      <c r="AP252" s="2" t="str">
        <f t="shared" si="15"/>
        <v/>
      </c>
      <c r="AQ252" s="2" t="str">
        <f>IF(ISNUMBER(AP252),SUMIFS($AP$1:AP252,$A$1:A252,A252,$F$1:F252,F252,$D$1:D252,D252),"")</f>
        <v/>
      </c>
      <c r="AR252">
        <f t="shared" si="16"/>
        <v>8</v>
      </c>
    </row>
    <row r="253" spans="1:44" x14ac:dyDescent="0.25">
      <c r="A253" s="4" t="s">
        <v>30</v>
      </c>
      <c r="B253" t="s">
        <v>26</v>
      </c>
      <c r="C253" s="3">
        <v>42634</v>
      </c>
      <c r="D253">
        <v>3</v>
      </c>
      <c r="E253">
        <v>500</v>
      </c>
      <c r="F253" s="2" t="s">
        <v>66</v>
      </c>
      <c r="G253" s="2" t="s">
        <v>33</v>
      </c>
      <c r="H253">
        <v>14</v>
      </c>
      <c r="I253" s="2" t="s">
        <v>22</v>
      </c>
      <c r="J253" s="20" t="s">
        <v>106</v>
      </c>
      <c r="L253">
        <v>114.55</v>
      </c>
      <c r="M253">
        <f t="shared" si="17"/>
        <v>114.55</v>
      </c>
      <c r="N253" s="2">
        <f>IF(ISNUMBER(M253),SUMIFS(M$1:$M253,A$1:$A253,A253,F$1:$F253,F253,D$1:$D253,D253),"")</f>
        <v>166.26999999999998</v>
      </c>
      <c r="P253" s="5"/>
      <c r="AD253" s="2" t="str">
        <f t="shared" si="14"/>
        <v/>
      </c>
      <c r="AH253">
        <v>0.02</v>
      </c>
      <c r="AI253">
        <v>1E-3</v>
      </c>
      <c r="AJ253">
        <v>0.19800000000000001</v>
      </c>
      <c r="AK253">
        <v>0.49299999999999999</v>
      </c>
      <c r="AL253">
        <v>0.17</v>
      </c>
      <c r="AM253">
        <v>0.11600000000000001</v>
      </c>
      <c r="AP253" s="2" t="str">
        <f t="shared" si="15"/>
        <v/>
      </c>
      <c r="AQ253" s="2" t="str">
        <f>IF(ISNUMBER(AP253),SUMIFS($AP$1:AP253,$A$1:A253,A253,$F$1:F253,F253,$D$1:D253,D253),"")</f>
        <v/>
      </c>
      <c r="AR253">
        <f t="shared" si="16"/>
        <v>9</v>
      </c>
    </row>
    <row r="254" spans="1:44" x14ac:dyDescent="0.25">
      <c r="A254" s="4" t="s">
        <v>27</v>
      </c>
      <c r="B254" t="s">
        <v>26</v>
      </c>
      <c r="C254" s="3">
        <v>42669</v>
      </c>
      <c r="D254">
        <v>1</v>
      </c>
      <c r="E254">
        <v>0</v>
      </c>
      <c r="F254" s="2" t="s">
        <v>66</v>
      </c>
      <c r="G254" s="2" t="s">
        <v>33</v>
      </c>
      <c r="H254">
        <v>15</v>
      </c>
      <c r="I254" s="2" t="s">
        <v>22</v>
      </c>
      <c r="J254" s="20" t="s">
        <v>106</v>
      </c>
      <c r="L254">
        <v>258.83</v>
      </c>
      <c r="M254">
        <f t="shared" si="17"/>
        <v>258.83</v>
      </c>
      <c r="N254" s="2">
        <f>IF(ISNUMBER(M254),SUMIFS(M$1:$M254,A$1:$A254,A254,F$1:$F254,F254,D$1:$D254,D254),"")</f>
        <v>498.52</v>
      </c>
      <c r="P254" s="5"/>
      <c r="AD254" s="2" t="str">
        <f t="shared" si="14"/>
        <v/>
      </c>
      <c r="AH254">
        <v>4.9000000000000002E-2</v>
      </c>
      <c r="AI254">
        <v>2E-3</v>
      </c>
      <c r="AJ254">
        <v>0.13400000000000001</v>
      </c>
      <c r="AK254">
        <v>0.28599999999999998</v>
      </c>
      <c r="AL254">
        <v>0.49199999999999999</v>
      </c>
      <c r="AM254">
        <v>3.4000000000000002E-2</v>
      </c>
      <c r="AP254" s="2" t="str">
        <f t="shared" si="15"/>
        <v/>
      </c>
      <c r="AQ254" s="2" t="str">
        <f>IF(ISNUMBER(AP254),SUMIFS($AP$1:AP254,$A$1:A254,A254,$F$1:F254,F254,$D$1:D254,D254),"")</f>
        <v/>
      </c>
      <c r="AR254">
        <f t="shared" si="16"/>
        <v>9</v>
      </c>
    </row>
    <row r="255" spans="1:44" x14ac:dyDescent="0.25">
      <c r="A255" s="4" t="s">
        <v>29</v>
      </c>
      <c r="B255" t="s">
        <v>26</v>
      </c>
      <c r="C255" s="3">
        <v>42669</v>
      </c>
      <c r="D255">
        <v>1</v>
      </c>
      <c r="E255">
        <v>50</v>
      </c>
      <c r="F255" s="2" t="s">
        <v>66</v>
      </c>
      <c r="G255" s="2" t="s">
        <v>33</v>
      </c>
      <c r="H255">
        <v>15</v>
      </c>
      <c r="I255" s="2" t="s">
        <v>22</v>
      </c>
      <c r="J255" s="20" t="s">
        <v>106</v>
      </c>
      <c r="L255">
        <v>283.02</v>
      </c>
      <c r="M255">
        <f t="shared" si="17"/>
        <v>283.02</v>
      </c>
      <c r="N255" s="2">
        <f>IF(ISNUMBER(M255),SUMIFS(M$1:$M255,A$1:$A255,A255,F$1:$F255,F255,D$1:$D255,D255),"")</f>
        <v>571.54</v>
      </c>
      <c r="P255" s="5"/>
      <c r="AD255" s="2" t="str">
        <f t="shared" si="14"/>
        <v/>
      </c>
      <c r="AH255">
        <v>9.7000000000000003E-2</v>
      </c>
      <c r="AI255">
        <v>4.0000000000000001E-3</v>
      </c>
      <c r="AJ255">
        <v>0.13300000000000001</v>
      </c>
      <c r="AK255">
        <v>9.2999999999999999E-2</v>
      </c>
      <c r="AL255">
        <v>0.61599999999999999</v>
      </c>
      <c r="AM255">
        <v>5.5E-2</v>
      </c>
      <c r="AP255" s="2" t="str">
        <f t="shared" si="15"/>
        <v/>
      </c>
      <c r="AQ255" s="2" t="str">
        <f>IF(ISNUMBER(AP255),SUMIFS($AP$1:AP255,$A$1:A255,A255,$F$1:F255,F255,$D$1:D255,D255),"")</f>
        <v/>
      </c>
      <c r="AR255">
        <f t="shared" si="16"/>
        <v>9</v>
      </c>
    </row>
    <row r="256" spans="1:44" x14ac:dyDescent="0.25">
      <c r="A256" s="4" t="s">
        <v>28</v>
      </c>
      <c r="B256" t="s">
        <v>26</v>
      </c>
      <c r="C256" s="3">
        <v>42669</v>
      </c>
      <c r="D256">
        <v>1</v>
      </c>
      <c r="E256">
        <v>100</v>
      </c>
      <c r="F256" s="2" t="s">
        <v>66</v>
      </c>
      <c r="G256" s="2" t="s">
        <v>33</v>
      </c>
      <c r="H256">
        <v>15</v>
      </c>
      <c r="I256" s="2" t="s">
        <v>22</v>
      </c>
      <c r="J256" s="20" t="s">
        <v>106</v>
      </c>
      <c r="L256">
        <v>252.58</v>
      </c>
      <c r="M256">
        <f t="shared" si="17"/>
        <v>252.58</v>
      </c>
      <c r="N256" s="2">
        <f>IF(ISNUMBER(M256),SUMIFS(M$1:$M256,A$1:$A256,A256,F$1:$F256,F256,D$1:$D256,D256),"")</f>
        <v>540.64</v>
      </c>
      <c r="P256" s="5"/>
      <c r="AD256" s="2" t="str">
        <f t="shared" si="14"/>
        <v/>
      </c>
      <c r="AH256">
        <v>2.9000000000000001E-2</v>
      </c>
      <c r="AI256">
        <v>4.0000000000000001E-3</v>
      </c>
      <c r="AJ256">
        <v>0.159</v>
      </c>
      <c r="AK256">
        <v>0.14099999999999999</v>
      </c>
      <c r="AL256">
        <v>0.64900000000000002</v>
      </c>
      <c r="AM256">
        <v>1.2999999999999999E-2</v>
      </c>
      <c r="AP256" s="2" t="str">
        <f t="shared" si="15"/>
        <v/>
      </c>
      <c r="AQ256" s="2" t="str">
        <f>IF(ISNUMBER(AP256),SUMIFS($AP$1:AP256,$A$1:A256,A256,$F$1:F256,F256,$D$1:D256,D256),"")</f>
        <v/>
      </c>
      <c r="AR256">
        <f t="shared" si="16"/>
        <v>9</v>
      </c>
    </row>
    <row r="257" spans="1:44" x14ac:dyDescent="0.25">
      <c r="A257" s="4" t="s">
        <v>25</v>
      </c>
      <c r="B257" t="s">
        <v>26</v>
      </c>
      <c r="C257" s="3">
        <v>42669</v>
      </c>
      <c r="D257">
        <v>1</v>
      </c>
      <c r="E257">
        <v>200</v>
      </c>
      <c r="F257" s="2" t="s">
        <v>66</v>
      </c>
      <c r="G257" s="2" t="s">
        <v>33</v>
      </c>
      <c r="H257">
        <v>15</v>
      </c>
      <c r="I257" s="2" t="s">
        <v>22</v>
      </c>
      <c r="J257" s="20" t="s">
        <v>106</v>
      </c>
      <c r="L257">
        <v>288.86</v>
      </c>
      <c r="M257">
        <f t="shared" si="17"/>
        <v>288.86</v>
      </c>
      <c r="N257" s="2">
        <f>IF(ISNUMBER(M257),SUMIFS(M$1:$M257,A$1:$A257,A257,F$1:$F257,F257,D$1:$D257,D257),"")</f>
        <v>639.59</v>
      </c>
      <c r="P257" s="5"/>
      <c r="AD257" s="2" t="str">
        <f t="shared" si="14"/>
        <v/>
      </c>
      <c r="AH257">
        <v>3.3000000000000002E-2</v>
      </c>
      <c r="AJ257">
        <v>0.107</v>
      </c>
      <c r="AK257">
        <v>0.215</v>
      </c>
      <c r="AL257">
        <v>0.64100000000000001</v>
      </c>
      <c r="AM257">
        <v>3.0000000000000001E-3</v>
      </c>
      <c r="AP257" s="2" t="str">
        <f t="shared" si="15"/>
        <v/>
      </c>
      <c r="AQ257" s="2" t="str">
        <f>IF(ISNUMBER(AP257),SUMIFS($AP$1:AP257,$A$1:A257,A257,$F$1:F257,F257,$D$1:D257,D257),"")</f>
        <v/>
      </c>
      <c r="AR257">
        <f t="shared" si="16"/>
        <v>8</v>
      </c>
    </row>
    <row r="258" spans="1:44" x14ac:dyDescent="0.25">
      <c r="A258" s="4" t="s">
        <v>31</v>
      </c>
      <c r="B258" t="s">
        <v>26</v>
      </c>
      <c r="C258" s="3">
        <v>42669</v>
      </c>
      <c r="D258">
        <v>1</v>
      </c>
      <c r="E258">
        <v>350</v>
      </c>
      <c r="F258" s="2" t="s">
        <v>66</v>
      </c>
      <c r="G258" s="2" t="s">
        <v>33</v>
      </c>
      <c r="H258">
        <v>15</v>
      </c>
      <c r="I258" s="2" t="s">
        <v>22</v>
      </c>
      <c r="J258" s="20" t="s">
        <v>106</v>
      </c>
      <c r="L258">
        <v>266.38</v>
      </c>
      <c r="M258">
        <f t="shared" si="17"/>
        <v>266.38</v>
      </c>
      <c r="N258" s="2">
        <f>IF(ISNUMBER(M258),SUMIFS(M$1:$M258,A$1:$A258,A258,F$1:$F258,F258,D$1:$D258,D258),"")</f>
        <v>515.66</v>
      </c>
      <c r="P258" s="5"/>
      <c r="AD258" s="2" t="str">
        <f t="shared" ref="AD258:AD289" si="18">IF(ISNUMBER(AE258),AE258,"")</f>
        <v/>
      </c>
      <c r="AH258">
        <v>3.6999999999999998E-2</v>
      </c>
      <c r="AI258">
        <v>5.0000000000000001E-3</v>
      </c>
      <c r="AJ258">
        <v>0.26</v>
      </c>
      <c r="AK258">
        <v>1.9E-2</v>
      </c>
      <c r="AL258">
        <v>0.39600000000000002</v>
      </c>
      <c r="AM258">
        <v>0.28100000000000003</v>
      </c>
      <c r="AP258" s="2" t="str">
        <f t="shared" ref="AP258:AP289" si="19">IF(AND(ISNUMBER(AE258),ISNUMBER(M258)),ROUND(M258*AE258,3),"")</f>
        <v/>
      </c>
      <c r="AQ258" s="2" t="str">
        <f>IF(ISNUMBER(AP258),SUMIFS($AP$1:AP258,$A$1:A258,A258,$F$1:F258,F258,$D$1:D258,D258),"")</f>
        <v/>
      </c>
      <c r="AR258">
        <f t="shared" ref="AR258:AR289" si="20">COUNT(K258:AQ258)</f>
        <v>9</v>
      </c>
    </row>
    <row r="259" spans="1:44" x14ac:dyDescent="0.25">
      <c r="A259" s="4" t="s">
        <v>30</v>
      </c>
      <c r="B259" t="s">
        <v>26</v>
      </c>
      <c r="C259" s="3">
        <v>42669</v>
      </c>
      <c r="D259">
        <v>1</v>
      </c>
      <c r="E259">
        <v>500</v>
      </c>
      <c r="F259" s="2" t="s">
        <v>66</v>
      </c>
      <c r="G259" s="2" t="s">
        <v>33</v>
      </c>
      <c r="H259">
        <v>15</v>
      </c>
      <c r="I259" s="2" t="s">
        <v>22</v>
      </c>
      <c r="J259" s="20" t="s">
        <v>106</v>
      </c>
      <c r="L259">
        <v>293.79000000000002</v>
      </c>
      <c r="M259">
        <f t="shared" ref="M259:M289" si="21">L259</f>
        <v>293.79000000000002</v>
      </c>
      <c r="N259" s="2">
        <f>IF(ISNUMBER(M259),SUMIFS(M$1:$M259,A$1:$A259,A259,F$1:$F259,F259,D$1:$D259,D259),"")</f>
        <v>605.54999999999995</v>
      </c>
      <c r="P259" s="5"/>
      <c r="AD259" s="2" t="str">
        <f t="shared" si="18"/>
        <v/>
      </c>
      <c r="AH259">
        <v>0.155</v>
      </c>
      <c r="AI259">
        <v>1.0999999999999999E-2</v>
      </c>
      <c r="AJ259">
        <v>0.23100000000000001</v>
      </c>
      <c r="AK259">
        <v>0.30299999999999999</v>
      </c>
      <c r="AL259">
        <v>0.29299999999999998</v>
      </c>
      <c r="AM259">
        <v>6.0000000000000001E-3</v>
      </c>
      <c r="AP259" s="2" t="str">
        <f t="shared" si="19"/>
        <v/>
      </c>
      <c r="AQ259" s="2" t="str">
        <f>IF(ISNUMBER(AP259),SUMIFS($AP$1:AP259,$A$1:A259,A259,$F$1:F259,F259,$D$1:D259,D259),"")</f>
        <v/>
      </c>
      <c r="AR259">
        <f t="shared" si="20"/>
        <v>9</v>
      </c>
    </row>
    <row r="260" spans="1:44" x14ac:dyDescent="0.25">
      <c r="A260" s="4" t="s">
        <v>27</v>
      </c>
      <c r="B260" t="s">
        <v>26</v>
      </c>
      <c r="C260" s="3">
        <v>42669</v>
      </c>
      <c r="D260">
        <v>2</v>
      </c>
      <c r="E260">
        <v>0</v>
      </c>
      <c r="F260" s="2" t="s">
        <v>66</v>
      </c>
      <c r="G260" s="2" t="s">
        <v>33</v>
      </c>
      <c r="H260">
        <v>15</v>
      </c>
      <c r="I260" s="2" t="s">
        <v>22</v>
      </c>
      <c r="J260" s="20" t="s">
        <v>106</v>
      </c>
      <c r="L260">
        <v>237.92</v>
      </c>
      <c r="M260">
        <f t="shared" si="21"/>
        <v>237.92</v>
      </c>
      <c r="N260" s="2">
        <f>IF(ISNUMBER(M260),SUMIFS(M$1:$M260,A$1:$A260,A260,F$1:$F260,F260,D$1:$D260,D260),"")</f>
        <v>331.53999999999996</v>
      </c>
      <c r="P260" s="5"/>
      <c r="AD260" s="2" t="str">
        <f t="shared" si="18"/>
        <v/>
      </c>
      <c r="AH260">
        <v>8.6999999999999994E-2</v>
      </c>
      <c r="AI260">
        <v>8.9999999999999993E-3</v>
      </c>
      <c r="AJ260">
        <v>0.13700000000000001</v>
      </c>
      <c r="AK260">
        <v>0.122</v>
      </c>
      <c r="AL260">
        <v>0.61199999999999999</v>
      </c>
      <c r="AM260">
        <v>2.7E-2</v>
      </c>
      <c r="AP260" s="2" t="str">
        <f t="shared" si="19"/>
        <v/>
      </c>
      <c r="AQ260" s="2" t="str">
        <f>IF(ISNUMBER(AP260),SUMIFS($AP$1:AP260,$A$1:A260,A260,$F$1:F260,F260,$D$1:D260,D260),"")</f>
        <v/>
      </c>
      <c r="AR260">
        <f t="shared" si="20"/>
        <v>9</v>
      </c>
    </row>
    <row r="261" spans="1:44" x14ac:dyDescent="0.25">
      <c r="A261" s="4" t="s">
        <v>29</v>
      </c>
      <c r="B261" t="s">
        <v>26</v>
      </c>
      <c r="C261" s="3">
        <v>42669</v>
      </c>
      <c r="D261">
        <v>2</v>
      </c>
      <c r="E261">
        <v>50</v>
      </c>
      <c r="F261" s="2" t="s">
        <v>66</v>
      </c>
      <c r="G261" s="2" t="s">
        <v>33</v>
      </c>
      <c r="H261">
        <v>15</v>
      </c>
      <c r="I261" s="2" t="s">
        <v>22</v>
      </c>
      <c r="J261" s="20" t="s">
        <v>106</v>
      </c>
      <c r="L261">
        <v>256.70999999999998</v>
      </c>
      <c r="M261">
        <f t="shared" si="21"/>
        <v>256.70999999999998</v>
      </c>
      <c r="N261" s="2">
        <f>IF(ISNUMBER(M261),SUMIFS(M$1:$M261,A$1:$A261,A261,F$1:$F261,F261,D$1:$D261,D261),"")</f>
        <v>533.24</v>
      </c>
      <c r="P261" s="5"/>
      <c r="AD261" s="2" t="str">
        <f t="shared" si="18"/>
        <v/>
      </c>
      <c r="AH261">
        <v>2.1999999999999999E-2</v>
      </c>
      <c r="AI261">
        <v>7.0000000000000001E-3</v>
      </c>
      <c r="AJ261">
        <v>5.8000000000000003E-2</v>
      </c>
      <c r="AK261">
        <v>0.308</v>
      </c>
      <c r="AL261">
        <v>0.59799999999999998</v>
      </c>
      <c r="AM261">
        <v>5.0000000000000001E-3</v>
      </c>
      <c r="AP261" s="2" t="str">
        <f t="shared" si="19"/>
        <v/>
      </c>
      <c r="AQ261" s="2" t="str">
        <f>IF(ISNUMBER(AP261),SUMIFS($AP$1:AP261,$A$1:A261,A261,$F$1:F261,F261,$D$1:D261,D261),"")</f>
        <v/>
      </c>
      <c r="AR261">
        <f t="shared" si="20"/>
        <v>9</v>
      </c>
    </row>
    <row r="262" spans="1:44" x14ac:dyDescent="0.25">
      <c r="A262" s="4" t="s">
        <v>28</v>
      </c>
      <c r="B262" t="s">
        <v>26</v>
      </c>
      <c r="C262" s="3">
        <v>42669</v>
      </c>
      <c r="D262">
        <v>2</v>
      </c>
      <c r="E262">
        <v>100</v>
      </c>
      <c r="F262" s="2" t="s">
        <v>66</v>
      </c>
      <c r="G262" s="2" t="s">
        <v>33</v>
      </c>
      <c r="H262">
        <v>15</v>
      </c>
      <c r="I262" s="2" t="s">
        <v>22</v>
      </c>
      <c r="J262" s="20" t="s">
        <v>106</v>
      </c>
      <c r="L262">
        <v>186.06</v>
      </c>
      <c r="M262">
        <f t="shared" si="21"/>
        <v>186.06</v>
      </c>
      <c r="N262" s="2">
        <f>IF(ISNUMBER(M262),SUMIFS(M$1:$M262,A$1:$A262,A262,F$1:$F262,F262,D$1:$D262,D262),"")</f>
        <v>323.62</v>
      </c>
      <c r="P262" s="5"/>
      <c r="AD262" s="2" t="str">
        <f t="shared" si="18"/>
        <v/>
      </c>
      <c r="AH262">
        <v>0.154</v>
      </c>
      <c r="AI262">
        <v>5.7000000000000002E-2</v>
      </c>
      <c r="AJ262">
        <v>0.11600000000000001</v>
      </c>
      <c r="AK262">
        <v>0.41299999999999998</v>
      </c>
      <c r="AL262">
        <v>0.25600000000000001</v>
      </c>
      <c r="AM262">
        <v>1E-3</v>
      </c>
      <c r="AP262" s="2" t="str">
        <f t="shared" si="19"/>
        <v/>
      </c>
      <c r="AQ262" s="2" t="str">
        <f>IF(ISNUMBER(AP262),SUMIFS($AP$1:AP262,$A$1:A262,A262,$F$1:F262,F262,$D$1:D262,D262),"")</f>
        <v/>
      </c>
      <c r="AR262">
        <f t="shared" si="20"/>
        <v>9</v>
      </c>
    </row>
    <row r="263" spans="1:44" x14ac:dyDescent="0.25">
      <c r="A263" s="4" t="s">
        <v>25</v>
      </c>
      <c r="B263" t="s">
        <v>26</v>
      </c>
      <c r="C263" s="3">
        <v>42669</v>
      </c>
      <c r="D263">
        <v>2</v>
      </c>
      <c r="E263">
        <v>200</v>
      </c>
      <c r="F263" s="2" t="s">
        <v>66</v>
      </c>
      <c r="G263" s="2" t="s">
        <v>33</v>
      </c>
      <c r="H263">
        <v>15</v>
      </c>
      <c r="I263" s="2" t="s">
        <v>22</v>
      </c>
      <c r="J263" s="20" t="s">
        <v>106</v>
      </c>
      <c r="L263">
        <v>226.55</v>
      </c>
      <c r="M263">
        <f t="shared" si="21"/>
        <v>226.55</v>
      </c>
      <c r="N263" s="2">
        <f>IF(ISNUMBER(M263),SUMIFS(M$1:$M263,A$1:$A263,A263,F$1:$F263,F263,D$1:$D263,D263),"")</f>
        <v>434.90000000000003</v>
      </c>
      <c r="P263" s="5"/>
      <c r="AD263" s="2" t="str">
        <f t="shared" si="18"/>
        <v/>
      </c>
      <c r="AH263">
        <v>9.7000000000000003E-2</v>
      </c>
      <c r="AI263">
        <v>2.3E-2</v>
      </c>
      <c r="AJ263">
        <v>0.252</v>
      </c>
      <c r="AK263">
        <v>0.379</v>
      </c>
      <c r="AL263">
        <v>0.23699999999999999</v>
      </c>
      <c r="AM263">
        <v>8.0000000000000002E-3</v>
      </c>
      <c r="AP263" s="2" t="str">
        <f t="shared" si="19"/>
        <v/>
      </c>
      <c r="AQ263" s="2" t="str">
        <f>IF(ISNUMBER(AP263),SUMIFS($AP$1:AP263,$A$1:A263,A263,$F$1:F263,F263,$D$1:D263,D263),"")</f>
        <v/>
      </c>
      <c r="AR263">
        <f t="shared" si="20"/>
        <v>9</v>
      </c>
    </row>
    <row r="264" spans="1:44" x14ac:dyDescent="0.25">
      <c r="A264" s="4" t="s">
        <v>31</v>
      </c>
      <c r="B264" t="s">
        <v>26</v>
      </c>
      <c r="C264" s="3">
        <v>42669</v>
      </c>
      <c r="D264">
        <v>2</v>
      </c>
      <c r="E264">
        <v>350</v>
      </c>
      <c r="F264" s="2" t="s">
        <v>66</v>
      </c>
      <c r="G264" s="2" t="s">
        <v>33</v>
      </c>
      <c r="H264">
        <v>15</v>
      </c>
      <c r="I264" s="2" t="s">
        <v>22</v>
      </c>
      <c r="J264" s="20" t="s">
        <v>106</v>
      </c>
      <c r="L264">
        <v>201.22</v>
      </c>
      <c r="M264">
        <f t="shared" si="21"/>
        <v>201.22</v>
      </c>
      <c r="N264" s="2">
        <f>IF(ISNUMBER(M264),SUMIFS(M$1:$M264,A$1:$A264,A264,F$1:$F264,F264,D$1:$D264,D264),"")</f>
        <v>401.86</v>
      </c>
      <c r="P264" s="5"/>
      <c r="AD264" s="2" t="str">
        <f t="shared" si="18"/>
        <v/>
      </c>
      <c r="AH264">
        <v>0.20300000000000001</v>
      </c>
      <c r="AI264">
        <v>7.0000000000000001E-3</v>
      </c>
      <c r="AJ264">
        <v>0.39600000000000002</v>
      </c>
      <c r="AK264">
        <v>0.32</v>
      </c>
      <c r="AL264">
        <v>5.5E-2</v>
      </c>
      <c r="AM264">
        <v>1.4E-2</v>
      </c>
      <c r="AP264" s="2" t="str">
        <f t="shared" si="19"/>
        <v/>
      </c>
      <c r="AQ264" s="2" t="str">
        <f>IF(ISNUMBER(AP264),SUMIFS($AP$1:AP264,$A$1:A264,A264,$F$1:F264,F264,$D$1:D264,D264),"")</f>
        <v/>
      </c>
      <c r="AR264">
        <f t="shared" si="20"/>
        <v>9</v>
      </c>
    </row>
    <row r="265" spans="1:44" x14ac:dyDescent="0.25">
      <c r="A265" s="4" t="s">
        <v>30</v>
      </c>
      <c r="B265" t="s">
        <v>26</v>
      </c>
      <c r="C265" s="3">
        <v>42669</v>
      </c>
      <c r="D265">
        <v>2</v>
      </c>
      <c r="E265">
        <v>500</v>
      </c>
      <c r="F265" s="2" t="s">
        <v>66</v>
      </c>
      <c r="G265" s="2" t="s">
        <v>33</v>
      </c>
      <c r="H265">
        <v>15</v>
      </c>
      <c r="I265" s="2" t="s">
        <v>22</v>
      </c>
      <c r="J265" s="20" t="s">
        <v>106</v>
      </c>
      <c r="L265">
        <v>253.8</v>
      </c>
      <c r="M265">
        <f t="shared" si="21"/>
        <v>253.8</v>
      </c>
      <c r="N265" s="2">
        <f>IF(ISNUMBER(M265),SUMIFS(M$1:$M265,A$1:$A265,A265,F$1:$F265,F265,D$1:$D265,D265),"")</f>
        <v>471.29</v>
      </c>
      <c r="P265" s="5"/>
      <c r="AD265" s="2" t="str">
        <f t="shared" si="18"/>
        <v/>
      </c>
      <c r="AH265">
        <v>0.40100000000000002</v>
      </c>
      <c r="AJ265">
        <v>0.19600000000000001</v>
      </c>
      <c r="AK265">
        <v>0.33900000000000002</v>
      </c>
      <c r="AL265">
        <v>2.1000000000000001E-2</v>
      </c>
      <c r="AM265">
        <v>3.6999999999999998E-2</v>
      </c>
      <c r="AP265" s="2" t="str">
        <f t="shared" si="19"/>
        <v/>
      </c>
      <c r="AQ265" s="2" t="str">
        <f>IF(ISNUMBER(AP265),SUMIFS($AP$1:AP265,$A$1:A265,A265,$F$1:F265,F265,$D$1:D265,D265),"")</f>
        <v/>
      </c>
      <c r="AR265">
        <f t="shared" si="20"/>
        <v>8</v>
      </c>
    </row>
    <row r="266" spans="1:44" x14ac:dyDescent="0.25">
      <c r="A266" s="4" t="s">
        <v>27</v>
      </c>
      <c r="B266" t="s">
        <v>26</v>
      </c>
      <c r="C266" s="3">
        <v>42669</v>
      </c>
      <c r="D266">
        <v>3</v>
      </c>
      <c r="E266">
        <v>0</v>
      </c>
      <c r="F266" s="2" t="s">
        <v>66</v>
      </c>
      <c r="G266" s="2" t="s">
        <v>33</v>
      </c>
      <c r="H266">
        <v>15</v>
      </c>
      <c r="I266" s="2" t="s">
        <v>22</v>
      </c>
      <c r="J266" s="20" t="s">
        <v>106</v>
      </c>
      <c r="L266">
        <v>129.19999999999999</v>
      </c>
      <c r="M266">
        <f t="shared" si="21"/>
        <v>129.19999999999999</v>
      </c>
      <c r="N266" s="2">
        <f>IF(ISNUMBER(M266),SUMIFS(M$1:$M266,A$1:$A266,A266,F$1:$F266,F266,D$1:$D266,D266),"")</f>
        <v>243.91</v>
      </c>
      <c r="P266" s="5"/>
      <c r="AD266" s="2" t="str">
        <f t="shared" si="18"/>
        <v/>
      </c>
      <c r="AH266">
        <v>6.3E-2</v>
      </c>
      <c r="AI266">
        <v>9.0999999999999998E-2</v>
      </c>
      <c r="AJ266">
        <v>0.14299999999999999</v>
      </c>
      <c r="AK266">
        <v>0.436</v>
      </c>
      <c r="AL266">
        <v>0.221</v>
      </c>
      <c r="AM266">
        <v>3.4000000000000002E-2</v>
      </c>
      <c r="AP266" s="2" t="str">
        <f t="shared" si="19"/>
        <v/>
      </c>
      <c r="AQ266" s="2" t="str">
        <f>IF(ISNUMBER(AP266),SUMIFS($AP$1:AP266,$A$1:A266,A266,$F$1:F266,F266,$D$1:D266,D266),"")</f>
        <v/>
      </c>
      <c r="AR266">
        <f t="shared" si="20"/>
        <v>9</v>
      </c>
    </row>
    <row r="267" spans="1:44" x14ac:dyDescent="0.25">
      <c r="A267" s="4" t="s">
        <v>29</v>
      </c>
      <c r="B267" t="s">
        <v>26</v>
      </c>
      <c r="C267" s="3">
        <v>42669</v>
      </c>
      <c r="D267">
        <v>3</v>
      </c>
      <c r="E267">
        <v>50</v>
      </c>
      <c r="F267" s="2" t="s">
        <v>66</v>
      </c>
      <c r="G267" s="2" t="s">
        <v>33</v>
      </c>
      <c r="H267">
        <v>15</v>
      </c>
      <c r="I267" s="2" t="s">
        <v>22</v>
      </c>
      <c r="J267" s="20" t="s">
        <v>106</v>
      </c>
      <c r="L267">
        <v>168.26</v>
      </c>
      <c r="M267">
        <f t="shared" si="21"/>
        <v>168.26</v>
      </c>
      <c r="N267" s="2">
        <f>IF(ISNUMBER(M267),SUMIFS(M$1:$M267,A$1:$A267,A267,F$1:$F267,F267,D$1:$D267,D267),"")</f>
        <v>279.60000000000002</v>
      </c>
      <c r="P267" s="5"/>
      <c r="AD267" s="2" t="str">
        <f t="shared" si="18"/>
        <v/>
      </c>
      <c r="AH267">
        <v>0.13400000000000001</v>
      </c>
      <c r="AI267">
        <v>8.1000000000000003E-2</v>
      </c>
      <c r="AJ267">
        <v>7.6999999999999999E-2</v>
      </c>
      <c r="AK267">
        <v>0.36</v>
      </c>
      <c r="AL267">
        <v>0.27700000000000002</v>
      </c>
      <c r="AM267">
        <v>6.7000000000000004E-2</v>
      </c>
      <c r="AP267" s="2" t="str">
        <f t="shared" si="19"/>
        <v/>
      </c>
      <c r="AQ267" s="2" t="str">
        <f>IF(ISNUMBER(AP267),SUMIFS($AP$1:AP267,$A$1:A267,A267,$F$1:F267,F267,$D$1:D267,D267),"")</f>
        <v/>
      </c>
      <c r="AR267">
        <f t="shared" si="20"/>
        <v>9</v>
      </c>
    </row>
    <row r="268" spans="1:44" x14ac:dyDescent="0.25">
      <c r="A268" s="4" t="s">
        <v>28</v>
      </c>
      <c r="B268" t="s">
        <v>26</v>
      </c>
      <c r="C268" s="3">
        <v>42669</v>
      </c>
      <c r="D268">
        <v>3</v>
      </c>
      <c r="E268">
        <v>100</v>
      </c>
      <c r="F268" s="2" t="s">
        <v>66</v>
      </c>
      <c r="G268" s="2" t="s">
        <v>33</v>
      </c>
      <c r="H268">
        <v>15</v>
      </c>
      <c r="I268" s="2" t="s">
        <v>22</v>
      </c>
      <c r="J268" s="20" t="s">
        <v>106</v>
      </c>
      <c r="L268">
        <v>199.6</v>
      </c>
      <c r="M268">
        <f t="shared" si="21"/>
        <v>199.6</v>
      </c>
      <c r="N268" s="2">
        <f>IF(ISNUMBER(M268),SUMIFS(M$1:$M268,A$1:$A268,A268,F$1:$F268,F268,D$1:$D268,D268),"")</f>
        <v>404.21000000000004</v>
      </c>
      <c r="P268" s="5"/>
      <c r="AD268" s="2" t="str">
        <f t="shared" si="18"/>
        <v/>
      </c>
      <c r="AH268">
        <v>9.5000000000000001E-2</v>
      </c>
      <c r="AI268">
        <v>0.128</v>
      </c>
      <c r="AJ268">
        <v>7.2999999999999995E-2</v>
      </c>
      <c r="AK268">
        <v>0.43</v>
      </c>
      <c r="AL268">
        <v>0.26500000000000001</v>
      </c>
      <c r="AM268">
        <v>5.0000000000000001E-3</v>
      </c>
      <c r="AP268" s="2" t="str">
        <f t="shared" si="19"/>
        <v/>
      </c>
      <c r="AQ268" s="2" t="str">
        <f>IF(ISNUMBER(AP268),SUMIFS($AP$1:AP268,$A$1:A268,A268,$F$1:F268,F268,$D$1:D268,D268),"")</f>
        <v/>
      </c>
      <c r="AR268">
        <f t="shared" si="20"/>
        <v>9</v>
      </c>
    </row>
    <row r="269" spans="1:44" x14ac:dyDescent="0.25">
      <c r="A269" s="4" t="s">
        <v>25</v>
      </c>
      <c r="B269" t="s">
        <v>26</v>
      </c>
      <c r="C269" s="3">
        <v>42669</v>
      </c>
      <c r="D269">
        <v>3</v>
      </c>
      <c r="E269">
        <v>200</v>
      </c>
      <c r="F269" s="2" t="s">
        <v>66</v>
      </c>
      <c r="G269" s="2" t="s">
        <v>33</v>
      </c>
      <c r="H269">
        <v>15</v>
      </c>
      <c r="I269" s="2" t="s">
        <v>22</v>
      </c>
      <c r="J269" s="20" t="s">
        <v>106</v>
      </c>
      <c r="L269">
        <v>194.85</v>
      </c>
      <c r="M269">
        <f t="shared" si="21"/>
        <v>194.85</v>
      </c>
      <c r="N269" s="2">
        <f>IF(ISNUMBER(M269),SUMIFS(M$1:$M269,A$1:$A269,A269,F$1:$F269,F269,D$1:$D269,D269),"")</f>
        <v>457.26</v>
      </c>
      <c r="P269" s="5"/>
      <c r="AD269" s="2" t="str">
        <f t="shared" si="18"/>
        <v/>
      </c>
      <c r="AH269">
        <v>4.2999999999999997E-2</v>
      </c>
      <c r="AI269">
        <v>5.1999999999999998E-2</v>
      </c>
      <c r="AJ269">
        <v>0.153</v>
      </c>
      <c r="AK269">
        <v>0.55300000000000005</v>
      </c>
      <c r="AL269">
        <v>0.18</v>
      </c>
      <c r="AM269">
        <v>1.9E-2</v>
      </c>
      <c r="AP269" s="2" t="str">
        <f t="shared" si="19"/>
        <v/>
      </c>
      <c r="AQ269" s="2" t="str">
        <f>IF(ISNUMBER(AP269),SUMIFS($AP$1:AP269,$A$1:A269,A269,$F$1:F269,F269,$D$1:D269,D269),"")</f>
        <v/>
      </c>
      <c r="AR269">
        <f t="shared" si="20"/>
        <v>9</v>
      </c>
    </row>
    <row r="270" spans="1:44" x14ac:dyDescent="0.25">
      <c r="A270" s="4" t="s">
        <v>31</v>
      </c>
      <c r="B270" t="s">
        <v>26</v>
      </c>
      <c r="C270" s="3">
        <v>42669</v>
      </c>
      <c r="D270">
        <v>3</v>
      </c>
      <c r="E270">
        <v>350</v>
      </c>
      <c r="F270" s="2" t="s">
        <v>66</v>
      </c>
      <c r="G270" s="2" t="s">
        <v>33</v>
      </c>
      <c r="H270">
        <v>15</v>
      </c>
      <c r="I270" s="2" t="s">
        <v>22</v>
      </c>
      <c r="J270" s="20" t="s">
        <v>106</v>
      </c>
      <c r="L270">
        <v>253.62</v>
      </c>
      <c r="M270">
        <f t="shared" si="21"/>
        <v>253.62</v>
      </c>
      <c r="N270" s="2">
        <f>IF(ISNUMBER(M270),SUMIFS(M$1:$M270,A$1:$A270,A270,F$1:$F270,F270,D$1:$D270,D270),"")</f>
        <v>521.30999999999995</v>
      </c>
      <c r="P270" s="5"/>
      <c r="AD270" s="2" t="str">
        <f t="shared" si="18"/>
        <v/>
      </c>
      <c r="AH270">
        <v>0.215</v>
      </c>
      <c r="AI270">
        <v>4.0000000000000001E-3</v>
      </c>
      <c r="AJ270">
        <v>0.37</v>
      </c>
      <c r="AK270">
        <v>0.35699999999999998</v>
      </c>
      <c r="AL270">
        <v>8.9999999999999993E-3</v>
      </c>
      <c r="AM270">
        <v>3.5000000000000003E-2</v>
      </c>
      <c r="AP270" s="2" t="str">
        <f t="shared" si="19"/>
        <v/>
      </c>
      <c r="AQ270" s="2" t="str">
        <f>IF(ISNUMBER(AP270),SUMIFS($AP$1:AP270,$A$1:A270,A270,$F$1:F270,F270,$D$1:D270,D270),"")</f>
        <v/>
      </c>
      <c r="AR270">
        <f t="shared" si="20"/>
        <v>9</v>
      </c>
    </row>
    <row r="271" spans="1:44" x14ac:dyDescent="0.25">
      <c r="A271" s="4" t="s">
        <v>30</v>
      </c>
      <c r="B271" t="s">
        <v>26</v>
      </c>
      <c r="C271" s="3">
        <v>42669</v>
      </c>
      <c r="D271">
        <v>3</v>
      </c>
      <c r="E271">
        <v>500</v>
      </c>
      <c r="F271" s="2" t="s">
        <v>66</v>
      </c>
      <c r="G271" s="2" t="s">
        <v>33</v>
      </c>
      <c r="H271">
        <v>15</v>
      </c>
      <c r="I271" s="2" t="s">
        <v>22</v>
      </c>
      <c r="J271" s="20" t="s">
        <v>106</v>
      </c>
      <c r="L271">
        <v>211.21</v>
      </c>
      <c r="M271">
        <f t="shared" si="21"/>
        <v>211.21</v>
      </c>
      <c r="N271" s="2">
        <f>IF(ISNUMBER(M271),SUMIFS(M$1:$M271,A$1:$A271,A271,F$1:$F271,F271,D$1:$D271,D271),"")</f>
        <v>377.48</v>
      </c>
      <c r="P271" s="5"/>
      <c r="AD271" s="2" t="str">
        <f t="shared" si="18"/>
        <v/>
      </c>
      <c r="AH271">
        <v>2.1000000000000001E-2</v>
      </c>
      <c r="AI271">
        <v>1E-3</v>
      </c>
      <c r="AJ271">
        <v>0.379</v>
      </c>
      <c r="AK271">
        <v>0.22</v>
      </c>
      <c r="AL271">
        <v>0.24099999999999999</v>
      </c>
      <c r="AM271">
        <v>0.11899999999999999</v>
      </c>
      <c r="AP271" s="2" t="str">
        <f t="shared" si="19"/>
        <v/>
      </c>
      <c r="AQ271" s="2" t="str">
        <f>IF(ISNUMBER(AP271),SUMIFS($AP$1:AP271,$A$1:A271,A271,$F$1:F271,F271,$D$1:D271,D271),"")</f>
        <v/>
      </c>
      <c r="AR271">
        <f t="shared" si="20"/>
        <v>9</v>
      </c>
    </row>
    <row r="272" spans="1:44" x14ac:dyDescent="0.25">
      <c r="A272" s="4" t="s">
        <v>27</v>
      </c>
      <c r="B272" t="s">
        <v>26</v>
      </c>
      <c r="C272" s="3">
        <v>42704</v>
      </c>
      <c r="D272">
        <v>1</v>
      </c>
      <c r="E272">
        <v>0</v>
      </c>
      <c r="F272" s="2" t="s">
        <v>66</v>
      </c>
      <c r="G272" s="2" t="s">
        <v>33</v>
      </c>
      <c r="H272">
        <v>16</v>
      </c>
      <c r="I272" s="2" t="s">
        <v>22</v>
      </c>
      <c r="J272" s="20" t="s">
        <v>106</v>
      </c>
      <c r="L272">
        <v>340.95</v>
      </c>
      <c r="M272">
        <f t="shared" si="21"/>
        <v>340.95</v>
      </c>
      <c r="N272" s="2">
        <f>IF(ISNUMBER(M272),SUMIFS(M$1:$M272,A$1:$A272,A272,F$1:$F272,F272,D$1:$D272,D272),"")</f>
        <v>839.47</v>
      </c>
      <c r="P272" s="5"/>
      <c r="AD272" s="2" t="str">
        <f t="shared" si="18"/>
        <v/>
      </c>
      <c r="AH272">
        <v>2.9000000000000001E-2</v>
      </c>
      <c r="AJ272">
        <v>9.2999999999999999E-2</v>
      </c>
      <c r="AK272">
        <v>8.6999999999999994E-2</v>
      </c>
      <c r="AL272">
        <v>0.78400000000000003</v>
      </c>
      <c r="AM272">
        <v>7.0000000000000001E-3</v>
      </c>
      <c r="AP272" s="2" t="str">
        <f t="shared" si="19"/>
        <v/>
      </c>
      <c r="AQ272" s="2" t="str">
        <f>IF(ISNUMBER(AP272),SUMIFS($AP$1:AP272,$A$1:A272,A272,$F$1:F272,F272,$D$1:D272,D272),"")</f>
        <v/>
      </c>
      <c r="AR272">
        <f t="shared" si="20"/>
        <v>8</v>
      </c>
    </row>
    <row r="273" spans="1:44" x14ac:dyDescent="0.25">
      <c r="A273" s="4" t="s">
        <v>29</v>
      </c>
      <c r="B273" t="s">
        <v>26</v>
      </c>
      <c r="C273" s="3">
        <v>42704</v>
      </c>
      <c r="D273">
        <v>1</v>
      </c>
      <c r="E273">
        <v>50</v>
      </c>
      <c r="F273" s="2" t="s">
        <v>66</v>
      </c>
      <c r="G273" s="2" t="s">
        <v>33</v>
      </c>
      <c r="H273">
        <v>16</v>
      </c>
      <c r="I273" s="2" t="s">
        <v>22</v>
      </c>
      <c r="J273" s="20" t="s">
        <v>106</v>
      </c>
      <c r="L273">
        <v>297.58999999999997</v>
      </c>
      <c r="M273">
        <f t="shared" si="21"/>
        <v>297.58999999999997</v>
      </c>
      <c r="N273" s="2">
        <f>IF(ISNUMBER(M273),SUMIFS(M$1:$M273,A$1:$A273,A273,F$1:$F273,F273,D$1:$D273,D273),"")</f>
        <v>869.12999999999988</v>
      </c>
      <c r="P273" s="5"/>
      <c r="AD273" s="2" t="str">
        <f t="shared" si="18"/>
        <v/>
      </c>
      <c r="AH273">
        <v>0.01</v>
      </c>
      <c r="AI273">
        <v>0</v>
      </c>
      <c r="AJ273">
        <v>0.24299999999999999</v>
      </c>
      <c r="AK273">
        <v>5.2999999999999999E-2</v>
      </c>
      <c r="AL273">
        <v>0.67800000000000005</v>
      </c>
      <c r="AM273">
        <v>1.4E-2</v>
      </c>
      <c r="AP273" s="2" t="str">
        <f t="shared" si="19"/>
        <v/>
      </c>
      <c r="AQ273" s="2" t="str">
        <f>IF(ISNUMBER(AP273),SUMIFS($AP$1:AP273,$A$1:A273,A273,$F$1:F273,F273,$D$1:D273,D273),"")</f>
        <v/>
      </c>
      <c r="AR273">
        <f t="shared" si="20"/>
        <v>9</v>
      </c>
    </row>
    <row r="274" spans="1:44" x14ac:dyDescent="0.25">
      <c r="A274" s="4" t="s">
        <v>28</v>
      </c>
      <c r="B274" t="s">
        <v>26</v>
      </c>
      <c r="C274" s="3">
        <v>42704</v>
      </c>
      <c r="D274">
        <v>1</v>
      </c>
      <c r="E274">
        <v>100</v>
      </c>
      <c r="F274" s="2" t="s">
        <v>66</v>
      </c>
      <c r="G274" s="2" t="s">
        <v>33</v>
      </c>
      <c r="H274">
        <v>16</v>
      </c>
      <c r="I274" s="2" t="s">
        <v>22</v>
      </c>
      <c r="J274" s="20" t="s">
        <v>106</v>
      </c>
      <c r="L274">
        <v>318.13</v>
      </c>
      <c r="M274">
        <f t="shared" si="21"/>
        <v>318.13</v>
      </c>
      <c r="N274" s="2">
        <f>IF(ISNUMBER(M274),SUMIFS(M$1:$M274,A$1:$A274,A274,F$1:$F274,F274,D$1:$D274,D274),"")</f>
        <v>858.77</v>
      </c>
      <c r="P274" s="5"/>
      <c r="AD274" s="2" t="str">
        <f t="shared" si="18"/>
        <v/>
      </c>
      <c r="AH274">
        <v>2.1999999999999999E-2</v>
      </c>
      <c r="AJ274">
        <v>0.40500000000000003</v>
      </c>
      <c r="AK274">
        <v>0.126</v>
      </c>
      <c r="AL274">
        <v>0.438</v>
      </c>
      <c r="AM274">
        <v>8.0000000000000002E-3</v>
      </c>
      <c r="AP274" s="2" t="str">
        <f t="shared" si="19"/>
        <v/>
      </c>
      <c r="AQ274" s="2" t="str">
        <f>IF(ISNUMBER(AP274),SUMIFS($AP$1:AP274,$A$1:A274,A274,$F$1:F274,F274,$D$1:D274,D274),"")</f>
        <v/>
      </c>
      <c r="AR274">
        <f t="shared" si="20"/>
        <v>8</v>
      </c>
    </row>
    <row r="275" spans="1:44" x14ac:dyDescent="0.25">
      <c r="A275" s="4" t="s">
        <v>25</v>
      </c>
      <c r="B275" t="s">
        <v>26</v>
      </c>
      <c r="C275" s="3">
        <v>42704</v>
      </c>
      <c r="D275">
        <v>1</v>
      </c>
      <c r="E275">
        <v>200</v>
      </c>
      <c r="F275" s="2" t="s">
        <v>66</v>
      </c>
      <c r="G275" s="2" t="s">
        <v>33</v>
      </c>
      <c r="H275">
        <v>16</v>
      </c>
      <c r="I275" s="2" t="s">
        <v>22</v>
      </c>
      <c r="J275" s="20" t="s">
        <v>106</v>
      </c>
      <c r="L275">
        <v>381.04</v>
      </c>
      <c r="M275">
        <f t="shared" si="21"/>
        <v>381.04</v>
      </c>
      <c r="N275" s="2">
        <f>IF(ISNUMBER(M275),SUMIFS(M$1:$M275,A$1:$A275,A275,F$1:$F275,F275,D$1:$D275,D275),"")</f>
        <v>1020.6300000000001</v>
      </c>
      <c r="P275" s="5"/>
      <c r="AD275" s="2" t="str">
        <f t="shared" si="18"/>
        <v/>
      </c>
      <c r="AH275">
        <v>2.9000000000000001E-2</v>
      </c>
      <c r="AJ275">
        <v>0.25</v>
      </c>
      <c r="AK275">
        <v>4.8000000000000001E-2</v>
      </c>
      <c r="AL275">
        <v>0.65100000000000002</v>
      </c>
      <c r="AM275">
        <v>2.1000000000000001E-2</v>
      </c>
      <c r="AP275" s="2" t="str">
        <f t="shared" si="19"/>
        <v/>
      </c>
      <c r="AQ275" s="2" t="str">
        <f>IF(ISNUMBER(AP275),SUMIFS($AP$1:AP275,$A$1:A275,A275,$F$1:F275,F275,$D$1:D275,D275),"")</f>
        <v/>
      </c>
      <c r="AR275">
        <f t="shared" si="20"/>
        <v>8</v>
      </c>
    </row>
    <row r="276" spans="1:44" x14ac:dyDescent="0.25">
      <c r="A276" s="4" t="s">
        <v>31</v>
      </c>
      <c r="B276" t="s">
        <v>26</v>
      </c>
      <c r="C276" s="3">
        <v>42704</v>
      </c>
      <c r="D276">
        <v>1</v>
      </c>
      <c r="E276">
        <v>350</v>
      </c>
      <c r="F276" s="2" t="s">
        <v>66</v>
      </c>
      <c r="G276" s="2" t="s">
        <v>33</v>
      </c>
      <c r="H276">
        <v>16</v>
      </c>
      <c r="I276" s="2" t="s">
        <v>22</v>
      </c>
      <c r="J276" s="20" t="s">
        <v>106</v>
      </c>
      <c r="L276">
        <v>284.86</v>
      </c>
      <c r="M276">
        <f t="shared" si="21"/>
        <v>284.86</v>
      </c>
      <c r="N276" s="2">
        <f>IF(ISNUMBER(M276),SUMIFS(M$1:$M276,A$1:$A276,A276,F$1:$F276,F276,D$1:$D276,D276),"")</f>
        <v>800.52</v>
      </c>
      <c r="P276" s="5"/>
      <c r="AD276" s="2" t="str">
        <f t="shared" si="18"/>
        <v/>
      </c>
      <c r="AH276">
        <v>3.3000000000000002E-2</v>
      </c>
      <c r="AJ276">
        <v>0.29499999999999998</v>
      </c>
      <c r="AK276">
        <v>0.01</v>
      </c>
      <c r="AL276">
        <v>0.57199999999999995</v>
      </c>
      <c r="AM276">
        <v>8.8999999999999996E-2</v>
      </c>
      <c r="AP276" s="2" t="str">
        <f t="shared" si="19"/>
        <v/>
      </c>
      <c r="AQ276" s="2" t="str">
        <f>IF(ISNUMBER(AP276),SUMIFS($AP$1:AP276,$A$1:A276,A276,$F$1:F276,F276,$D$1:D276,D276),"")</f>
        <v/>
      </c>
      <c r="AR276">
        <f t="shared" si="20"/>
        <v>8</v>
      </c>
    </row>
    <row r="277" spans="1:44" x14ac:dyDescent="0.25">
      <c r="A277" s="4" t="s">
        <v>30</v>
      </c>
      <c r="B277" t="s">
        <v>26</v>
      </c>
      <c r="C277" s="3">
        <v>42704</v>
      </c>
      <c r="D277">
        <v>1</v>
      </c>
      <c r="E277">
        <v>500</v>
      </c>
      <c r="F277" s="2" t="s">
        <v>66</v>
      </c>
      <c r="G277" s="2" t="s">
        <v>33</v>
      </c>
      <c r="H277">
        <v>16</v>
      </c>
      <c r="I277" s="2" t="s">
        <v>22</v>
      </c>
      <c r="J277" s="20" t="s">
        <v>106</v>
      </c>
      <c r="L277">
        <v>298.27</v>
      </c>
      <c r="M277">
        <f t="shared" si="21"/>
        <v>298.27</v>
      </c>
      <c r="N277" s="2">
        <f>IF(ISNUMBER(M277),SUMIFS(M$1:$M277,A$1:$A277,A277,F$1:$F277,F277,D$1:$D277,D277),"")</f>
        <v>903.81999999999994</v>
      </c>
      <c r="P277" s="5"/>
      <c r="AD277" s="2" t="str">
        <f t="shared" si="18"/>
        <v/>
      </c>
      <c r="AH277">
        <v>7.0999999999999994E-2</v>
      </c>
      <c r="AI277">
        <v>1E-3</v>
      </c>
      <c r="AJ277">
        <v>0.40699999999999997</v>
      </c>
      <c r="AK277">
        <v>0.114</v>
      </c>
      <c r="AL277">
        <v>0.38700000000000001</v>
      </c>
      <c r="AM277">
        <v>1.7000000000000001E-2</v>
      </c>
      <c r="AP277" s="2" t="str">
        <f t="shared" si="19"/>
        <v/>
      </c>
      <c r="AQ277" s="2" t="str">
        <f>IF(ISNUMBER(AP277),SUMIFS($AP$1:AP277,$A$1:A277,A277,$F$1:F277,F277,$D$1:D277,D277),"")</f>
        <v/>
      </c>
      <c r="AR277">
        <f t="shared" si="20"/>
        <v>9</v>
      </c>
    </row>
    <row r="278" spans="1:44" x14ac:dyDescent="0.25">
      <c r="A278" s="4" t="s">
        <v>27</v>
      </c>
      <c r="B278" t="s">
        <v>26</v>
      </c>
      <c r="C278" s="3">
        <v>42704</v>
      </c>
      <c r="D278">
        <v>2</v>
      </c>
      <c r="E278">
        <v>0</v>
      </c>
      <c r="F278" s="2" t="s">
        <v>66</v>
      </c>
      <c r="G278" s="2" t="s">
        <v>33</v>
      </c>
      <c r="H278">
        <v>16</v>
      </c>
      <c r="I278" s="2" t="s">
        <v>22</v>
      </c>
      <c r="J278" s="20" t="s">
        <v>106</v>
      </c>
      <c r="L278">
        <v>323.91000000000003</v>
      </c>
      <c r="M278">
        <f t="shared" si="21"/>
        <v>323.91000000000003</v>
      </c>
      <c r="N278" s="2">
        <f>IF(ISNUMBER(M278),SUMIFS(M$1:$M278,A$1:$A278,A278,F$1:$F278,F278,D$1:$D278,D278),"")</f>
        <v>655.45</v>
      </c>
      <c r="P278" s="5"/>
      <c r="AD278" s="2" t="str">
        <f t="shared" si="18"/>
        <v/>
      </c>
      <c r="AH278">
        <v>3.4000000000000002E-2</v>
      </c>
      <c r="AI278">
        <v>2.8000000000000001E-2</v>
      </c>
      <c r="AJ278">
        <v>8.8999999999999996E-2</v>
      </c>
      <c r="AK278">
        <v>4.3999999999999997E-2</v>
      </c>
      <c r="AL278">
        <v>0.80200000000000005</v>
      </c>
      <c r="AM278">
        <v>2E-3</v>
      </c>
      <c r="AP278" s="2" t="str">
        <f t="shared" si="19"/>
        <v/>
      </c>
      <c r="AQ278" s="2" t="str">
        <f>IF(ISNUMBER(AP278),SUMIFS($AP$1:AP278,$A$1:A278,A278,$F$1:F278,F278,$D$1:D278,D278),"")</f>
        <v/>
      </c>
      <c r="AR278">
        <f t="shared" si="20"/>
        <v>9</v>
      </c>
    </row>
    <row r="279" spans="1:44" x14ac:dyDescent="0.25">
      <c r="A279" s="4" t="s">
        <v>29</v>
      </c>
      <c r="B279" t="s">
        <v>26</v>
      </c>
      <c r="C279" s="3">
        <v>42704</v>
      </c>
      <c r="D279">
        <v>2</v>
      </c>
      <c r="E279">
        <v>50</v>
      </c>
      <c r="F279" s="2" t="s">
        <v>66</v>
      </c>
      <c r="G279" s="2" t="s">
        <v>33</v>
      </c>
      <c r="H279">
        <v>16</v>
      </c>
      <c r="I279" s="2" t="s">
        <v>22</v>
      </c>
      <c r="J279" s="20" t="s">
        <v>106</v>
      </c>
      <c r="L279">
        <v>334.64</v>
      </c>
      <c r="M279">
        <f t="shared" si="21"/>
        <v>334.64</v>
      </c>
      <c r="N279" s="2">
        <f>IF(ISNUMBER(M279),SUMIFS(M$1:$M279,A$1:$A279,A279,F$1:$F279,F279,D$1:$D279,D279),"")</f>
        <v>867.88</v>
      </c>
      <c r="P279" s="5"/>
      <c r="AD279" s="2" t="str">
        <f t="shared" si="18"/>
        <v/>
      </c>
      <c r="AH279">
        <v>0.04</v>
      </c>
      <c r="AI279">
        <v>1.6E-2</v>
      </c>
      <c r="AJ279">
        <v>0.22</v>
      </c>
      <c r="AK279">
        <v>0.216</v>
      </c>
      <c r="AL279">
        <v>0.505</v>
      </c>
      <c r="AM279">
        <v>2E-3</v>
      </c>
      <c r="AP279" s="2" t="str">
        <f t="shared" si="19"/>
        <v/>
      </c>
      <c r="AQ279" s="2" t="str">
        <f>IF(ISNUMBER(AP279),SUMIFS($AP$1:AP279,$A$1:A279,A279,$F$1:F279,F279,$D$1:D279,D279),"")</f>
        <v/>
      </c>
      <c r="AR279">
        <f t="shared" si="20"/>
        <v>9</v>
      </c>
    </row>
    <row r="280" spans="1:44" x14ac:dyDescent="0.25">
      <c r="A280" s="4" t="s">
        <v>28</v>
      </c>
      <c r="B280" t="s">
        <v>26</v>
      </c>
      <c r="C280" s="3">
        <v>42704</v>
      </c>
      <c r="D280">
        <v>2</v>
      </c>
      <c r="E280">
        <v>100</v>
      </c>
      <c r="F280" s="2" t="s">
        <v>66</v>
      </c>
      <c r="G280" s="2" t="s">
        <v>33</v>
      </c>
      <c r="H280">
        <v>16</v>
      </c>
      <c r="I280" s="2" t="s">
        <v>22</v>
      </c>
      <c r="J280" s="20" t="s">
        <v>106</v>
      </c>
      <c r="L280">
        <v>273.20999999999998</v>
      </c>
      <c r="M280">
        <f t="shared" si="21"/>
        <v>273.20999999999998</v>
      </c>
      <c r="N280" s="2">
        <f>IF(ISNUMBER(M280),SUMIFS(M$1:$M280,A$1:$A280,A280,F$1:$F280,F280,D$1:$D280,D280),"")</f>
        <v>596.82999999999993</v>
      </c>
      <c r="P280" s="5"/>
      <c r="AD280" s="2" t="str">
        <f t="shared" si="18"/>
        <v/>
      </c>
      <c r="AH280">
        <v>3.3000000000000002E-2</v>
      </c>
      <c r="AI280">
        <v>3.5999999999999997E-2</v>
      </c>
      <c r="AJ280">
        <v>0.20599999999999999</v>
      </c>
      <c r="AK280">
        <v>0.19700000000000001</v>
      </c>
      <c r="AL280">
        <v>0.52600000000000002</v>
      </c>
      <c r="AM280">
        <v>2E-3</v>
      </c>
      <c r="AP280" s="2" t="str">
        <f t="shared" si="19"/>
        <v/>
      </c>
      <c r="AQ280" s="2" t="str">
        <f>IF(ISNUMBER(AP280),SUMIFS($AP$1:AP280,$A$1:A280,A280,$F$1:F280,F280,$D$1:D280,D280),"")</f>
        <v/>
      </c>
      <c r="AR280">
        <f t="shared" si="20"/>
        <v>9</v>
      </c>
    </row>
    <row r="281" spans="1:44" x14ac:dyDescent="0.25">
      <c r="A281" s="4" t="s">
        <v>25</v>
      </c>
      <c r="B281" t="s">
        <v>26</v>
      </c>
      <c r="C281" s="3">
        <v>42704</v>
      </c>
      <c r="D281">
        <v>2</v>
      </c>
      <c r="E281">
        <v>200</v>
      </c>
      <c r="F281" s="2" t="s">
        <v>66</v>
      </c>
      <c r="G281" s="2" t="s">
        <v>33</v>
      </c>
      <c r="H281">
        <v>16</v>
      </c>
      <c r="I281" s="2" t="s">
        <v>22</v>
      </c>
      <c r="J281" s="20" t="s">
        <v>106</v>
      </c>
      <c r="L281">
        <v>247.79</v>
      </c>
      <c r="M281">
        <f t="shared" si="21"/>
        <v>247.79</v>
      </c>
      <c r="N281" s="2">
        <f>IF(ISNUMBER(M281),SUMIFS(M$1:$M281,A$1:$A281,A281,F$1:$F281,F281,D$1:$D281,D281),"")</f>
        <v>682.69</v>
      </c>
      <c r="P281" s="5"/>
      <c r="AD281" s="2" t="str">
        <f t="shared" si="18"/>
        <v/>
      </c>
      <c r="AH281">
        <v>5.0999999999999997E-2</v>
      </c>
      <c r="AI281">
        <v>4.0000000000000001E-3</v>
      </c>
      <c r="AJ281">
        <v>0.35199999999999998</v>
      </c>
      <c r="AK281">
        <v>0.16400000000000001</v>
      </c>
      <c r="AL281">
        <v>0.40799999999999997</v>
      </c>
      <c r="AM281">
        <v>1.2999999999999999E-2</v>
      </c>
      <c r="AP281" s="2" t="str">
        <f t="shared" si="19"/>
        <v/>
      </c>
      <c r="AQ281" s="2" t="str">
        <f>IF(ISNUMBER(AP281),SUMIFS($AP$1:AP281,$A$1:A281,A281,$F$1:F281,F281,$D$1:D281,D281),"")</f>
        <v/>
      </c>
      <c r="AR281">
        <f t="shared" si="20"/>
        <v>9</v>
      </c>
    </row>
    <row r="282" spans="1:44" x14ac:dyDescent="0.25">
      <c r="A282" s="4" t="s">
        <v>31</v>
      </c>
      <c r="B282" t="s">
        <v>26</v>
      </c>
      <c r="C282" s="3">
        <v>42704</v>
      </c>
      <c r="D282">
        <v>2</v>
      </c>
      <c r="E282">
        <v>350</v>
      </c>
      <c r="F282" s="2" t="s">
        <v>66</v>
      </c>
      <c r="G282" s="2" t="s">
        <v>33</v>
      </c>
      <c r="H282">
        <v>16</v>
      </c>
      <c r="I282" s="2" t="s">
        <v>22</v>
      </c>
      <c r="J282" s="20" t="s">
        <v>106</v>
      </c>
      <c r="L282">
        <v>203.44</v>
      </c>
      <c r="M282">
        <f t="shared" si="21"/>
        <v>203.44</v>
      </c>
      <c r="N282" s="2">
        <f>IF(ISNUMBER(M282),SUMIFS(M$1:$M282,A$1:$A282,A282,F$1:$F282,F282,D$1:$D282,D282),"")</f>
        <v>605.29999999999995</v>
      </c>
      <c r="P282" s="5"/>
      <c r="AD282" s="2" t="str">
        <f t="shared" si="18"/>
        <v/>
      </c>
      <c r="AH282">
        <v>0.27800000000000002</v>
      </c>
      <c r="AJ282">
        <v>0.52600000000000002</v>
      </c>
      <c r="AK282">
        <v>0.16200000000000001</v>
      </c>
      <c r="AL282">
        <v>1.7999999999999999E-2</v>
      </c>
      <c r="AM282">
        <v>8.0000000000000002E-3</v>
      </c>
      <c r="AP282" s="2" t="str">
        <f t="shared" si="19"/>
        <v/>
      </c>
      <c r="AQ282" s="2" t="str">
        <f>IF(ISNUMBER(AP282),SUMIFS($AP$1:AP282,$A$1:A282,A282,$F$1:F282,F282,$D$1:D282,D282),"")</f>
        <v/>
      </c>
      <c r="AR282">
        <f t="shared" si="20"/>
        <v>8</v>
      </c>
    </row>
    <row r="283" spans="1:44" x14ac:dyDescent="0.25">
      <c r="A283" s="4" t="s">
        <v>30</v>
      </c>
      <c r="B283" t="s">
        <v>26</v>
      </c>
      <c r="C283" s="3">
        <v>42704</v>
      </c>
      <c r="D283">
        <v>2</v>
      </c>
      <c r="E283">
        <v>500</v>
      </c>
      <c r="F283" s="2" t="s">
        <v>66</v>
      </c>
      <c r="G283" s="2" t="s">
        <v>33</v>
      </c>
      <c r="H283">
        <v>16</v>
      </c>
      <c r="I283" s="2" t="s">
        <v>22</v>
      </c>
      <c r="J283" s="20" t="s">
        <v>106</v>
      </c>
      <c r="L283">
        <v>283.8</v>
      </c>
      <c r="M283">
        <f t="shared" si="21"/>
        <v>283.8</v>
      </c>
      <c r="N283" s="2">
        <f>IF(ISNUMBER(M283),SUMIFS(M$1:$M283,A$1:$A283,A283,F$1:$F283,F283,D$1:$D283,D283),"")</f>
        <v>755.09</v>
      </c>
      <c r="P283" s="5"/>
      <c r="AD283" s="2" t="str">
        <f t="shared" si="18"/>
        <v/>
      </c>
      <c r="AH283">
        <v>0.11700000000000001</v>
      </c>
      <c r="AI283">
        <v>3.0000000000000001E-3</v>
      </c>
      <c r="AJ283">
        <v>0.60599999999999998</v>
      </c>
      <c r="AK283">
        <v>1.0999999999999999E-2</v>
      </c>
      <c r="AL283">
        <v>0.23799999999999999</v>
      </c>
      <c r="AM283">
        <v>1.9E-2</v>
      </c>
      <c r="AP283" s="2" t="str">
        <f t="shared" si="19"/>
        <v/>
      </c>
      <c r="AQ283" s="2" t="str">
        <f>IF(ISNUMBER(AP283),SUMIFS($AP$1:AP283,$A$1:A283,A283,$F$1:F283,F283,$D$1:D283,D283),"")</f>
        <v/>
      </c>
      <c r="AR283">
        <f t="shared" si="20"/>
        <v>9</v>
      </c>
    </row>
    <row r="284" spans="1:44" x14ac:dyDescent="0.25">
      <c r="A284" s="4" t="s">
        <v>27</v>
      </c>
      <c r="B284" t="s">
        <v>26</v>
      </c>
      <c r="C284" s="3">
        <v>42704</v>
      </c>
      <c r="D284">
        <v>3</v>
      </c>
      <c r="E284">
        <v>0</v>
      </c>
      <c r="F284" s="2" t="s">
        <v>66</v>
      </c>
      <c r="G284" s="2" t="s">
        <v>33</v>
      </c>
      <c r="H284">
        <v>16</v>
      </c>
      <c r="I284" s="2" t="s">
        <v>22</v>
      </c>
      <c r="J284" s="20" t="s">
        <v>106</v>
      </c>
      <c r="L284">
        <v>221.87</v>
      </c>
      <c r="M284">
        <f t="shared" si="21"/>
        <v>221.87</v>
      </c>
      <c r="N284" s="2">
        <f>IF(ISNUMBER(M284),SUMIFS(M$1:$M284,A$1:$A284,A284,F$1:$F284,F284,D$1:$D284,D284),"")</f>
        <v>465.78</v>
      </c>
      <c r="P284" s="5"/>
      <c r="AD284" s="2" t="str">
        <f t="shared" si="18"/>
        <v/>
      </c>
      <c r="AH284">
        <v>1.2E-2</v>
      </c>
      <c r="AI284">
        <v>9.0999999999999998E-2</v>
      </c>
      <c r="AJ284">
        <v>0.14699999999999999</v>
      </c>
      <c r="AK284">
        <v>0.17799999999999999</v>
      </c>
      <c r="AL284">
        <v>0.55900000000000005</v>
      </c>
      <c r="AM284">
        <v>1.2E-2</v>
      </c>
      <c r="AP284" s="2" t="str">
        <f t="shared" si="19"/>
        <v/>
      </c>
      <c r="AQ284" s="2" t="str">
        <f>IF(ISNUMBER(AP284),SUMIFS($AP$1:AP284,$A$1:A284,A284,$F$1:F284,F284,$D$1:D284,D284),"")</f>
        <v/>
      </c>
      <c r="AR284">
        <f t="shared" si="20"/>
        <v>9</v>
      </c>
    </row>
    <row r="285" spans="1:44" x14ac:dyDescent="0.25">
      <c r="A285" s="4" t="s">
        <v>29</v>
      </c>
      <c r="B285" t="s">
        <v>26</v>
      </c>
      <c r="C285" s="3">
        <v>42704</v>
      </c>
      <c r="D285">
        <v>3</v>
      </c>
      <c r="E285">
        <v>50</v>
      </c>
      <c r="F285" s="2" t="s">
        <v>66</v>
      </c>
      <c r="G285" s="2" t="s">
        <v>33</v>
      </c>
      <c r="H285">
        <v>16</v>
      </c>
      <c r="I285" s="2" t="s">
        <v>22</v>
      </c>
      <c r="J285" s="20" t="s">
        <v>106</v>
      </c>
      <c r="L285">
        <v>263.55</v>
      </c>
      <c r="M285">
        <f t="shared" si="21"/>
        <v>263.55</v>
      </c>
      <c r="N285" s="2">
        <f>IF(ISNUMBER(M285),SUMIFS(M$1:$M285,A$1:$A285,A285,F$1:$F285,F285,D$1:$D285,D285),"")</f>
        <v>543.15000000000009</v>
      </c>
      <c r="P285" s="5"/>
      <c r="AD285" s="2" t="str">
        <f t="shared" si="18"/>
        <v/>
      </c>
      <c r="AH285">
        <v>3.5999999999999997E-2</v>
      </c>
      <c r="AI285">
        <v>3.6999999999999998E-2</v>
      </c>
      <c r="AJ285">
        <v>0.16700000000000001</v>
      </c>
      <c r="AK285">
        <v>0.20399999999999999</v>
      </c>
      <c r="AL285">
        <v>0.54200000000000004</v>
      </c>
      <c r="AM285">
        <v>1.2E-2</v>
      </c>
      <c r="AP285" s="2" t="str">
        <f t="shared" si="19"/>
        <v/>
      </c>
      <c r="AQ285" s="2" t="str">
        <f>IF(ISNUMBER(AP285),SUMIFS($AP$1:AP285,$A$1:A285,A285,$F$1:F285,F285,$D$1:D285,D285),"")</f>
        <v/>
      </c>
      <c r="AR285">
        <f t="shared" si="20"/>
        <v>9</v>
      </c>
    </row>
    <row r="286" spans="1:44" x14ac:dyDescent="0.25">
      <c r="A286" s="4" t="s">
        <v>28</v>
      </c>
      <c r="B286" t="s">
        <v>26</v>
      </c>
      <c r="C286" s="3">
        <v>42704</v>
      </c>
      <c r="D286">
        <v>3</v>
      </c>
      <c r="E286">
        <v>100</v>
      </c>
      <c r="F286" s="2" t="s">
        <v>66</v>
      </c>
      <c r="G286" s="2" t="s">
        <v>33</v>
      </c>
      <c r="H286">
        <v>16</v>
      </c>
      <c r="I286" s="2" t="s">
        <v>22</v>
      </c>
      <c r="J286" s="20" t="s">
        <v>106</v>
      </c>
      <c r="L286">
        <v>293.17</v>
      </c>
      <c r="M286">
        <f t="shared" si="21"/>
        <v>293.17</v>
      </c>
      <c r="N286" s="2">
        <f>IF(ISNUMBER(M286),SUMIFS(M$1:$M286,A$1:$A286,A286,F$1:$F286,F286,D$1:$D286,D286),"")</f>
        <v>697.38000000000011</v>
      </c>
      <c r="P286" s="5"/>
      <c r="AD286" s="2" t="str">
        <f t="shared" si="18"/>
        <v/>
      </c>
      <c r="AH286">
        <v>8.7999999999999995E-2</v>
      </c>
      <c r="AI286">
        <v>0.154</v>
      </c>
      <c r="AJ286">
        <v>0.112</v>
      </c>
      <c r="AK286">
        <v>0.36599999999999999</v>
      </c>
      <c r="AL286">
        <v>0.23499999999999999</v>
      </c>
      <c r="AM286">
        <v>4.1000000000000002E-2</v>
      </c>
      <c r="AP286" s="2" t="str">
        <f t="shared" si="19"/>
        <v/>
      </c>
      <c r="AQ286" s="2" t="str">
        <f>IF(ISNUMBER(AP286),SUMIFS($AP$1:AP286,$A$1:A286,A286,$F$1:F286,F286,$D$1:D286,D286),"")</f>
        <v/>
      </c>
      <c r="AR286">
        <f t="shared" si="20"/>
        <v>9</v>
      </c>
    </row>
    <row r="287" spans="1:44" x14ac:dyDescent="0.25">
      <c r="A287" s="4" t="s">
        <v>25</v>
      </c>
      <c r="B287" t="s">
        <v>26</v>
      </c>
      <c r="C287" s="3">
        <v>42704</v>
      </c>
      <c r="D287">
        <v>3</v>
      </c>
      <c r="E287">
        <v>200</v>
      </c>
      <c r="F287" s="2" t="s">
        <v>66</v>
      </c>
      <c r="G287" s="2" t="s">
        <v>33</v>
      </c>
      <c r="H287">
        <v>16</v>
      </c>
      <c r="I287" s="2" t="s">
        <v>22</v>
      </c>
      <c r="J287" s="20" t="s">
        <v>106</v>
      </c>
      <c r="L287">
        <v>247.38</v>
      </c>
      <c r="M287">
        <f t="shared" si="21"/>
        <v>247.38</v>
      </c>
      <c r="N287" s="2">
        <f>IF(ISNUMBER(M287),SUMIFS(M$1:$M287,A$1:$A287,A287,F$1:$F287,F287,D$1:$D287,D287),"")</f>
        <v>704.64</v>
      </c>
      <c r="P287" s="5"/>
      <c r="AD287" s="2" t="str">
        <f t="shared" si="18"/>
        <v/>
      </c>
      <c r="AH287">
        <v>8.7999999999999995E-2</v>
      </c>
      <c r="AI287">
        <v>1.6E-2</v>
      </c>
      <c r="AJ287">
        <v>0.34</v>
      </c>
      <c r="AK287">
        <v>0.187</v>
      </c>
      <c r="AL287">
        <v>0.35399999999999998</v>
      </c>
      <c r="AM287">
        <v>1.4E-2</v>
      </c>
      <c r="AP287" s="2" t="str">
        <f t="shared" si="19"/>
        <v/>
      </c>
      <c r="AQ287" s="2" t="str">
        <f>IF(ISNUMBER(AP287),SUMIFS($AP$1:AP287,$A$1:A287,A287,$F$1:F287,F287,$D$1:D287,D287),"")</f>
        <v/>
      </c>
      <c r="AR287">
        <f t="shared" si="20"/>
        <v>9</v>
      </c>
    </row>
    <row r="288" spans="1:44" x14ac:dyDescent="0.25">
      <c r="A288" s="4" t="s">
        <v>31</v>
      </c>
      <c r="B288" t="s">
        <v>26</v>
      </c>
      <c r="C288" s="3">
        <v>42704</v>
      </c>
      <c r="D288">
        <v>3</v>
      </c>
      <c r="E288">
        <v>350</v>
      </c>
      <c r="F288" s="2" t="s">
        <v>66</v>
      </c>
      <c r="G288" s="2" t="s">
        <v>33</v>
      </c>
      <c r="H288">
        <v>16</v>
      </c>
      <c r="I288" s="2" t="s">
        <v>22</v>
      </c>
      <c r="J288" s="20" t="s">
        <v>106</v>
      </c>
      <c r="L288">
        <v>323.22000000000003</v>
      </c>
      <c r="M288">
        <f t="shared" si="21"/>
        <v>323.22000000000003</v>
      </c>
      <c r="N288" s="2">
        <f>IF(ISNUMBER(M288),SUMIFS(M$1:$M288,A$1:$A288,A288,F$1:$F288,F288,D$1:$D288,D288),"")</f>
        <v>844.53</v>
      </c>
      <c r="P288" s="5"/>
      <c r="AD288" s="2" t="str">
        <f t="shared" si="18"/>
        <v/>
      </c>
      <c r="AH288">
        <v>0.188</v>
      </c>
      <c r="AJ288">
        <v>0.317</v>
      </c>
      <c r="AK288">
        <v>0.188</v>
      </c>
      <c r="AL288">
        <v>0.27600000000000002</v>
      </c>
      <c r="AM288">
        <v>1.7000000000000001E-2</v>
      </c>
      <c r="AP288" s="2" t="str">
        <f t="shared" si="19"/>
        <v/>
      </c>
      <c r="AQ288" s="2" t="str">
        <f>IF(ISNUMBER(AP288),SUMIFS($AP$1:AP288,$A$1:A288,A288,$F$1:F288,F288,$D$1:D288,D288),"")</f>
        <v/>
      </c>
      <c r="AR288">
        <f t="shared" si="20"/>
        <v>8</v>
      </c>
    </row>
    <row r="289" spans="1:44" x14ac:dyDescent="0.25">
      <c r="A289" s="4" t="s">
        <v>30</v>
      </c>
      <c r="B289" t="s">
        <v>26</v>
      </c>
      <c r="C289" s="3">
        <v>42704</v>
      </c>
      <c r="D289">
        <v>3</v>
      </c>
      <c r="E289">
        <v>500</v>
      </c>
      <c r="F289" s="2" t="s">
        <v>66</v>
      </c>
      <c r="G289" s="2" t="s">
        <v>33</v>
      </c>
      <c r="H289">
        <v>16</v>
      </c>
      <c r="I289" s="2" t="s">
        <v>22</v>
      </c>
      <c r="J289" s="20" t="s">
        <v>106</v>
      </c>
      <c r="L289">
        <v>300.82</v>
      </c>
      <c r="M289">
        <f t="shared" si="21"/>
        <v>300.82</v>
      </c>
      <c r="N289" s="2">
        <f>IF(ISNUMBER(M289),SUMIFS(M$1:$M289,A$1:$A289,A289,F$1:$F289,F289,D$1:$D289,D289),"")</f>
        <v>678.3</v>
      </c>
      <c r="P289" s="5"/>
      <c r="AD289" s="2" t="str">
        <f t="shared" si="18"/>
        <v/>
      </c>
      <c r="AH289">
        <v>5.0999999999999997E-2</v>
      </c>
      <c r="AJ289">
        <v>0.32</v>
      </c>
      <c r="AK289">
        <v>9.7000000000000003E-2</v>
      </c>
      <c r="AL289">
        <v>0.378</v>
      </c>
      <c r="AM289">
        <v>0.15</v>
      </c>
      <c r="AP289" s="2" t="str">
        <f t="shared" si="19"/>
        <v/>
      </c>
      <c r="AQ289" s="2" t="str">
        <f>IF(ISNUMBER(AP289),SUMIFS($AP$1:AP289,$A$1:A289,A289,$F$1:F289,F289,$D$1:D289,D289),"")</f>
        <v/>
      </c>
      <c r="AR289">
        <f t="shared" si="20"/>
        <v>8</v>
      </c>
    </row>
  </sheetData>
  <sortState ref="A2:AO289">
    <sortCondition ref="C2:C289"/>
    <sortCondition ref="D2:D289"/>
    <sortCondition ref="E2:E289"/>
  </sortState>
  <dataValidations count="1">
    <dataValidation type="decimal" allowBlank="1" showInputMessage="1" showErrorMessage="1" sqref="AG1">
      <formula1>0.08</formula1>
      <formula2>0.3</formula2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7"/>
  <sheetViews>
    <sheetView zoomScale="85" zoomScaleNormal="85" workbookViewId="0">
      <pane xSplit="6" ySplit="1" topLeftCell="G2" activePane="bottomRight" state="frozen"/>
      <selection pane="topRight" activeCell="J1" sqref="J1"/>
      <selection pane="bottomLeft" activeCell="A2" sqref="A2"/>
      <selection pane="bottomRight" activeCell="J2" sqref="J2:M97"/>
    </sheetView>
  </sheetViews>
  <sheetFormatPr defaultRowHeight="15" x14ac:dyDescent="0.25"/>
  <cols>
    <col min="1" max="1" width="32" customWidth="1"/>
    <col min="2" max="2" width="15.28515625" customWidth="1"/>
    <col min="3" max="3" width="10.5703125" bestFit="1" customWidth="1"/>
    <col min="4" max="4" width="4.42578125" bestFit="1" customWidth="1"/>
    <col min="5" max="5" width="4.42578125" customWidth="1"/>
    <col min="6" max="6" width="6.42578125" bestFit="1" customWidth="1"/>
    <col min="7" max="9" width="6.42578125" customWidth="1"/>
    <col min="10" max="10" width="14.140625" bestFit="1" customWidth="1"/>
    <col min="11" max="11" width="10.140625" customWidth="1"/>
    <col min="12" max="12" width="17.42578125" bestFit="1" customWidth="1"/>
    <col min="13" max="13" width="11.42578125" customWidth="1"/>
    <col min="14" max="14" width="23.42578125" bestFit="1" customWidth="1"/>
    <col min="15" max="15" width="28" customWidth="1"/>
    <col min="16" max="17" width="12.7109375" customWidth="1"/>
    <col min="18" max="18" width="22.42578125" bestFit="1" customWidth="1"/>
    <col min="19" max="27" width="9.140625" customWidth="1"/>
    <col min="29" max="32" width="9.140625" customWidth="1"/>
    <col min="37" max="37" width="11" customWidth="1"/>
    <col min="38" max="42" width="9.140625" customWidth="1"/>
  </cols>
  <sheetData>
    <row r="1" spans="1:46" x14ac:dyDescent="0.25">
      <c r="A1" s="12" t="s">
        <v>1</v>
      </c>
      <c r="B1" s="12" t="s">
        <v>3</v>
      </c>
      <c r="C1" s="13" t="s">
        <v>2</v>
      </c>
      <c r="D1" s="13" t="s">
        <v>11</v>
      </c>
      <c r="E1" s="13" t="s">
        <v>67</v>
      </c>
      <c r="F1" s="14" t="s">
        <v>35</v>
      </c>
      <c r="G1" s="14" t="s">
        <v>68</v>
      </c>
      <c r="H1" s="14" t="s">
        <v>69</v>
      </c>
      <c r="I1" s="14" t="s">
        <v>70</v>
      </c>
      <c r="J1" s="15" t="s">
        <v>58</v>
      </c>
      <c r="K1" s="15" t="s">
        <v>0</v>
      </c>
      <c r="L1" s="15" t="s">
        <v>12</v>
      </c>
      <c r="M1" s="15" t="s">
        <v>13</v>
      </c>
      <c r="N1" s="16" t="s">
        <v>18</v>
      </c>
      <c r="O1" s="17" t="s">
        <v>36</v>
      </c>
      <c r="P1" s="17" t="s">
        <v>14</v>
      </c>
      <c r="Q1" s="17" t="s">
        <v>21</v>
      </c>
      <c r="R1" s="16" t="s">
        <v>34</v>
      </c>
      <c r="S1" s="17" t="s">
        <v>37</v>
      </c>
      <c r="T1" s="17" t="s">
        <v>38</v>
      </c>
      <c r="U1" s="17" t="s">
        <v>15</v>
      </c>
      <c r="V1" s="17" t="s">
        <v>39</v>
      </c>
      <c r="W1" s="17" t="s">
        <v>40</v>
      </c>
      <c r="X1" s="17" t="s">
        <v>41</v>
      </c>
      <c r="Y1" s="17" t="s">
        <v>42</v>
      </c>
      <c r="Z1" s="17" t="s">
        <v>17</v>
      </c>
      <c r="AA1" s="17" t="s">
        <v>43</v>
      </c>
      <c r="AB1" s="18" t="s">
        <v>4</v>
      </c>
      <c r="AC1" s="18" t="s">
        <v>5</v>
      </c>
      <c r="AD1" s="18" t="s">
        <v>6</v>
      </c>
      <c r="AE1" s="18" t="s">
        <v>7</v>
      </c>
      <c r="AF1" s="18" t="s">
        <v>8</v>
      </c>
      <c r="AG1" s="18" t="s">
        <v>9</v>
      </c>
      <c r="AH1" s="16" t="s">
        <v>44</v>
      </c>
      <c r="AI1" s="18" t="s">
        <v>59</v>
      </c>
      <c r="AJ1" s="18" t="s">
        <v>60</v>
      </c>
      <c r="AK1" s="18" t="s">
        <v>10</v>
      </c>
      <c r="AL1" s="19" t="s">
        <v>20</v>
      </c>
      <c r="AM1" s="17" t="s">
        <v>45</v>
      </c>
      <c r="AN1" s="17" t="s">
        <v>19</v>
      </c>
      <c r="AO1" s="17" t="s">
        <v>46</v>
      </c>
      <c r="AP1" s="17" t="s">
        <v>47</v>
      </c>
      <c r="AQ1" s="16" t="s">
        <v>61</v>
      </c>
      <c r="AR1" s="16" t="s">
        <v>62</v>
      </c>
      <c r="AS1" s="27" t="s">
        <v>71</v>
      </c>
      <c r="AT1" s="15" t="s">
        <v>63</v>
      </c>
    </row>
    <row r="2" spans="1:46" x14ac:dyDescent="0.25">
      <c r="A2" s="4" t="s">
        <v>27</v>
      </c>
      <c r="B2" t="s">
        <v>26</v>
      </c>
      <c r="C2" s="3">
        <v>41988</v>
      </c>
      <c r="D2">
        <v>1</v>
      </c>
      <c r="F2">
        <v>0</v>
      </c>
      <c r="J2" s="2" t="s">
        <v>64</v>
      </c>
      <c r="K2" s="2" t="s">
        <v>23</v>
      </c>
      <c r="L2">
        <v>1</v>
      </c>
      <c r="M2" s="2" t="s">
        <v>22</v>
      </c>
      <c r="N2" s="23" t="str">
        <f>IF(ISNUMBER(AVERAGEIFS(Observed!J$2:J$294,Observed!$A$2:$A$294,$A2,Observed!$C$2:$C$294,$C2)),AVERAGEIFS(Observed!J$2:J$294,Observed!$A$2:$A$294,$A2,Observed!$C$2:$C$294,$C2),"")</f>
        <v/>
      </c>
      <c r="O2" s="24" t="str">
        <f>IF(ISNUMBER(AVERAGEIFS(Observed!K$2:K$294,Observed!$A$2:$A$294,$A2,Observed!$C$2:$C$294,$C2)),AVERAGEIFS(Observed!K$2:K$294,Observed!$A$2:$A$294,$A2,Observed!$C$2:$C$294,$C2),"")</f>
        <v/>
      </c>
      <c r="P2" s="24">
        <f>IF(ISNUMBER(AVERAGEIFS(Observed!L$2:L$294,Observed!$A$2:$A$294,$A2,Observed!$C$2:$C$294,$C2)),AVERAGEIFS(Observed!L$2:L$294,Observed!$A$2:$A$294,$A2,Observed!$C$2:$C$294,$C2),"")</f>
        <v>172.66333333333333</v>
      </c>
      <c r="Q2" s="24">
        <f>IF(ISNUMBER(AVERAGEIFS(Observed!M$2:M$294,Observed!$A$2:$A$294,$A2,Observed!$C$2:$C$294,$C2)),AVERAGEIFS(Observed!M$2:M$294,Observed!$A$2:$A$294,$A2,Observed!$C$2:$C$294,$C2),"")</f>
        <v>172.66333333333333</v>
      </c>
      <c r="R2" s="24">
        <f>IF(ISNUMBER(AVERAGEIFS(Observed!N$2:N$294,Observed!$A$2:$A$294,$A2,Observed!$C$2:$C$294,$C2)),AVERAGEIFS(Observed!N$2:N$294,Observed!$A$2:$A$294,$A2,Observed!$C$2:$C$294,$C2),"")</f>
        <v>172.66333333333333</v>
      </c>
      <c r="S2" s="25" t="str">
        <f>IF(ISNUMBER(AVERAGEIFS(Observed!O$2:O$294,Observed!$A$2:$A$294,$A2,Observed!$C$2:$C$294,$C2)),AVERAGEIFS(Observed!O$2:O$294,Observed!$A$2:$A$294,$A2,Observed!$C$2:$C$294,$C2),"")</f>
        <v/>
      </c>
      <c r="T2" s="25" t="str">
        <f>IF(ISNUMBER(AVERAGEIFS(Observed!P$2:P$294,Observed!$A$2:$A$294,$A2,Observed!$C$2:$C$294,$C2)),AVERAGEIFS(Observed!P$2:P$294,Observed!$A$2:$A$294,$A2,Observed!$C$2:$C$294,$C2),"")</f>
        <v/>
      </c>
      <c r="U2" s="25" t="str">
        <f>IF(ISNUMBER(AVERAGEIFS(Observed!Q$2:Q$294,Observed!$A$2:$A$294,$A2,Observed!$C$2:$C$294,$C2)),AVERAGEIFS(Observed!Q$2:Q$294,Observed!$A$2:$A$294,$A2,Observed!$C$2:$C$294,$C2),"")</f>
        <v/>
      </c>
      <c r="V2" s="24" t="str">
        <f>IF(ISNUMBER(AVERAGEIFS(Observed!R$2:R$294,Observed!$A$2:$A$294,$A2,Observed!$C$2:$C$294,$C2)),AVERAGEIFS(Observed!R$2:R$294,Observed!$A$2:$A$294,$A2,Observed!$C$2:$C$294,$C2),"")</f>
        <v/>
      </c>
      <c r="W2" s="26" t="str">
        <f>IF(ISNUMBER(AVERAGEIFS(Observed!S$2:S$294,Observed!$A$2:$A$294,$A2,Observed!$C$2:$C$294,$C2)),AVERAGEIFS(Observed!S$2:S$294,Observed!$A$2:$A$294,$A2,Observed!$C$2:$C$294,$C2),"")</f>
        <v/>
      </c>
      <c r="X2" s="26" t="str">
        <f>IF(ISNUMBER(AVERAGEIFS(Observed!T$2:T$294,Observed!$A$2:$A$294,$A2,Observed!$C$2:$C$294,$C2)),AVERAGEIFS(Observed!T$2:T$294,Observed!$A$2:$A$294,$A2,Observed!$C$2:$C$294,$C2),"")</f>
        <v/>
      </c>
      <c r="Y2" s="24" t="str">
        <f>IF(ISNUMBER(AVERAGEIFS(Observed!U$2:U$294,Observed!$A$2:$A$294,$A2,Observed!$C$2:$C$294,$C2)),AVERAGEIFS(Observed!U$2:U$294,Observed!$A$2:$A$294,$A2,Observed!$C$2:$C$294,$C2),"")</f>
        <v/>
      </c>
      <c r="Z2" s="24" t="str">
        <f>IF(ISNUMBER(AVERAGEIFS(Observed!V$2:V$294,Observed!$A$2:$A$294,$A2,Observed!$C$2:$C$294,$C2)),AVERAGEIFS(Observed!V$2:V$294,Observed!$A$2:$A$294,$A2,Observed!$C$2:$C$294,$C2),"")</f>
        <v/>
      </c>
      <c r="AA2" s="24" t="str">
        <f>IF(ISNUMBER(AVERAGEIFS(Observed!W$2:W$294,Observed!$A$2:$A$294,$A2,Observed!$C$2:$C$294,$C2)),AVERAGEIFS(Observed!W$2:W$294,Observed!$A$2:$A$294,$A2,Observed!$C$2:$C$294,$C2),"")</f>
        <v/>
      </c>
      <c r="AB2" s="24" t="str">
        <f>IF(ISNUMBER(AVERAGEIFS(Observed!X$2:X$294,Observed!$A$2:$A$294,$A2,Observed!$C$2:$C$294,$C2)),AVERAGEIFS(Observed!X$2:X$294,Observed!$A$2:$A$294,$A2,Observed!$C$2:$C$294,$C2),"")</f>
        <v/>
      </c>
      <c r="AC2" s="24" t="str">
        <f>IF(ISNUMBER(AVERAGEIFS(Observed!Y$2:Y$294,Observed!$A$2:$A$294,$A2,Observed!$C$2:$C$294,$C2)),AVERAGEIFS(Observed!Y$2:Y$294,Observed!$A$2:$A$294,$A2,Observed!$C$2:$C$294,$C2),"")</f>
        <v/>
      </c>
      <c r="AD2" s="24" t="str">
        <f>IF(ISNUMBER(AVERAGEIFS(Observed!Z$2:Z$294,Observed!$A$2:$A$294,$A2,Observed!$C$2:$C$294,$C2)),AVERAGEIFS(Observed!Z$2:Z$294,Observed!$A$2:$A$294,$A2,Observed!$C$2:$C$294,$C2),"")</f>
        <v/>
      </c>
      <c r="AE2" s="24" t="str">
        <f>IF(ISNUMBER(AVERAGEIFS(Observed!AA$2:AA$294,Observed!$A$2:$A$294,$A2,Observed!$C$2:$C$294,$C2)),AVERAGEIFS(Observed!AA$2:AA$294,Observed!$A$2:$A$294,$A2,Observed!$C$2:$C$294,$C2),"")</f>
        <v/>
      </c>
      <c r="AF2" s="24" t="str">
        <f>IF(ISNUMBER(AVERAGEIFS(Observed!AB$2:AB$294,Observed!$A$2:$A$294,$A2,Observed!$C$2:$C$294,$C2)),AVERAGEIFS(Observed!AB$2:AB$294,Observed!$A$2:$A$294,$A2,Observed!$C$2:$C$294,$C2),"")</f>
        <v/>
      </c>
      <c r="AG2" s="24">
        <f>IF(ISNUMBER(AVERAGEIFS(Observed!AC$2:AC$294,Observed!$A$2:$A$294,$A2,Observed!$C$2:$C$294,$C2)),AVERAGEIFS(Observed!AC$2:AC$294,Observed!$A$2:$A$294,$A2,Observed!$C$2:$C$294,$C2),"")</f>
        <v>25.333333333333332</v>
      </c>
      <c r="AH2" s="25">
        <f>IF(ISNUMBER(AVERAGEIFS(Observed!AD$2:AD$294,Observed!$A$2:$A$294,$A2,Observed!$C$2:$C$294,$C2)),AVERAGEIFS(Observed!AD$2:AD$294,Observed!$A$2:$A$294,$A2,Observed!$C$2:$C$294,$C2),"")</f>
        <v>3.8333333333333337E-2</v>
      </c>
      <c r="AI2" s="25">
        <f>IF(ISNUMBER(AVERAGEIFS(Observed!AE$2:AE$294,Observed!$A$2:$A$294,$A2,Observed!$C$2:$C$294,$C2)),AVERAGEIFS(Observed!AE$2:AE$294,Observed!$A$2:$A$294,$A2,Observed!$C$2:$C$294,$C2),"")</f>
        <v>3.8333333333333337E-2</v>
      </c>
      <c r="AJ2" s="25" t="str">
        <f>IF(ISNUMBER(AVERAGEIFS(Observed!AF$2:AF$294,Observed!$A$2:$A$294,$A2,Observed!$C$2:$C$294,$C2)),AVERAGEIFS(Observed!AF$2:AF$294,Observed!$A$2:$A$294,$A2,Observed!$C$2:$C$294,$C2),"")</f>
        <v/>
      </c>
      <c r="AK2" s="24" t="str">
        <f>IF(ISNUMBER(AVERAGEIFS(Observed!AG$2:AG$294,Observed!$A$2:$A$294,$A2,Observed!$C$2:$C$294,$C2)),AVERAGEIFS(Observed!AG$2:AG$294,Observed!$A$2:$A$294,$A2,Observed!$C$2:$C$294,$C2),"")</f>
        <v/>
      </c>
      <c r="AL2" s="25">
        <f>IF(ISNUMBER(AVERAGEIFS(Observed!AH$2:AH$294,Observed!$A$2:$A$294,$A2,Observed!$C$2:$C$294,$C2)),AVERAGEIFS(Observed!AH$2:AH$294,Observed!$A$2:$A$294,$A2,Observed!$C$2:$C$294,$C2),"")</f>
        <v>0.36800000000000005</v>
      </c>
      <c r="AM2" s="24">
        <f>IF(ISNUMBER(AVERAGEIFS(Observed!AI$2:AI$294,Observed!$A$2:$A$294,$A2,Observed!$C$2:$C$294,$C2)),AVERAGEIFS(Observed!AI$2:AI$294,Observed!$A$2:$A$294,$A2,Observed!$C$2:$C$294,$C2),"")</f>
        <v>1.2333333333333333E-2</v>
      </c>
      <c r="AN2" s="24">
        <f>IF(ISNUMBER(AVERAGEIFS(Observed!AJ$2:AJ$294,Observed!$A$2:$A$294,$A2,Observed!$C$2:$C$294,$C2)),AVERAGEIFS(Observed!AJ$2:AJ$294,Observed!$A$2:$A$294,$A2,Observed!$C$2:$C$294,$C2),"")</f>
        <v>0.15333333333333332</v>
      </c>
      <c r="AO2" s="24" t="str">
        <f>IF(ISNUMBER(AVERAGEIFS(Observed!AN$2:AN$294,Observed!$A$2:$A$294,$A2,Observed!$C$2:$C$294,$C2)),AVERAGEIFS(Observed!AN$2:AN$294,Observed!$A$2:$A$294,$A2,Observed!$C$2:$C$294,$C2),"")</f>
        <v/>
      </c>
      <c r="AP2" s="25" t="str">
        <f>IF(ISNUMBER(AVERAGEIFS(Observed!AO$2:AO$294,Observed!$A$2:$A$294,$A2,Observed!$C$2:$C$294,$C2)),AVERAGEIFS(Observed!AO$2:AO$294,Observed!$A$2:$A$294,$A2,Observed!$C$2:$C$294,$C2),"")</f>
        <v/>
      </c>
      <c r="AQ2" s="24">
        <f>IF(ISNUMBER(AVERAGEIFS(Observed!AP$2:AP$294,Observed!$A$2:$A$294,$A2,Observed!$C$2:$C$294,$C2)),AVERAGEIFS(Observed!AP$2:AP$294,Observed!$A$2:$A$294,$A2,Observed!$C$2:$C$294,$C2),"")</f>
        <v>6.6306666666666665</v>
      </c>
      <c r="AR2" s="24">
        <f>IF(ISNUMBER(AVERAGEIFS(Observed!AQ$2:AQ$294,Observed!$A$2:$A$294,$A2,Observed!$C$2:$C$294,$C2)),AVERAGEIFS(Observed!AQ$2:AQ$294,Observed!$A$2:$A$294,$A2,Observed!$C$2:$C$294,$C2),"")</f>
        <v>6.6306666666666665</v>
      </c>
      <c r="AS2" s="2">
        <f>COUNTIFS(Observed!$A$2:$A$294,$A2,Observed!$C$2:$C$294,$C2)</f>
        <v>3</v>
      </c>
      <c r="AT2" s="2">
        <f t="shared" ref="AT2:AT56" si="0">COUNT(O2:AR2)</f>
        <v>11</v>
      </c>
    </row>
    <row r="3" spans="1:46" x14ac:dyDescent="0.25">
      <c r="A3" s="4" t="s">
        <v>29</v>
      </c>
      <c r="B3" t="s">
        <v>26</v>
      </c>
      <c r="C3" s="3">
        <v>41988</v>
      </c>
      <c r="D3">
        <v>1</v>
      </c>
      <c r="F3">
        <v>50</v>
      </c>
      <c r="J3" s="2" t="s">
        <v>64</v>
      </c>
      <c r="K3" s="2" t="s">
        <v>23</v>
      </c>
      <c r="L3">
        <v>1</v>
      </c>
      <c r="M3" s="2" t="s">
        <v>22</v>
      </c>
      <c r="N3" s="23" t="str">
        <f>IF(ISNUMBER(AVERAGEIFS(Observed!J$2:J$294,Observed!$A$2:$A$294,$A3,Observed!$C$2:$C$294,$C3)),AVERAGEIFS(Observed!J$2:J$294,Observed!$A$2:$A$294,$A3,Observed!$C$2:$C$294,$C3),"")</f>
        <v/>
      </c>
      <c r="O3" s="24" t="str">
        <f>IF(ISNUMBER(AVERAGEIFS(Observed!K$2:K$294,Observed!$A$2:$A$294,$A3,Observed!$C$2:$C$294,$C3)),AVERAGEIFS(Observed!K$2:K$294,Observed!$A$2:$A$294,$A3,Observed!$C$2:$C$294,$C3),"")</f>
        <v/>
      </c>
      <c r="P3" s="24">
        <f>IF(ISNUMBER(AVERAGEIFS(Observed!L$2:L$294,Observed!$A$2:$A$294,$A3,Observed!$C$2:$C$294,$C3)),AVERAGEIFS(Observed!L$2:L$294,Observed!$A$2:$A$294,$A3,Observed!$C$2:$C$294,$C3),"")</f>
        <v>206.09666666666666</v>
      </c>
      <c r="Q3" s="24">
        <f>IF(ISNUMBER(AVERAGEIFS(Observed!M$2:M$294,Observed!$A$2:$A$294,$A3,Observed!$C$2:$C$294,$C3)),AVERAGEIFS(Observed!M$2:M$294,Observed!$A$2:$A$294,$A3,Observed!$C$2:$C$294,$C3),"")</f>
        <v>206.09666666666666</v>
      </c>
      <c r="R3" s="24">
        <f>IF(ISNUMBER(AVERAGEIFS(Observed!N$2:N$294,Observed!$A$2:$A$294,$A3,Observed!$C$2:$C$294,$C3)),AVERAGEIFS(Observed!N$2:N$294,Observed!$A$2:$A$294,$A3,Observed!$C$2:$C$294,$C3),"")</f>
        <v>206.09666666666666</v>
      </c>
      <c r="S3" s="25" t="str">
        <f>IF(ISNUMBER(AVERAGEIFS(Observed!O$2:O$294,Observed!$A$2:$A$294,$A3,Observed!$C$2:$C$294,$C3)),AVERAGEIFS(Observed!O$2:O$294,Observed!$A$2:$A$294,$A3,Observed!$C$2:$C$294,$C3),"")</f>
        <v/>
      </c>
      <c r="T3" s="25" t="str">
        <f>IF(ISNUMBER(AVERAGEIFS(Observed!P$2:P$294,Observed!$A$2:$A$294,$A3,Observed!$C$2:$C$294,$C3)),AVERAGEIFS(Observed!P$2:P$294,Observed!$A$2:$A$294,$A3,Observed!$C$2:$C$294,$C3),"")</f>
        <v/>
      </c>
      <c r="U3" s="25" t="str">
        <f>IF(ISNUMBER(AVERAGEIFS(Observed!Q$2:Q$294,Observed!$A$2:$A$294,$A3,Observed!$C$2:$C$294,$C3)),AVERAGEIFS(Observed!Q$2:Q$294,Observed!$A$2:$A$294,$A3,Observed!$C$2:$C$294,$C3),"")</f>
        <v/>
      </c>
      <c r="V3" s="24" t="str">
        <f>IF(ISNUMBER(AVERAGEIFS(Observed!R$2:R$294,Observed!$A$2:$A$294,$A3,Observed!$C$2:$C$294,$C3)),AVERAGEIFS(Observed!R$2:R$294,Observed!$A$2:$A$294,$A3,Observed!$C$2:$C$294,$C3),"")</f>
        <v/>
      </c>
      <c r="W3" s="26" t="str">
        <f>IF(ISNUMBER(AVERAGEIFS(Observed!S$2:S$294,Observed!$A$2:$A$294,$A3,Observed!$C$2:$C$294,$C3)),AVERAGEIFS(Observed!S$2:S$294,Observed!$A$2:$A$294,$A3,Observed!$C$2:$C$294,$C3),"")</f>
        <v/>
      </c>
      <c r="X3" s="26" t="str">
        <f>IF(ISNUMBER(AVERAGEIFS(Observed!T$2:T$294,Observed!$A$2:$A$294,$A3,Observed!$C$2:$C$294,$C3)),AVERAGEIFS(Observed!T$2:T$294,Observed!$A$2:$A$294,$A3,Observed!$C$2:$C$294,$C3),"")</f>
        <v/>
      </c>
      <c r="Y3" s="24" t="str">
        <f>IF(ISNUMBER(AVERAGEIFS(Observed!U$2:U$294,Observed!$A$2:$A$294,$A3,Observed!$C$2:$C$294,$C3)),AVERAGEIFS(Observed!U$2:U$294,Observed!$A$2:$A$294,$A3,Observed!$C$2:$C$294,$C3),"")</f>
        <v/>
      </c>
      <c r="Z3" s="24" t="str">
        <f>IF(ISNUMBER(AVERAGEIFS(Observed!V$2:V$294,Observed!$A$2:$A$294,$A3,Observed!$C$2:$C$294,$C3)),AVERAGEIFS(Observed!V$2:V$294,Observed!$A$2:$A$294,$A3,Observed!$C$2:$C$294,$C3),"")</f>
        <v/>
      </c>
      <c r="AA3" s="24" t="str">
        <f>IF(ISNUMBER(AVERAGEIFS(Observed!W$2:W$294,Observed!$A$2:$A$294,$A3,Observed!$C$2:$C$294,$C3)),AVERAGEIFS(Observed!W$2:W$294,Observed!$A$2:$A$294,$A3,Observed!$C$2:$C$294,$C3),"")</f>
        <v/>
      </c>
      <c r="AB3" s="24" t="str">
        <f>IF(ISNUMBER(AVERAGEIFS(Observed!X$2:X$294,Observed!$A$2:$A$294,$A3,Observed!$C$2:$C$294,$C3)),AVERAGEIFS(Observed!X$2:X$294,Observed!$A$2:$A$294,$A3,Observed!$C$2:$C$294,$C3),"")</f>
        <v/>
      </c>
      <c r="AC3" s="24" t="str">
        <f>IF(ISNUMBER(AVERAGEIFS(Observed!Y$2:Y$294,Observed!$A$2:$A$294,$A3,Observed!$C$2:$C$294,$C3)),AVERAGEIFS(Observed!Y$2:Y$294,Observed!$A$2:$A$294,$A3,Observed!$C$2:$C$294,$C3),"")</f>
        <v/>
      </c>
      <c r="AD3" s="24" t="str">
        <f>IF(ISNUMBER(AVERAGEIFS(Observed!Z$2:Z$294,Observed!$A$2:$A$294,$A3,Observed!$C$2:$C$294,$C3)),AVERAGEIFS(Observed!Z$2:Z$294,Observed!$A$2:$A$294,$A3,Observed!$C$2:$C$294,$C3),"")</f>
        <v/>
      </c>
      <c r="AE3" s="24" t="str">
        <f>IF(ISNUMBER(AVERAGEIFS(Observed!AA$2:AA$294,Observed!$A$2:$A$294,$A3,Observed!$C$2:$C$294,$C3)),AVERAGEIFS(Observed!AA$2:AA$294,Observed!$A$2:$A$294,$A3,Observed!$C$2:$C$294,$C3),"")</f>
        <v/>
      </c>
      <c r="AF3" s="24" t="str">
        <f>IF(ISNUMBER(AVERAGEIFS(Observed!AB$2:AB$294,Observed!$A$2:$A$294,$A3,Observed!$C$2:$C$294,$C3)),AVERAGEIFS(Observed!AB$2:AB$294,Observed!$A$2:$A$294,$A3,Observed!$C$2:$C$294,$C3),"")</f>
        <v/>
      </c>
      <c r="AG3" s="24">
        <f>IF(ISNUMBER(AVERAGEIFS(Observed!AC$2:AC$294,Observed!$A$2:$A$294,$A3,Observed!$C$2:$C$294,$C3)),AVERAGEIFS(Observed!AC$2:AC$294,Observed!$A$2:$A$294,$A3,Observed!$C$2:$C$294,$C3),"")</f>
        <v>25.8</v>
      </c>
      <c r="AH3" s="25">
        <f>IF(ISNUMBER(AVERAGEIFS(Observed!AD$2:AD$294,Observed!$A$2:$A$294,$A3,Observed!$C$2:$C$294,$C3)),AVERAGEIFS(Observed!AD$2:AD$294,Observed!$A$2:$A$294,$A3,Observed!$C$2:$C$294,$C3),"")</f>
        <v>3.8666666666666662E-2</v>
      </c>
      <c r="AI3" s="25">
        <f>IF(ISNUMBER(AVERAGEIFS(Observed!AE$2:AE$294,Observed!$A$2:$A$294,$A3,Observed!$C$2:$C$294,$C3)),AVERAGEIFS(Observed!AE$2:AE$294,Observed!$A$2:$A$294,$A3,Observed!$C$2:$C$294,$C3),"")</f>
        <v>3.8666666666666662E-2</v>
      </c>
      <c r="AJ3" s="25" t="str">
        <f>IF(ISNUMBER(AVERAGEIFS(Observed!AF$2:AF$294,Observed!$A$2:$A$294,$A3,Observed!$C$2:$C$294,$C3)),AVERAGEIFS(Observed!AF$2:AF$294,Observed!$A$2:$A$294,$A3,Observed!$C$2:$C$294,$C3),"")</f>
        <v/>
      </c>
      <c r="AK3" s="24" t="str">
        <f>IF(ISNUMBER(AVERAGEIFS(Observed!AG$2:AG$294,Observed!$A$2:$A$294,$A3,Observed!$C$2:$C$294,$C3)),AVERAGEIFS(Observed!AG$2:AG$294,Observed!$A$2:$A$294,$A3,Observed!$C$2:$C$294,$C3),"")</f>
        <v/>
      </c>
      <c r="AL3" s="25">
        <f>IF(ISNUMBER(AVERAGEIFS(Observed!AH$2:AH$294,Observed!$A$2:$A$294,$A3,Observed!$C$2:$C$294,$C3)),AVERAGEIFS(Observed!AH$2:AH$294,Observed!$A$2:$A$294,$A3,Observed!$C$2:$C$294,$C3),"")</f>
        <v>0.31</v>
      </c>
      <c r="AM3" s="24">
        <f>IF(ISNUMBER(AVERAGEIFS(Observed!AI$2:AI$294,Observed!$A$2:$A$294,$A3,Observed!$C$2:$C$294,$C3)),AVERAGEIFS(Observed!AI$2:AI$294,Observed!$A$2:$A$294,$A3,Observed!$C$2:$C$294,$C3),"")</f>
        <v>1.6666666666666666E-2</v>
      </c>
      <c r="AN3" s="24">
        <f>IF(ISNUMBER(AVERAGEIFS(Observed!AJ$2:AJ$294,Observed!$A$2:$A$294,$A3,Observed!$C$2:$C$294,$C3)),AVERAGEIFS(Observed!AJ$2:AJ$294,Observed!$A$2:$A$294,$A3,Observed!$C$2:$C$294,$C3),"")</f>
        <v>0.18133333333333335</v>
      </c>
      <c r="AO3" s="24" t="str">
        <f>IF(ISNUMBER(AVERAGEIFS(Observed!AN$2:AN$294,Observed!$A$2:$A$294,$A3,Observed!$C$2:$C$294,$C3)),AVERAGEIFS(Observed!AN$2:AN$294,Observed!$A$2:$A$294,$A3,Observed!$C$2:$C$294,$C3),"")</f>
        <v/>
      </c>
      <c r="AP3" s="25" t="str">
        <f>IF(ISNUMBER(AVERAGEIFS(Observed!AO$2:AO$294,Observed!$A$2:$A$294,$A3,Observed!$C$2:$C$294,$C3)),AVERAGEIFS(Observed!AO$2:AO$294,Observed!$A$2:$A$294,$A3,Observed!$C$2:$C$294,$C3),"")</f>
        <v/>
      </c>
      <c r="AQ3" s="24">
        <f>IF(ISNUMBER(AVERAGEIFS(Observed!AP$2:AP$294,Observed!$A$2:$A$294,$A3,Observed!$C$2:$C$294,$C3)),AVERAGEIFS(Observed!AP$2:AP$294,Observed!$A$2:$A$294,$A3,Observed!$C$2:$C$294,$C3),"")</f>
        <v>7.9343333333333321</v>
      </c>
      <c r="AR3" s="24">
        <f>IF(ISNUMBER(AVERAGEIFS(Observed!AQ$2:AQ$294,Observed!$A$2:$A$294,$A3,Observed!$C$2:$C$294,$C3)),AVERAGEIFS(Observed!AQ$2:AQ$294,Observed!$A$2:$A$294,$A3,Observed!$C$2:$C$294,$C3),"")</f>
        <v>7.9343333333333321</v>
      </c>
      <c r="AS3" s="2">
        <f>COUNTIFS(Observed!$A$2:$A$294,$A3,Observed!$C$2:$C$294,$C3)</f>
        <v>3</v>
      </c>
      <c r="AT3" s="2">
        <f t="shared" si="0"/>
        <v>11</v>
      </c>
    </row>
    <row r="4" spans="1:46" x14ac:dyDescent="0.25">
      <c r="A4" s="4" t="s">
        <v>28</v>
      </c>
      <c r="B4" t="s">
        <v>26</v>
      </c>
      <c r="C4" s="3">
        <v>41988</v>
      </c>
      <c r="D4">
        <v>1</v>
      </c>
      <c r="F4">
        <v>100</v>
      </c>
      <c r="J4" s="2" t="s">
        <v>64</v>
      </c>
      <c r="K4" s="2" t="s">
        <v>23</v>
      </c>
      <c r="L4">
        <v>1</v>
      </c>
      <c r="M4" s="2" t="s">
        <v>22</v>
      </c>
      <c r="N4" s="23" t="str">
        <f>IF(ISNUMBER(AVERAGEIFS(Observed!J$2:J$294,Observed!$A$2:$A$294,$A4,Observed!$C$2:$C$294,$C4)),AVERAGEIFS(Observed!J$2:J$294,Observed!$A$2:$A$294,$A4,Observed!$C$2:$C$294,$C4),"")</f>
        <v/>
      </c>
      <c r="O4" s="24" t="str">
        <f>IF(ISNUMBER(AVERAGEIFS(Observed!K$2:K$294,Observed!$A$2:$A$294,$A4,Observed!$C$2:$C$294,$C4)),AVERAGEIFS(Observed!K$2:K$294,Observed!$A$2:$A$294,$A4,Observed!$C$2:$C$294,$C4),"")</f>
        <v/>
      </c>
      <c r="P4" s="24">
        <f>IF(ISNUMBER(AVERAGEIFS(Observed!L$2:L$294,Observed!$A$2:$A$294,$A4,Observed!$C$2:$C$294,$C4)),AVERAGEIFS(Observed!L$2:L$294,Observed!$A$2:$A$294,$A4,Observed!$C$2:$C$294,$C4),"")</f>
        <v>171.75333333333333</v>
      </c>
      <c r="Q4" s="24">
        <f>IF(ISNUMBER(AVERAGEIFS(Observed!M$2:M$294,Observed!$A$2:$A$294,$A4,Observed!$C$2:$C$294,$C4)),AVERAGEIFS(Observed!M$2:M$294,Observed!$A$2:$A$294,$A4,Observed!$C$2:$C$294,$C4),"")</f>
        <v>171.75333333333333</v>
      </c>
      <c r="R4" s="24">
        <f>IF(ISNUMBER(AVERAGEIFS(Observed!N$2:N$294,Observed!$A$2:$A$294,$A4,Observed!$C$2:$C$294,$C4)),AVERAGEIFS(Observed!N$2:N$294,Observed!$A$2:$A$294,$A4,Observed!$C$2:$C$294,$C4),"")</f>
        <v>171.75333333333333</v>
      </c>
      <c r="S4" s="25" t="str">
        <f>IF(ISNUMBER(AVERAGEIFS(Observed!O$2:O$294,Observed!$A$2:$A$294,$A4,Observed!$C$2:$C$294,$C4)),AVERAGEIFS(Observed!O$2:O$294,Observed!$A$2:$A$294,$A4,Observed!$C$2:$C$294,$C4),"")</f>
        <v/>
      </c>
      <c r="T4" s="25" t="str">
        <f>IF(ISNUMBER(AVERAGEIFS(Observed!P$2:P$294,Observed!$A$2:$A$294,$A4,Observed!$C$2:$C$294,$C4)),AVERAGEIFS(Observed!P$2:P$294,Observed!$A$2:$A$294,$A4,Observed!$C$2:$C$294,$C4),"")</f>
        <v/>
      </c>
      <c r="U4" s="25" t="str">
        <f>IF(ISNUMBER(AVERAGEIFS(Observed!Q$2:Q$294,Observed!$A$2:$A$294,$A4,Observed!$C$2:$C$294,$C4)),AVERAGEIFS(Observed!Q$2:Q$294,Observed!$A$2:$A$294,$A4,Observed!$C$2:$C$294,$C4),"")</f>
        <v/>
      </c>
      <c r="V4" s="24" t="str">
        <f>IF(ISNUMBER(AVERAGEIFS(Observed!R$2:R$294,Observed!$A$2:$A$294,$A4,Observed!$C$2:$C$294,$C4)),AVERAGEIFS(Observed!R$2:R$294,Observed!$A$2:$A$294,$A4,Observed!$C$2:$C$294,$C4),"")</f>
        <v/>
      </c>
      <c r="W4" s="26" t="str">
        <f>IF(ISNUMBER(AVERAGEIFS(Observed!S$2:S$294,Observed!$A$2:$A$294,$A4,Observed!$C$2:$C$294,$C4)),AVERAGEIFS(Observed!S$2:S$294,Observed!$A$2:$A$294,$A4,Observed!$C$2:$C$294,$C4),"")</f>
        <v/>
      </c>
      <c r="X4" s="26" t="str">
        <f>IF(ISNUMBER(AVERAGEIFS(Observed!T$2:T$294,Observed!$A$2:$A$294,$A4,Observed!$C$2:$C$294,$C4)),AVERAGEIFS(Observed!T$2:T$294,Observed!$A$2:$A$294,$A4,Observed!$C$2:$C$294,$C4),"")</f>
        <v/>
      </c>
      <c r="Y4" s="24" t="str">
        <f>IF(ISNUMBER(AVERAGEIFS(Observed!U$2:U$294,Observed!$A$2:$A$294,$A4,Observed!$C$2:$C$294,$C4)),AVERAGEIFS(Observed!U$2:U$294,Observed!$A$2:$A$294,$A4,Observed!$C$2:$C$294,$C4),"")</f>
        <v/>
      </c>
      <c r="Z4" s="24" t="str">
        <f>IF(ISNUMBER(AVERAGEIFS(Observed!V$2:V$294,Observed!$A$2:$A$294,$A4,Observed!$C$2:$C$294,$C4)),AVERAGEIFS(Observed!V$2:V$294,Observed!$A$2:$A$294,$A4,Observed!$C$2:$C$294,$C4),"")</f>
        <v/>
      </c>
      <c r="AA4" s="24" t="str">
        <f>IF(ISNUMBER(AVERAGEIFS(Observed!W$2:W$294,Observed!$A$2:$A$294,$A4,Observed!$C$2:$C$294,$C4)),AVERAGEIFS(Observed!W$2:W$294,Observed!$A$2:$A$294,$A4,Observed!$C$2:$C$294,$C4),"")</f>
        <v/>
      </c>
      <c r="AB4" s="24" t="str">
        <f>IF(ISNUMBER(AVERAGEIFS(Observed!X$2:X$294,Observed!$A$2:$A$294,$A4,Observed!$C$2:$C$294,$C4)),AVERAGEIFS(Observed!X$2:X$294,Observed!$A$2:$A$294,$A4,Observed!$C$2:$C$294,$C4),"")</f>
        <v/>
      </c>
      <c r="AC4" s="24" t="str">
        <f>IF(ISNUMBER(AVERAGEIFS(Observed!Y$2:Y$294,Observed!$A$2:$A$294,$A4,Observed!$C$2:$C$294,$C4)),AVERAGEIFS(Observed!Y$2:Y$294,Observed!$A$2:$A$294,$A4,Observed!$C$2:$C$294,$C4),"")</f>
        <v/>
      </c>
      <c r="AD4" s="24" t="str">
        <f>IF(ISNUMBER(AVERAGEIFS(Observed!Z$2:Z$294,Observed!$A$2:$A$294,$A4,Observed!$C$2:$C$294,$C4)),AVERAGEIFS(Observed!Z$2:Z$294,Observed!$A$2:$A$294,$A4,Observed!$C$2:$C$294,$C4),"")</f>
        <v/>
      </c>
      <c r="AE4" s="24" t="str">
        <f>IF(ISNUMBER(AVERAGEIFS(Observed!AA$2:AA$294,Observed!$A$2:$A$294,$A4,Observed!$C$2:$C$294,$C4)),AVERAGEIFS(Observed!AA$2:AA$294,Observed!$A$2:$A$294,$A4,Observed!$C$2:$C$294,$C4),"")</f>
        <v/>
      </c>
      <c r="AF4" s="24" t="str">
        <f>IF(ISNUMBER(AVERAGEIFS(Observed!AB$2:AB$294,Observed!$A$2:$A$294,$A4,Observed!$C$2:$C$294,$C4)),AVERAGEIFS(Observed!AB$2:AB$294,Observed!$A$2:$A$294,$A4,Observed!$C$2:$C$294,$C4),"")</f>
        <v/>
      </c>
      <c r="AG4" s="24">
        <f>IF(ISNUMBER(AVERAGEIFS(Observed!AC$2:AC$294,Observed!$A$2:$A$294,$A4,Observed!$C$2:$C$294,$C4)),AVERAGEIFS(Observed!AC$2:AC$294,Observed!$A$2:$A$294,$A4,Observed!$C$2:$C$294,$C4),"")</f>
        <v>24</v>
      </c>
      <c r="AH4" s="25">
        <f>IF(ISNUMBER(AVERAGEIFS(Observed!AD$2:AD$294,Observed!$A$2:$A$294,$A4,Observed!$C$2:$C$294,$C4)),AVERAGEIFS(Observed!AD$2:AD$294,Observed!$A$2:$A$294,$A4,Observed!$C$2:$C$294,$C4),"")</f>
        <v>3.6000000000000004E-2</v>
      </c>
      <c r="AI4" s="25">
        <f>IF(ISNUMBER(AVERAGEIFS(Observed!AE$2:AE$294,Observed!$A$2:$A$294,$A4,Observed!$C$2:$C$294,$C4)),AVERAGEIFS(Observed!AE$2:AE$294,Observed!$A$2:$A$294,$A4,Observed!$C$2:$C$294,$C4),"")</f>
        <v>3.6000000000000004E-2</v>
      </c>
      <c r="AJ4" s="25" t="str">
        <f>IF(ISNUMBER(AVERAGEIFS(Observed!AF$2:AF$294,Observed!$A$2:$A$294,$A4,Observed!$C$2:$C$294,$C4)),AVERAGEIFS(Observed!AF$2:AF$294,Observed!$A$2:$A$294,$A4,Observed!$C$2:$C$294,$C4),"")</f>
        <v/>
      </c>
      <c r="AK4" s="24" t="str">
        <f>IF(ISNUMBER(AVERAGEIFS(Observed!AG$2:AG$294,Observed!$A$2:$A$294,$A4,Observed!$C$2:$C$294,$C4)),AVERAGEIFS(Observed!AG$2:AG$294,Observed!$A$2:$A$294,$A4,Observed!$C$2:$C$294,$C4),"")</f>
        <v/>
      </c>
      <c r="AL4" s="25">
        <f>IF(ISNUMBER(AVERAGEIFS(Observed!AH$2:AH$294,Observed!$A$2:$A$294,$A4,Observed!$C$2:$C$294,$C4)),AVERAGEIFS(Observed!AH$2:AH$294,Observed!$A$2:$A$294,$A4,Observed!$C$2:$C$294,$C4),"")</f>
        <v>0.30633333333333335</v>
      </c>
      <c r="AM4" s="24">
        <f>IF(ISNUMBER(AVERAGEIFS(Observed!AI$2:AI$294,Observed!$A$2:$A$294,$A4,Observed!$C$2:$C$294,$C4)),AVERAGEIFS(Observed!AI$2:AI$294,Observed!$A$2:$A$294,$A4,Observed!$C$2:$C$294,$C4),"")</f>
        <v>2.2333333333333334E-2</v>
      </c>
      <c r="AN4" s="24">
        <f>IF(ISNUMBER(AVERAGEIFS(Observed!AJ$2:AJ$294,Observed!$A$2:$A$294,$A4,Observed!$C$2:$C$294,$C4)),AVERAGEIFS(Observed!AJ$2:AJ$294,Observed!$A$2:$A$294,$A4,Observed!$C$2:$C$294,$C4),"")</f>
        <v>0.26400000000000001</v>
      </c>
      <c r="AO4" s="24" t="str">
        <f>IF(ISNUMBER(AVERAGEIFS(Observed!AN$2:AN$294,Observed!$A$2:$A$294,$A4,Observed!$C$2:$C$294,$C4)),AVERAGEIFS(Observed!AN$2:AN$294,Observed!$A$2:$A$294,$A4,Observed!$C$2:$C$294,$C4),"")</f>
        <v/>
      </c>
      <c r="AP4" s="25" t="str">
        <f>IF(ISNUMBER(AVERAGEIFS(Observed!AO$2:AO$294,Observed!$A$2:$A$294,$A4,Observed!$C$2:$C$294,$C4)),AVERAGEIFS(Observed!AO$2:AO$294,Observed!$A$2:$A$294,$A4,Observed!$C$2:$C$294,$C4),"")</f>
        <v/>
      </c>
      <c r="AQ4" s="24">
        <f>IF(ISNUMBER(AVERAGEIFS(Observed!AP$2:AP$294,Observed!$A$2:$A$294,$A4,Observed!$C$2:$C$294,$C4)),AVERAGEIFS(Observed!AP$2:AP$294,Observed!$A$2:$A$294,$A4,Observed!$C$2:$C$294,$C4),"")</f>
        <v>6.169999999999999</v>
      </c>
      <c r="AR4" s="24">
        <f>IF(ISNUMBER(AVERAGEIFS(Observed!AQ$2:AQ$294,Observed!$A$2:$A$294,$A4,Observed!$C$2:$C$294,$C4)),AVERAGEIFS(Observed!AQ$2:AQ$294,Observed!$A$2:$A$294,$A4,Observed!$C$2:$C$294,$C4),"")</f>
        <v>6.169999999999999</v>
      </c>
      <c r="AS4" s="2">
        <f>COUNTIFS(Observed!$A$2:$A$294,$A4,Observed!$C$2:$C$294,$C4)</f>
        <v>3</v>
      </c>
      <c r="AT4" s="2">
        <f t="shared" si="0"/>
        <v>11</v>
      </c>
    </row>
    <row r="5" spans="1:46" x14ac:dyDescent="0.25">
      <c r="A5" s="4" t="s">
        <v>25</v>
      </c>
      <c r="B5" t="s">
        <v>26</v>
      </c>
      <c r="C5" s="3">
        <v>41988</v>
      </c>
      <c r="D5">
        <v>1</v>
      </c>
      <c r="F5">
        <v>200</v>
      </c>
      <c r="J5" s="2" t="s">
        <v>64</v>
      </c>
      <c r="K5" s="2" t="s">
        <v>23</v>
      </c>
      <c r="L5">
        <v>1</v>
      </c>
      <c r="M5" s="2" t="s">
        <v>22</v>
      </c>
      <c r="N5" s="23" t="str">
        <f>IF(ISNUMBER(AVERAGEIFS(Observed!J$2:J$294,Observed!$A$2:$A$294,$A5,Observed!$C$2:$C$294,$C5)),AVERAGEIFS(Observed!J$2:J$294,Observed!$A$2:$A$294,$A5,Observed!$C$2:$C$294,$C5),"")</f>
        <v/>
      </c>
      <c r="O5" s="24" t="str">
        <f>IF(ISNUMBER(AVERAGEIFS(Observed!K$2:K$294,Observed!$A$2:$A$294,$A5,Observed!$C$2:$C$294,$C5)),AVERAGEIFS(Observed!K$2:K$294,Observed!$A$2:$A$294,$A5,Observed!$C$2:$C$294,$C5),"")</f>
        <v/>
      </c>
      <c r="P5" s="24">
        <f>IF(ISNUMBER(AVERAGEIFS(Observed!L$2:L$294,Observed!$A$2:$A$294,$A5,Observed!$C$2:$C$294,$C5)),AVERAGEIFS(Observed!L$2:L$294,Observed!$A$2:$A$294,$A5,Observed!$C$2:$C$294,$C5),"")</f>
        <v>187.48333333333335</v>
      </c>
      <c r="Q5" s="24">
        <f>IF(ISNUMBER(AVERAGEIFS(Observed!M$2:M$294,Observed!$A$2:$A$294,$A5,Observed!$C$2:$C$294,$C5)),AVERAGEIFS(Observed!M$2:M$294,Observed!$A$2:$A$294,$A5,Observed!$C$2:$C$294,$C5),"")</f>
        <v>187.48333333333335</v>
      </c>
      <c r="R5" s="24">
        <f>IF(ISNUMBER(AVERAGEIFS(Observed!N$2:N$294,Observed!$A$2:$A$294,$A5,Observed!$C$2:$C$294,$C5)),AVERAGEIFS(Observed!N$2:N$294,Observed!$A$2:$A$294,$A5,Observed!$C$2:$C$294,$C5),"")</f>
        <v>187.48333333333335</v>
      </c>
      <c r="S5" s="25" t="str">
        <f>IF(ISNUMBER(AVERAGEIFS(Observed!O$2:O$294,Observed!$A$2:$A$294,$A5,Observed!$C$2:$C$294,$C5)),AVERAGEIFS(Observed!O$2:O$294,Observed!$A$2:$A$294,$A5,Observed!$C$2:$C$294,$C5),"")</f>
        <v/>
      </c>
      <c r="T5" s="25" t="str">
        <f>IF(ISNUMBER(AVERAGEIFS(Observed!P$2:P$294,Observed!$A$2:$A$294,$A5,Observed!$C$2:$C$294,$C5)),AVERAGEIFS(Observed!P$2:P$294,Observed!$A$2:$A$294,$A5,Observed!$C$2:$C$294,$C5),"")</f>
        <v/>
      </c>
      <c r="U5" s="25" t="str">
        <f>IF(ISNUMBER(AVERAGEIFS(Observed!Q$2:Q$294,Observed!$A$2:$A$294,$A5,Observed!$C$2:$C$294,$C5)),AVERAGEIFS(Observed!Q$2:Q$294,Observed!$A$2:$A$294,$A5,Observed!$C$2:$C$294,$C5),"")</f>
        <v/>
      </c>
      <c r="V5" s="24" t="str">
        <f>IF(ISNUMBER(AVERAGEIFS(Observed!R$2:R$294,Observed!$A$2:$A$294,$A5,Observed!$C$2:$C$294,$C5)),AVERAGEIFS(Observed!R$2:R$294,Observed!$A$2:$A$294,$A5,Observed!$C$2:$C$294,$C5),"")</f>
        <v/>
      </c>
      <c r="W5" s="26" t="str">
        <f>IF(ISNUMBER(AVERAGEIFS(Observed!S$2:S$294,Observed!$A$2:$A$294,$A5,Observed!$C$2:$C$294,$C5)),AVERAGEIFS(Observed!S$2:S$294,Observed!$A$2:$A$294,$A5,Observed!$C$2:$C$294,$C5),"")</f>
        <v/>
      </c>
      <c r="X5" s="26" t="str">
        <f>IF(ISNUMBER(AVERAGEIFS(Observed!T$2:T$294,Observed!$A$2:$A$294,$A5,Observed!$C$2:$C$294,$C5)),AVERAGEIFS(Observed!T$2:T$294,Observed!$A$2:$A$294,$A5,Observed!$C$2:$C$294,$C5),"")</f>
        <v/>
      </c>
      <c r="Y5" s="24" t="str">
        <f>IF(ISNUMBER(AVERAGEIFS(Observed!U$2:U$294,Observed!$A$2:$A$294,$A5,Observed!$C$2:$C$294,$C5)),AVERAGEIFS(Observed!U$2:U$294,Observed!$A$2:$A$294,$A5,Observed!$C$2:$C$294,$C5),"")</f>
        <v/>
      </c>
      <c r="Z5" s="24" t="str">
        <f>IF(ISNUMBER(AVERAGEIFS(Observed!V$2:V$294,Observed!$A$2:$A$294,$A5,Observed!$C$2:$C$294,$C5)),AVERAGEIFS(Observed!V$2:V$294,Observed!$A$2:$A$294,$A5,Observed!$C$2:$C$294,$C5),"")</f>
        <v/>
      </c>
      <c r="AA5" s="24" t="str">
        <f>IF(ISNUMBER(AVERAGEIFS(Observed!W$2:W$294,Observed!$A$2:$A$294,$A5,Observed!$C$2:$C$294,$C5)),AVERAGEIFS(Observed!W$2:W$294,Observed!$A$2:$A$294,$A5,Observed!$C$2:$C$294,$C5),"")</f>
        <v/>
      </c>
      <c r="AB5" s="24" t="str">
        <f>IF(ISNUMBER(AVERAGEIFS(Observed!X$2:X$294,Observed!$A$2:$A$294,$A5,Observed!$C$2:$C$294,$C5)),AVERAGEIFS(Observed!X$2:X$294,Observed!$A$2:$A$294,$A5,Observed!$C$2:$C$294,$C5),"")</f>
        <v/>
      </c>
      <c r="AC5" s="24" t="str">
        <f>IF(ISNUMBER(AVERAGEIFS(Observed!Y$2:Y$294,Observed!$A$2:$A$294,$A5,Observed!$C$2:$C$294,$C5)),AVERAGEIFS(Observed!Y$2:Y$294,Observed!$A$2:$A$294,$A5,Observed!$C$2:$C$294,$C5),"")</f>
        <v/>
      </c>
      <c r="AD5" s="24" t="str">
        <f>IF(ISNUMBER(AVERAGEIFS(Observed!Z$2:Z$294,Observed!$A$2:$A$294,$A5,Observed!$C$2:$C$294,$C5)),AVERAGEIFS(Observed!Z$2:Z$294,Observed!$A$2:$A$294,$A5,Observed!$C$2:$C$294,$C5),"")</f>
        <v/>
      </c>
      <c r="AE5" s="24" t="str">
        <f>IF(ISNUMBER(AVERAGEIFS(Observed!AA$2:AA$294,Observed!$A$2:$A$294,$A5,Observed!$C$2:$C$294,$C5)),AVERAGEIFS(Observed!AA$2:AA$294,Observed!$A$2:$A$294,$A5,Observed!$C$2:$C$294,$C5),"")</f>
        <v/>
      </c>
      <c r="AF5" s="24" t="str">
        <f>IF(ISNUMBER(AVERAGEIFS(Observed!AB$2:AB$294,Observed!$A$2:$A$294,$A5,Observed!$C$2:$C$294,$C5)),AVERAGEIFS(Observed!AB$2:AB$294,Observed!$A$2:$A$294,$A5,Observed!$C$2:$C$294,$C5),"")</f>
        <v/>
      </c>
      <c r="AG5" s="24">
        <f>IF(ISNUMBER(AVERAGEIFS(Observed!AC$2:AC$294,Observed!$A$2:$A$294,$A5,Observed!$C$2:$C$294,$C5)),AVERAGEIFS(Observed!AC$2:AC$294,Observed!$A$2:$A$294,$A5,Observed!$C$2:$C$294,$C5),"")</f>
        <v>24.5</v>
      </c>
      <c r="AH5" s="25">
        <f>IF(ISNUMBER(AVERAGEIFS(Observed!AD$2:AD$294,Observed!$A$2:$A$294,$A5,Observed!$C$2:$C$294,$C5)),AVERAGEIFS(Observed!AD$2:AD$294,Observed!$A$2:$A$294,$A5,Observed!$C$2:$C$294,$C5),"")</f>
        <v>3.6666666666666674E-2</v>
      </c>
      <c r="AI5" s="25">
        <f>IF(ISNUMBER(AVERAGEIFS(Observed!AE$2:AE$294,Observed!$A$2:$A$294,$A5,Observed!$C$2:$C$294,$C5)),AVERAGEIFS(Observed!AE$2:AE$294,Observed!$A$2:$A$294,$A5,Observed!$C$2:$C$294,$C5),"")</f>
        <v>3.6666666666666674E-2</v>
      </c>
      <c r="AJ5" s="25" t="str">
        <f>IF(ISNUMBER(AVERAGEIFS(Observed!AF$2:AF$294,Observed!$A$2:$A$294,$A5,Observed!$C$2:$C$294,$C5)),AVERAGEIFS(Observed!AF$2:AF$294,Observed!$A$2:$A$294,$A5,Observed!$C$2:$C$294,$C5),"")</f>
        <v/>
      </c>
      <c r="AK5" s="24" t="str">
        <f>IF(ISNUMBER(AVERAGEIFS(Observed!AG$2:AG$294,Observed!$A$2:$A$294,$A5,Observed!$C$2:$C$294,$C5)),AVERAGEIFS(Observed!AG$2:AG$294,Observed!$A$2:$A$294,$A5,Observed!$C$2:$C$294,$C5),"")</f>
        <v/>
      </c>
      <c r="AL5" s="25">
        <f>IF(ISNUMBER(AVERAGEIFS(Observed!AH$2:AH$294,Observed!$A$2:$A$294,$A5,Observed!$C$2:$C$294,$C5)),AVERAGEIFS(Observed!AH$2:AH$294,Observed!$A$2:$A$294,$A5,Observed!$C$2:$C$294,$C5),"")</f>
        <v>0.35200000000000004</v>
      </c>
      <c r="AM5" s="24">
        <f>IF(ISNUMBER(AVERAGEIFS(Observed!AI$2:AI$294,Observed!$A$2:$A$294,$A5,Observed!$C$2:$C$294,$C5)),AVERAGEIFS(Observed!AI$2:AI$294,Observed!$A$2:$A$294,$A5,Observed!$C$2:$C$294,$C5),"")</f>
        <v>1.7999999999999999E-2</v>
      </c>
      <c r="AN5" s="24">
        <f>IF(ISNUMBER(AVERAGEIFS(Observed!AJ$2:AJ$294,Observed!$A$2:$A$294,$A5,Observed!$C$2:$C$294,$C5)),AVERAGEIFS(Observed!AJ$2:AJ$294,Observed!$A$2:$A$294,$A5,Observed!$C$2:$C$294,$C5),"")</f>
        <v>0.18166666666666667</v>
      </c>
      <c r="AO5" s="24" t="str">
        <f>IF(ISNUMBER(AVERAGEIFS(Observed!AN$2:AN$294,Observed!$A$2:$A$294,$A5,Observed!$C$2:$C$294,$C5)),AVERAGEIFS(Observed!AN$2:AN$294,Observed!$A$2:$A$294,$A5,Observed!$C$2:$C$294,$C5),"")</f>
        <v/>
      </c>
      <c r="AP5" s="25" t="str">
        <f>IF(ISNUMBER(AVERAGEIFS(Observed!AO$2:AO$294,Observed!$A$2:$A$294,$A5,Observed!$C$2:$C$294,$C5)),AVERAGEIFS(Observed!AO$2:AO$294,Observed!$A$2:$A$294,$A5,Observed!$C$2:$C$294,$C5),"")</f>
        <v/>
      </c>
      <c r="AQ5" s="24">
        <f>IF(ISNUMBER(AVERAGEIFS(Observed!AP$2:AP$294,Observed!$A$2:$A$294,$A5,Observed!$C$2:$C$294,$C5)),AVERAGEIFS(Observed!AP$2:AP$294,Observed!$A$2:$A$294,$A5,Observed!$C$2:$C$294,$C5),"")</f>
        <v>6.8533333333333344</v>
      </c>
      <c r="AR5" s="24">
        <f>IF(ISNUMBER(AVERAGEIFS(Observed!AQ$2:AQ$294,Observed!$A$2:$A$294,$A5,Observed!$C$2:$C$294,$C5)),AVERAGEIFS(Observed!AQ$2:AQ$294,Observed!$A$2:$A$294,$A5,Observed!$C$2:$C$294,$C5),"")</f>
        <v>6.8533333333333344</v>
      </c>
      <c r="AS5" s="2">
        <f>COUNTIFS(Observed!$A$2:$A$294,$A5,Observed!$C$2:$C$294,$C5)</f>
        <v>3</v>
      </c>
      <c r="AT5" s="2">
        <f t="shared" si="0"/>
        <v>11</v>
      </c>
    </row>
    <row r="6" spans="1:46" x14ac:dyDescent="0.25">
      <c r="A6" s="4" t="s">
        <v>31</v>
      </c>
      <c r="B6" t="s">
        <v>26</v>
      </c>
      <c r="C6" s="3">
        <v>41988</v>
      </c>
      <c r="D6">
        <v>1</v>
      </c>
      <c r="F6">
        <v>350</v>
      </c>
      <c r="J6" s="2" t="s">
        <v>64</v>
      </c>
      <c r="K6" s="2" t="s">
        <v>23</v>
      </c>
      <c r="L6">
        <v>1</v>
      </c>
      <c r="M6" s="2" t="s">
        <v>22</v>
      </c>
      <c r="N6" s="23" t="str">
        <f>IF(ISNUMBER(AVERAGEIFS(Observed!J$2:J$294,Observed!$A$2:$A$294,$A6,Observed!$C$2:$C$294,$C6)),AVERAGEIFS(Observed!J$2:J$294,Observed!$A$2:$A$294,$A6,Observed!$C$2:$C$294,$C6),"")</f>
        <v/>
      </c>
      <c r="O6" s="24" t="str">
        <f>IF(ISNUMBER(AVERAGEIFS(Observed!K$2:K$294,Observed!$A$2:$A$294,$A6,Observed!$C$2:$C$294,$C6)),AVERAGEIFS(Observed!K$2:K$294,Observed!$A$2:$A$294,$A6,Observed!$C$2:$C$294,$C6),"")</f>
        <v/>
      </c>
      <c r="P6" s="24">
        <f>IF(ISNUMBER(AVERAGEIFS(Observed!L$2:L$294,Observed!$A$2:$A$294,$A6,Observed!$C$2:$C$294,$C6)),AVERAGEIFS(Observed!L$2:L$294,Observed!$A$2:$A$294,$A6,Observed!$C$2:$C$294,$C6),"")</f>
        <v>166.50666666666669</v>
      </c>
      <c r="Q6" s="24">
        <f>IF(ISNUMBER(AVERAGEIFS(Observed!M$2:M$294,Observed!$A$2:$A$294,$A6,Observed!$C$2:$C$294,$C6)),AVERAGEIFS(Observed!M$2:M$294,Observed!$A$2:$A$294,$A6,Observed!$C$2:$C$294,$C6),"")</f>
        <v>166.50666666666669</v>
      </c>
      <c r="R6" s="24">
        <f>IF(ISNUMBER(AVERAGEIFS(Observed!N$2:N$294,Observed!$A$2:$A$294,$A6,Observed!$C$2:$C$294,$C6)),AVERAGEIFS(Observed!N$2:N$294,Observed!$A$2:$A$294,$A6,Observed!$C$2:$C$294,$C6),"")</f>
        <v>166.50666666666669</v>
      </c>
      <c r="S6" s="25" t="str">
        <f>IF(ISNUMBER(AVERAGEIFS(Observed!O$2:O$294,Observed!$A$2:$A$294,$A6,Observed!$C$2:$C$294,$C6)),AVERAGEIFS(Observed!O$2:O$294,Observed!$A$2:$A$294,$A6,Observed!$C$2:$C$294,$C6),"")</f>
        <v/>
      </c>
      <c r="T6" s="25" t="str">
        <f>IF(ISNUMBER(AVERAGEIFS(Observed!P$2:P$294,Observed!$A$2:$A$294,$A6,Observed!$C$2:$C$294,$C6)),AVERAGEIFS(Observed!P$2:P$294,Observed!$A$2:$A$294,$A6,Observed!$C$2:$C$294,$C6),"")</f>
        <v/>
      </c>
      <c r="U6" s="25" t="str">
        <f>IF(ISNUMBER(AVERAGEIFS(Observed!Q$2:Q$294,Observed!$A$2:$A$294,$A6,Observed!$C$2:$C$294,$C6)),AVERAGEIFS(Observed!Q$2:Q$294,Observed!$A$2:$A$294,$A6,Observed!$C$2:$C$294,$C6),"")</f>
        <v/>
      </c>
      <c r="V6" s="24" t="str">
        <f>IF(ISNUMBER(AVERAGEIFS(Observed!R$2:R$294,Observed!$A$2:$A$294,$A6,Observed!$C$2:$C$294,$C6)),AVERAGEIFS(Observed!R$2:R$294,Observed!$A$2:$A$294,$A6,Observed!$C$2:$C$294,$C6),"")</f>
        <v/>
      </c>
      <c r="W6" s="26" t="str">
        <f>IF(ISNUMBER(AVERAGEIFS(Observed!S$2:S$294,Observed!$A$2:$A$294,$A6,Observed!$C$2:$C$294,$C6)),AVERAGEIFS(Observed!S$2:S$294,Observed!$A$2:$A$294,$A6,Observed!$C$2:$C$294,$C6),"")</f>
        <v/>
      </c>
      <c r="X6" s="26" t="str">
        <f>IF(ISNUMBER(AVERAGEIFS(Observed!T$2:T$294,Observed!$A$2:$A$294,$A6,Observed!$C$2:$C$294,$C6)),AVERAGEIFS(Observed!T$2:T$294,Observed!$A$2:$A$294,$A6,Observed!$C$2:$C$294,$C6),"")</f>
        <v/>
      </c>
      <c r="Y6" s="24" t="str">
        <f>IF(ISNUMBER(AVERAGEIFS(Observed!U$2:U$294,Observed!$A$2:$A$294,$A6,Observed!$C$2:$C$294,$C6)),AVERAGEIFS(Observed!U$2:U$294,Observed!$A$2:$A$294,$A6,Observed!$C$2:$C$294,$C6),"")</f>
        <v/>
      </c>
      <c r="Z6" s="24" t="str">
        <f>IF(ISNUMBER(AVERAGEIFS(Observed!V$2:V$294,Observed!$A$2:$A$294,$A6,Observed!$C$2:$C$294,$C6)),AVERAGEIFS(Observed!V$2:V$294,Observed!$A$2:$A$294,$A6,Observed!$C$2:$C$294,$C6),"")</f>
        <v/>
      </c>
      <c r="AA6" s="24" t="str">
        <f>IF(ISNUMBER(AVERAGEIFS(Observed!W$2:W$294,Observed!$A$2:$A$294,$A6,Observed!$C$2:$C$294,$C6)),AVERAGEIFS(Observed!W$2:W$294,Observed!$A$2:$A$294,$A6,Observed!$C$2:$C$294,$C6),"")</f>
        <v/>
      </c>
      <c r="AB6" s="24" t="str">
        <f>IF(ISNUMBER(AVERAGEIFS(Observed!X$2:X$294,Observed!$A$2:$A$294,$A6,Observed!$C$2:$C$294,$C6)),AVERAGEIFS(Observed!X$2:X$294,Observed!$A$2:$A$294,$A6,Observed!$C$2:$C$294,$C6),"")</f>
        <v/>
      </c>
      <c r="AC6" s="24" t="str">
        <f>IF(ISNUMBER(AVERAGEIFS(Observed!Y$2:Y$294,Observed!$A$2:$A$294,$A6,Observed!$C$2:$C$294,$C6)),AVERAGEIFS(Observed!Y$2:Y$294,Observed!$A$2:$A$294,$A6,Observed!$C$2:$C$294,$C6),"")</f>
        <v/>
      </c>
      <c r="AD6" s="24" t="str">
        <f>IF(ISNUMBER(AVERAGEIFS(Observed!Z$2:Z$294,Observed!$A$2:$A$294,$A6,Observed!$C$2:$C$294,$C6)),AVERAGEIFS(Observed!Z$2:Z$294,Observed!$A$2:$A$294,$A6,Observed!$C$2:$C$294,$C6),"")</f>
        <v/>
      </c>
      <c r="AE6" s="24" t="str">
        <f>IF(ISNUMBER(AVERAGEIFS(Observed!AA$2:AA$294,Observed!$A$2:$A$294,$A6,Observed!$C$2:$C$294,$C6)),AVERAGEIFS(Observed!AA$2:AA$294,Observed!$A$2:$A$294,$A6,Observed!$C$2:$C$294,$C6),"")</f>
        <v/>
      </c>
      <c r="AF6" s="24" t="str">
        <f>IF(ISNUMBER(AVERAGEIFS(Observed!AB$2:AB$294,Observed!$A$2:$A$294,$A6,Observed!$C$2:$C$294,$C6)),AVERAGEIFS(Observed!AB$2:AB$294,Observed!$A$2:$A$294,$A6,Observed!$C$2:$C$294,$C6),"")</f>
        <v/>
      </c>
      <c r="AG6" s="24">
        <f>IF(ISNUMBER(AVERAGEIFS(Observed!AC$2:AC$294,Observed!$A$2:$A$294,$A6,Observed!$C$2:$C$294,$C6)),AVERAGEIFS(Observed!AC$2:AC$294,Observed!$A$2:$A$294,$A6,Observed!$C$2:$C$294,$C6),"")</f>
        <v>25.833333333333332</v>
      </c>
      <c r="AH6" s="25">
        <f>IF(ISNUMBER(AVERAGEIFS(Observed!AD$2:AD$294,Observed!$A$2:$A$294,$A6,Observed!$C$2:$C$294,$C6)),AVERAGEIFS(Observed!AD$2:AD$294,Observed!$A$2:$A$294,$A6,Observed!$C$2:$C$294,$C6),"")</f>
        <v>3.9E-2</v>
      </c>
      <c r="AI6" s="25">
        <f>IF(ISNUMBER(AVERAGEIFS(Observed!AE$2:AE$294,Observed!$A$2:$A$294,$A6,Observed!$C$2:$C$294,$C6)),AVERAGEIFS(Observed!AE$2:AE$294,Observed!$A$2:$A$294,$A6,Observed!$C$2:$C$294,$C6),"")</f>
        <v>3.9E-2</v>
      </c>
      <c r="AJ6" s="25" t="str">
        <f>IF(ISNUMBER(AVERAGEIFS(Observed!AF$2:AF$294,Observed!$A$2:$A$294,$A6,Observed!$C$2:$C$294,$C6)),AVERAGEIFS(Observed!AF$2:AF$294,Observed!$A$2:$A$294,$A6,Observed!$C$2:$C$294,$C6),"")</f>
        <v/>
      </c>
      <c r="AK6" s="24" t="str">
        <f>IF(ISNUMBER(AVERAGEIFS(Observed!AG$2:AG$294,Observed!$A$2:$A$294,$A6,Observed!$C$2:$C$294,$C6)),AVERAGEIFS(Observed!AG$2:AG$294,Observed!$A$2:$A$294,$A6,Observed!$C$2:$C$294,$C6),"")</f>
        <v/>
      </c>
      <c r="AL6" s="25">
        <f>IF(ISNUMBER(AVERAGEIFS(Observed!AH$2:AH$294,Observed!$A$2:$A$294,$A6,Observed!$C$2:$C$294,$C6)),AVERAGEIFS(Observed!AH$2:AH$294,Observed!$A$2:$A$294,$A6,Observed!$C$2:$C$294,$C6),"")</f>
        <v>0.39633333333333337</v>
      </c>
      <c r="AM6" s="24">
        <f>IF(ISNUMBER(AVERAGEIFS(Observed!AI$2:AI$294,Observed!$A$2:$A$294,$A6,Observed!$C$2:$C$294,$C6)),AVERAGEIFS(Observed!AI$2:AI$294,Observed!$A$2:$A$294,$A6,Observed!$C$2:$C$294,$C6),"")</f>
        <v>2.1333333333333333E-2</v>
      </c>
      <c r="AN6" s="24">
        <f>IF(ISNUMBER(AVERAGEIFS(Observed!AJ$2:AJ$294,Observed!$A$2:$A$294,$A6,Observed!$C$2:$C$294,$C6)),AVERAGEIFS(Observed!AJ$2:AJ$294,Observed!$A$2:$A$294,$A6,Observed!$C$2:$C$294,$C6),"")</f>
        <v>0.23833333333333331</v>
      </c>
      <c r="AO6" s="24" t="str">
        <f>IF(ISNUMBER(AVERAGEIFS(Observed!AN$2:AN$294,Observed!$A$2:$A$294,$A6,Observed!$C$2:$C$294,$C6)),AVERAGEIFS(Observed!AN$2:AN$294,Observed!$A$2:$A$294,$A6,Observed!$C$2:$C$294,$C6),"")</f>
        <v/>
      </c>
      <c r="AP6" s="25" t="str">
        <f>IF(ISNUMBER(AVERAGEIFS(Observed!AO$2:AO$294,Observed!$A$2:$A$294,$A6,Observed!$C$2:$C$294,$C6)),AVERAGEIFS(Observed!AO$2:AO$294,Observed!$A$2:$A$294,$A6,Observed!$C$2:$C$294,$C6),"")</f>
        <v/>
      </c>
      <c r="AQ6" s="24">
        <f>IF(ISNUMBER(AVERAGEIFS(Observed!AP$2:AP$294,Observed!$A$2:$A$294,$A6,Observed!$C$2:$C$294,$C6)),AVERAGEIFS(Observed!AP$2:AP$294,Observed!$A$2:$A$294,$A6,Observed!$C$2:$C$294,$C6),"")</f>
        <v>6.3266666666666671</v>
      </c>
      <c r="AR6" s="24">
        <f>IF(ISNUMBER(AVERAGEIFS(Observed!AQ$2:AQ$294,Observed!$A$2:$A$294,$A6,Observed!$C$2:$C$294,$C6)),AVERAGEIFS(Observed!AQ$2:AQ$294,Observed!$A$2:$A$294,$A6,Observed!$C$2:$C$294,$C6),"")</f>
        <v>6.3266666666666671</v>
      </c>
      <c r="AS6" s="2">
        <f>COUNTIFS(Observed!$A$2:$A$294,$A6,Observed!$C$2:$C$294,$C6)</f>
        <v>3</v>
      </c>
      <c r="AT6" s="2">
        <f t="shared" si="0"/>
        <v>11</v>
      </c>
    </row>
    <row r="7" spans="1:46" x14ac:dyDescent="0.25">
      <c r="A7" s="4" t="s">
        <v>30</v>
      </c>
      <c r="B7" t="s">
        <v>26</v>
      </c>
      <c r="C7" s="3">
        <v>41988</v>
      </c>
      <c r="D7">
        <v>1</v>
      </c>
      <c r="F7">
        <v>500</v>
      </c>
      <c r="J7" s="2" t="s">
        <v>64</v>
      </c>
      <c r="K7" s="2" t="s">
        <v>23</v>
      </c>
      <c r="L7">
        <v>1</v>
      </c>
      <c r="M7" s="2" t="s">
        <v>22</v>
      </c>
      <c r="N7" s="23" t="str">
        <f>IF(ISNUMBER(AVERAGEIFS(Observed!J$2:J$294,Observed!$A$2:$A$294,$A7,Observed!$C$2:$C$294,$C7)),AVERAGEIFS(Observed!J$2:J$294,Observed!$A$2:$A$294,$A7,Observed!$C$2:$C$294,$C7),"")</f>
        <v/>
      </c>
      <c r="O7" s="24" t="str">
        <f>IF(ISNUMBER(AVERAGEIFS(Observed!K$2:K$294,Observed!$A$2:$A$294,$A7,Observed!$C$2:$C$294,$C7)),AVERAGEIFS(Observed!K$2:K$294,Observed!$A$2:$A$294,$A7,Observed!$C$2:$C$294,$C7),"")</f>
        <v/>
      </c>
      <c r="P7" s="24">
        <f>IF(ISNUMBER(AVERAGEIFS(Observed!L$2:L$294,Observed!$A$2:$A$294,$A7,Observed!$C$2:$C$294,$C7)),AVERAGEIFS(Observed!L$2:L$294,Observed!$A$2:$A$294,$A7,Observed!$C$2:$C$294,$C7),"")</f>
        <v>187.97666666666669</v>
      </c>
      <c r="Q7" s="24">
        <f>IF(ISNUMBER(AVERAGEIFS(Observed!M$2:M$294,Observed!$A$2:$A$294,$A7,Observed!$C$2:$C$294,$C7)),AVERAGEIFS(Observed!M$2:M$294,Observed!$A$2:$A$294,$A7,Observed!$C$2:$C$294,$C7),"")</f>
        <v>187.97666666666669</v>
      </c>
      <c r="R7" s="24">
        <f>IF(ISNUMBER(AVERAGEIFS(Observed!N$2:N$294,Observed!$A$2:$A$294,$A7,Observed!$C$2:$C$294,$C7)),AVERAGEIFS(Observed!N$2:N$294,Observed!$A$2:$A$294,$A7,Observed!$C$2:$C$294,$C7),"")</f>
        <v>187.97666666666669</v>
      </c>
      <c r="S7" s="25" t="str">
        <f>IF(ISNUMBER(AVERAGEIFS(Observed!O$2:O$294,Observed!$A$2:$A$294,$A7,Observed!$C$2:$C$294,$C7)),AVERAGEIFS(Observed!O$2:O$294,Observed!$A$2:$A$294,$A7,Observed!$C$2:$C$294,$C7),"")</f>
        <v/>
      </c>
      <c r="T7" s="25" t="str">
        <f>IF(ISNUMBER(AVERAGEIFS(Observed!P$2:P$294,Observed!$A$2:$A$294,$A7,Observed!$C$2:$C$294,$C7)),AVERAGEIFS(Observed!P$2:P$294,Observed!$A$2:$A$294,$A7,Observed!$C$2:$C$294,$C7),"")</f>
        <v/>
      </c>
      <c r="U7" s="25" t="str">
        <f>IF(ISNUMBER(AVERAGEIFS(Observed!Q$2:Q$294,Observed!$A$2:$A$294,$A7,Observed!$C$2:$C$294,$C7)),AVERAGEIFS(Observed!Q$2:Q$294,Observed!$A$2:$A$294,$A7,Observed!$C$2:$C$294,$C7),"")</f>
        <v/>
      </c>
      <c r="V7" s="24" t="str">
        <f>IF(ISNUMBER(AVERAGEIFS(Observed!R$2:R$294,Observed!$A$2:$A$294,$A7,Observed!$C$2:$C$294,$C7)),AVERAGEIFS(Observed!R$2:R$294,Observed!$A$2:$A$294,$A7,Observed!$C$2:$C$294,$C7),"")</f>
        <v/>
      </c>
      <c r="W7" s="26" t="str">
        <f>IF(ISNUMBER(AVERAGEIFS(Observed!S$2:S$294,Observed!$A$2:$A$294,$A7,Observed!$C$2:$C$294,$C7)),AVERAGEIFS(Observed!S$2:S$294,Observed!$A$2:$A$294,$A7,Observed!$C$2:$C$294,$C7),"")</f>
        <v/>
      </c>
      <c r="X7" s="26" t="str">
        <f>IF(ISNUMBER(AVERAGEIFS(Observed!T$2:T$294,Observed!$A$2:$A$294,$A7,Observed!$C$2:$C$294,$C7)),AVERAGEIFS(Observed!T$2:T$294,Observed!$A$2:$A$294,$A7,Observed!$C$2:$C$294,$C7),"")</f>
        <v/>
      </c>
      <c r="Y7" s="24" t="str">
        <f>IF(ISNUMBER(AVERAGEIFS(Observed!U$2:U$294,Observed!$A$2:$A$294,$A7,Observed!$C$2:$C$294,$C7)),AVERAGEIFS(Observed!U$2:U$294,Observed!$A$2:$A$294,$A7,Observed!$C$2:$C$294,$C7),"")</f>
        <v/>
      </c>
      <c r="Z7" s="24" t="str">
        <f>IF(ISNUMBER(AVERAGEIFS(Observed!V$2:V$294,Observed!$A$2:$A$294,$A7,Observed!$C$2:$C$294,$C7)),AVERAGEIFS(Observed!V$2:V$294,Observed!$A$2:$A$294,$A7,Observed!$C$2:$C$294,$C7),"")</f>
        <v/>
      </c>
      <c r="AA7" s="24" t="str">
        <f>IF(ISNUMBER(AVERAGEIFS(Observed!W$2:W$294,Observed!$A$2:$A$294,$A7,Observed!$C$2:$C$294,$C7)),AVERAGEIFS(Observed!W$2:W$294,Observed!$A$2:$A$294,$A7,Observed!$C$2:$C$294,$C7),"")</f>
        <v/>
      </c>
      <c r="AB7" s="24" t="str">
        <f>IF(ISNUMBER(AVERAGEIFS(Observed!X$2:X$294,Observed!$A$2:$A$294,$A7,Observed!$C$2:$C$294,$C7)),AVERAGEIFS(Observed!X$2:X$294,Observed!$A$2:$A$294,$A7,Observed!$C$2:$C$294,$C7),"")</f>
        <v/>
      </c>
      <c r="AC7" s="24" t="str">
        <f>IF(ISNUMBER(AVERAGEIFS(Observed!Y$2:Y$294,Observed!$A$2:$A$294,$A7,Observed!$C$2:$C$294,$C7)),AVERAGEIFS(Observed!Y$2:Y$294,Observed!$A$2:$A$294,$A7,Observed!$C$2:$C$294,$C7),"")</f>
        <v/>
      </c>
      <c r="AD7" s="24" t="str">
        <f>IF(ISNUMBER(AVERAGEIFS(Observed!Z$2:Z$294,Observed!$A$2:$A$294,$A7,Observed!$C$2:$C$294,$C7)),AVERAGEIFS(Observed!Z$2:Z$294,Observed!$A$2:$A$294,$A7,Observed!$C$2:$C$294,$C7),"")</f>
        <v/>
      </c>
      <c r="AE7" s="24" t="str">
        <f>IF(ISNUMBER(AVERAGEIFS(Observed!AA$2:AA$294,Observed!$A$2:$A$294,$A7,Observed!$C$2:$C$294,$C7)),AVERAGEIFS(Observed!AA$2:AA$294,Observed!$A$2:$A$294,$A7,Observed!$C$2:$C$294,$C7),"")</f>
        <v/>
      </c>
      <c r="AF7" s="24" t="str">
        <f>IF(ISNUMBER(AVERAGEIFS(Observed!AB$2:AB$294,Observed!$A$2:$A$294,$A7,Observed!$C$2:$C$294,$C7)),AVERAGEIFS(Observed!AB$2:AB$294,Observed!$A$2:$A$294,$A7,Observed!$C$2:$C$294,$C7),"")</f>
        <v/>
      </c>
      <c r="AG7" s="24">
        <f>IF(ISNUMBER(AVERAGEIFS(Observed!AC$2:AC$294,Observed!$A$2:$A$294,$A7,Observed!$C$2:$C$294,$C7)),AVERAGEIFS(Observed!AC$2:AC$294,Observed!$A$2:$A$294,$A7,Observed!$C$2:$C$294,$C7),"")</f>
        <v>25.933333333333334</v>
      </c>
      <c r="AH7" s="25">
        <f>IF(ISNUMBER(AVERAGEIFS(Observed!AD$2:AD$294,Observed!$A$2:$A$294,$A7,Observed!$C$2:$C$294,$C7)),AVERAGEIFS(Observed!AD$2:AD$294,Observed!$A$2:$A$294,$A7,Observed!$C$2:$C$294,$C7),"")</f>
        <v>3.9E-2</v>
      </c>
      <c r="AI7" s="25">
        <f>IF(ISNUMBER(AVERAGEIFS(Observed!AE$2:AE$294,Observed!$A$2:$A$294,$A7,Observed!$C$2:$C$294,$C7)),AVERAGEIFS(Observed!AE$2:AE$294,Observed!$A$2:$A$294,$A7,Observed!$C$2:$C$294,$C7),"")</f>
        <v>3.9E-2</v>
      </c>
      <c r="AJ7" s="25" t="str">
        <f>IF(ISNUMBER(AVERAGEIFS(Observed!AF$2:AF$294,Observed!$A$2:$A$294,$A7,Observed!$C$2:$C$294,$C7)),AVERAGEIFS(Observed!AF$2:AF$294,Observed!$A$2:$A$294,$A7,Observed!$C$2:$C$294,$C7),"")</f>
        <v/>
      </c>
      <c r="AK7" s="24" t="str">
        <f>IF(ISNUMBER(AVERAGEIFS(Observed!AG$2:AG$294,Observed!$A$2:$A$294,$A7,Observed!$C$2:$C$294,$C7)),AVERAGEIFS(Observed!AG$2:AG$294,Observed!$A$2:$A$294,$A7,Observed!$C$2:$C$294,$C7),"")</f>
        <v/>
      </c>
      <c r="AL7" s="25">
        <f>IF(ISNUMBER(AVERAGEIFS(Observed!AH$2:AH$294,Observed!$A$2:$A$294,$A7,Observed!$C$2:$C$294,$C7)),AVERAGEIFS(Observed!AH$2:AH$294,Observed!$A$2:$A$294,$A7,Observed!$C$2:$C$294,$C7),"")</f>
        <v>0.379</v>
      </c>
      <c r="AM7" s="24">
        <f>IF(ISNUMBER(AVERAGEIFS(Observed!AI$2:AI$294,Observed!$A$2:$A$294,$A7,Observed!$C$2:$C$294,$C7)),AVERAGEIFS(Observed!AI$2:AI$294,Observed!$A$2:$A$294,$A7,Observed!$C$2:$C$294,$C7),"")</f>
        <v>1.2666666666666666E-2</v>
      </c>
      <c r="AN7" s="24">
        <f>IF(ISNUMBER(AVERAGEIFS(Observed!AJ$2:AJ$294,Observed!$A$2:$A$294,$A7,Observed!$C$2:$C$294,$C7)),AVERAGEIFS(Observed!AJ$2:AJ$294,Observed!$A$2:$A$294,$A7,Observed!$C$2:$C$294,$C7),"")</f>
        <v>0.17433333333333334</v>
      </c>
      <c r="AO7" s="24" t="str">
        <f>IF(ISNUMBER(AVERAGEIFS(Observed!AN$2:AN$294,Observed!$A$2:$A$294,$A7,Observed!$C$2:$C$294,$C7)),AVERAGEIFS(Observed!AN$2:AN$294,Observed!$A$2:$A$294,$A7,Observed!$C$2:$C$294,$C7),"")</f>
        <v/>
      </c>
      <c r="AP7" s="25" t="str">
        <f>IF(ISNUMBER(AVERAGEIFS(Observed!AO$2:AO$294,Observed!$A$2:$A$294,$A7,Observed!$C$2:$C$294,$C7)),AVERAGEIFS(Observed!AO$2:AO$294,Observed!$A$2:$A$294,$A7,Observed!$C$2:$C$294,$C7),"")</f>
        <v/>
      </c>
      <c r="AQ7" s="24">
        <f>IF(ISNUMBER(AVERAGEIFS(Observed!AP$2:AP$294,Observed!$A$2:$A$294,$A7,Observed!$C$2:$C$294,$C7)),AVERAGEIFS(Observed!AP$2:AP$294,Observed!$A$2:$A$294,$A7,Observed!$C$2:$C$294,$C7),"")</f>
        <v>7.3049999999999997</v>
      </c>
      <c r="AR7" s="24">
        <f>IF(ISNUMBER(AVERAGEIFS(Observed!AQ$2:AQ$294,Observed!$A$2:$A$294,$A7,Observed!$C$2:$C$294,$C7)),AVERAGEIFS(Observed!AQ$2:AQ$294,Observed!$A$2:$A$294,$A7,Observed!$C$2:$C$294,$C7),"")</f>
        <v>7.3049999999999997</v>
      </c>
      <c r="AS7" s="2">
        <f>COUNTIFS(Observed!$A$2:$A$294,$A7,Observed!$C$2:$C$294,$C7)</f>
        <v>3</v>
      </c>
      <c r="AT7" s="2">
        <f t="shared" si="0"/>
        <v>11</v>
      </c>
    </row>
    <row r="8" spans="1:46" x14ac:dyDescent="0.25">
      <c r="A8" s="4" t="s">
        <v>27</v>
      </c>
      <c r="B8" t="s">
        <v>26</v>
      </c>
      <c r="C8" s="3">
        <v>42024</v>
      </c>
      <c r="D8">
        <v>1</v>
      </c>
      <c r="F8">
        <v>0</v>
      </c>
      <c r="J8" s="2" t="s">
        <v>64</v>
      </c>
      <c r="K8" s="2" t="s">
        <v>23</v>
      </c>
      <c r="L8">
        <v>2</v>
      </c>
      <c r="M8" s="2" t="s">
        <v>22</v>
      </c>
      <c r="N8" s="23" t="str">
        <f>IF(ISNUMBER(AVERAGEIFS(Observed!J$2:J$294,Observed!$A$2:$A$294,$A8,Observed!$C$2:$C$294,$C8)),AVERAGEIFS(Observed!J$2:J$294,Observed!$A$2:$A$294,$A8,Observed!$C$2:$C$294,$C8),"")</f>
        <v/>
      </c>
      <c r="O8" s="24" t="str">
        <f>IF(ISNUMBER(AVERAGEIFS(Observed!K$2:K$294,Observed!$A$2:$A$294,$A8,Observed!$C$2:$C$294,$C8)),AVERAGEIFS(Observed!K$2:K$294,Observed!$A$2:$A$294,$A8,Observed!$C$2:$C$294,$C8),"")</f>
        <v/>
      </c>
      <c r="P8" s="24">
        <f>IF(ISNUMBER(AVERAGEIFS(Observed!L$2:L$294,Observed!$A$2:$A$294,$A8,Observed!$C$2:$C$294,$C8)),AVERAGEIFS(Observed!L$2:L$294,Observed!$A$2:$A$294,$A8,Observed!$C$2:$C$294,$C8),"")</f>
        <v>227.1</v>
      </c>
      <c r="Q8" s="24">
        <f>IF(ISNUMBER(AVERAGEIFS(Observed!M$2:M$294,Observed!$A$2:$A$294,$A8,Observed!$C$2:$C$294,$C8)),AVERAGEIFS(Observed!M$2:M$294,Observed!$A$2:$A$294,$A8,Observed!$C$2:$C$294,$C8),"")</f>
        <v>227.1</v>
      </c>
      <c r="R8" s="24">
        <f>IF(ISNUMBER(AVERAGEIFS(Observed!N$2:N$294,Observed!$A$2:$A$294,$A8,Observed!$C$2:$C$294,$C8)),AVERAGEIFS(Observed!N$2:N$294,Observed!$A$2:$A$294,$A8,Observed!$C$2:$C$294,$C8),"")</f>
        <v>399.76333333333332</v>
      </c>
      <c r="S8" s="25" t="str">
        <f>IF(ISNUMBER(AVERAGEIFS(Observed!O$2:O$294,Observed!$A$2:$A$294,$A8,Observed!$C$2:$C$294,$C8)),AVERAGEIFS(Observed!O$2:O$294,Observed!$A$2:$A$294,$A8,Observed!$C$2:$C$294,$C8),"")</f>
        <v/>
      </c>
      <c r="T8" s="25" t="str">
        <f>IF(ISNUMBER(AVERAGEIFS(Observed!P$2:P$294,Observed!$A$2:$A$294,$A8,Observed!$C$2:$C$294,$C8)),AVERAGEIFS(Observed!P$2:P$294,Observed!$A$2:$A$294,$A8,Observed!$C$2:$C$294,$C8),"")</f>
        <v/>
      </c>
      <c r="U8" s="25" t="str">
        <f>IF(ISNUMBER(AVERAGEIFS(Observed!Q$2:Q$294,Observed!$A$2:$A$294,$A8,Observed!$C$2:$C$294,$C8)),AVERAGEIFS(Observed!Q$2:Q$294,Observed!$A$2:$A$294,$A8,Observed!$C$2:$C$294,$C8),"")</f>
        <v/>
      </c>
      <c r="V8" s="24" t="str">
        <f>IF(ISNUMBER(AVERAGEIFS(Observed!R$2:R$294,Observed!$A$2:$A$294,$A8,Observed!$C$2:$C$294,$C8)),AVERAGEIFS(Observed!R$2:R$294,Observed!$A$2:$A$294,$A8,Observed!$C$2:$C$294,$C8),"")</f>
        <v/>
      </c>
      <c r="W8" s="26" t="str">
        <f>IF(ISNUMBER(AVERAGEIFS(Observed!S$2:S$294,Observed!$A$2:$A$294,$A8,Observed!$C$2:$C$294,$C8)),AVERAGEIFS(Observed!S$2:S$294,Observed!$A$2:$A$294,$A8,Observed!$C$2:$C$294,$C8),"")</f>
        <v/>
      </c>
      <c r="X8" s="26" t="str">
        <f>IF(ISNUMBER(AVERAGEIFS(Observed!T$2:T$294,Observed!$A$2:$A$294,$A8,Observed!$C$2:$C$294,$C8)),AVERAGEIFS(Observed!T$2:T$294,Observed!$A$2:$A$294,$A8,Observed!$C$2:$C$294,$C8),"")</f>
        <v/>
      </c>
      <c r="Y8" s="24" t="str">
        <f>IF(ISNUMBER(AVERAGEIFS(Observed!U$2:U$294,Observed!$A$2:$A$294,$A8,Observed!$C$2:$C$294,$C8)),AVERAGEIFS(Observed!U$2:U$294,Observed!$A$2:$A$294,$A8,Observed!$C$2:$C$294,$C8),"")</f>
        <v/>
      </c>
      <c r="Z8" s="24" t="str">
        <f>IF(ISNUMBER(AVERAGEIFS(Observed!V$2:V$294,Observed!$A$2:$A$294,$A8,Observed!$C$2:$C$294,$C8)),AVERAGEIFS(Observed!V$2:V$294,Observed!$A$2:$A$294,$A8,Observed!$C$2:$C$294,$C8),"")</f>
        <v/>
      </c>
      <c r="AA8" s="24" t="str">
        <f>IF(ISNUMBER(AVERAGEIFS(Observed!W$2:W$294,Observed!$A$2:$A$294,$A8,Observed!$C$2:$C$294,$C8)),AVERAGEIFS(Observed!W$2:W$294,Observed!$A$2:$A$294,$A8,Observed!$C$2:$C$294,$C8),"")</f>
        <v/>
      </c>
      <c r="AB8" s="24" t="str">
        <f>IF(ISNUMBER(AVERAGEIFS(Observed!X$2:X$294,Observed!$A$2:$A$294,$A8,Observed!$C$2:$C$294,$C8)),AVERAGEIFS(Observed!X$2:X$294,Observed!$A$2:$A$294,$A8,Observed!$C$2:$C$294,$C8),"")</f>
        <v/>
      </c>
      <c r="AC8" s="24" t="str">
        <f>IF(ISNUMBER(AVERAGEIFS(Observed!Y$2:Y$294,Observed!$A$2:$A$294,$A8,Observed!$C$2:$C$294,$C8)),AVERAGEIFS(Observed!Y$2:Y$294,Observed!$A$2:$A$294,$A8,Observed!$C$2:$C$294,$C8),"")</f>
        <v/>
      </c>
      <c r="AD8" s="24" t="str">
        <f>IF(ISNUMBER(AVERAGEIFS(Observed!Z$2:Z$294,Observed!$A$2:$A$294,$A8,Observed!$C$2:$C$294,$C8)),AVERAGEIFS(Observed!Z$2:Z$294,Observed!$A$2:$A$294,$A8,Observed!$C$2:$C$294,$C8),"")</f>
        <v/>
      </c>
      <c r="AE8" s="24" t="str">
        <f>IF(ISNUMBER(AVERAGEIFS(Observed!AA$2:AA$294,Observed!$A$2:$A$294,$A8,Observed!$C$2:$C$294,$C8)),AVERAGEIFS(Observed!AA$2:AA$294,Observed!$A$2:$A$294,$A8,Observed!$C$2:$C$294,$C8),"")</f>
        <v/>
      </c>
      <c r="AF8" s="24" t="str">
        <f>IF(ISNUMBER(AVERAGEIFS(Observed!AB$2:AB$294,Observed!$A$2:$A$294,$A8,Observed!$C$2:$C$294,$C8)),AVERAGEIFS(Observed!AB$2:AB$294,Observed!$A$2:$A$294,$A8,Observed!$C$2:$C$294,$C8),"")</f>
        <v/>
      </c>
      <c r="AG8" s="24">
        <f>IF(ISNUMBER(AVERAGEIFS(Observed!AC$2:AC$294,Observed!$A$2:$A$294,$A8,Observed!$C$2:$C$294,$C8)),AVERAGEIFS(Observed!AC$2:AC$294,Observed!$A$2:$A$294,$A8,Observed!$C$2:$C$294,$C8),"")</f>
        <v>12.833333333333334</v>
      </c>
      <c r="AH8" s="25">
        <f>IF(ISNUMBER(AVERAGEIFS(Observed!AD$2:AD$294,Observed!$A$2:$A$294,$A8,Observed!$C$2:$C$294,$C8)),AVERAGEIFS(Observed!AD$2:AD$294,Observed!$A$2:$A$294,$A8,Observed!$C$2:$C$294,$C8),"")</f>
        <v>1.9666666666666666E-2</v>
      </c>
      <c r="AI8" s="25">
        <f>IF(ISNUMBER(AVERAGEIFS(Observed!AE$2:AE$294,Observed!$A$2:$A$294,$A8,Observed!$C$2:$C$294,$C8)),AVERAGEIFS(Observed!AE$2:AE$294,Observed!$A$2:$A$294,$A8,Observed!$C$2:$C$294,$C8),"")</f>
        <v>1.9666666666666666E-2</v>
      </c>
      <c r="AJ8" s="25" t="str">
        <f>IF(ISNUMBER(AVERAGEIFS(Observed!AF$2:AF$294,Observed!$A$2:$A$294,$A8,Observed!$C$2:$C$294,$C8)),AVERAGEIFS(Observed!AF$2:AF$294,Observed!$A$2:$A$294,$A8,Observed!$C$2:$C$294,$C8),"")</f>
        <v/>
      </c>
      <c r="AK8" s="24" t="str">
        <f>IF(ISNUMBER(AVERAGEIFS(Observed!AG$2:AG$294,Observed!$A$2:$A$294,$A8,Observed!$C$2:$C$294,$C8)),AVERAGEIFS(Observed!AG$2:AG$294,Observed!$A$2:$A$294,$A8,Observed!$C$2:$C$294,$C8),"")</f>
        <v/>
      </c>
      <c r="AL8" s="25">
        <f>IF(ISNUMBER(AVERAGEIFS(Observed!AH$2:AH$294,Observed!$A$2:$A$294,$A8,Observed!$C$2:$C$294,$C8)),AVERAGEIFS(Observed!AH$2:AH$294,Observed!$A$2:$A$294,$A8,Observed!$C$2:$C$294,$C8),"")</f>
        <v>0.36433333333333334</v>
      </c>
      <c r="AM8" s="24">
        <f>IF(ISNUMBER(AVERAGEIFS(Observed!AI$2:AI$294,Observed!$A$2:$A$294,$A8,Observed!$C$2:$C$294,$C8)),AVERAGEIFS(Observed!AI$2:AI$294,Observed!$A$2:$A$294,$A8,Observed!$C$2:$C$294,$C8),"")</f>
        <v>1.1000000000000001E-2</v>
      </c>
      <c r="AN8" s="24">
        <f>IF(ISNUMBER(AVERAGEIFS(Observed!AJ$2:AJ$294,Observed!$A$2:$A$294,$A8,Observed!$C$2:$C$294,$C8)),AVERAGEIFS(Observed!AJ$2:AJ$294,Observed!$A$2:$A$294,$A8,Observed!$C$2:$C$294,$C8),"")</f>
        <v>0.18933333333333335</v>
      </c>
      <c r="AO8" s="24" t="str">
        <f>IF(ISNUMBER(AVERAGEIFS(Observed!AN$2:AN$294,Observed!$A$2:$A$294,$A8,Observed!$C$2:$C$294,$C8)),AVERAGEIFS(Observed!AN$2:AN$294,Observed!$A$2:$A$294,$A8,Observed!$C$2:$C$294,$C8),"")</f>
        <v/>
      </c>
      <c r="AP8" s="25" t="str">
        <f>IF(ISNUMBER(AVERAGEIFS(Observed!AO$2:AO$294,Observed!$A$2:$A$294,$A8,Observed!$C$2:$C$294,$C8)),AVERAGEIFS(Observed!AO$2:AO$294,Observed!$A$2:$A$294,$A8,Observed!$C$2:$C$294,$C8),"")</f>
        <v/>
      </c>
      <c r="AQ8" s="24">
        <f>IF(ISNUMBER(AVERAGEIFS(Observed!AP$2:AP$294,Observed!$A$2:$A$294,$A8,Observed!$C$2:$C$294,$C8)),AVERAGEIFS(Observed!AP$2:AP$294,Observed!$A$2:$A$294,$A8,Observed!$C$2:$C$294,$C8),"")</f>
        <v>4.5453333333333328</v>
      </c>
      <c r="AR8" s="24">
        <f>IF(ISNUMBER(AVERAGEIFS(Observed!AQ$2:AQ$294,Observed!$A$2:$A$294,$A8,Observed!$C$2:$C$294,$C8)),AVERAGEIFS(Observed!AQ$2:AQ$294,Observed!$A$2:$A$294,$A8,Observed!$C$2:$C$294,$C8),"")</f>
        <v>11.176000000000002</v>
      </c>
      <c r="AS8" s="2">
        <f>COUNTIFS(Observed!$A$2:$A$294,$A8,Observed!$C$2:$C$294,$C8)</f>
        <v>3</v>
      </c>
      <c r="AT8" s="2">
        <f t="shared" si="0"/>
        <v>11</v>
      </c>
    </row>
    <row r="9" spans="1:46" x14ac:dyDescent="0.25">
      <c r="A9" s="4" t="s">
        <v>29</v>
      </c>
      <c r="B9" t="s">
        <v>26</v>
      </c>
      <c r="C9" s="3">
        <v>42024</v>
      </c>
      <c r="D9">
        <v>1</v>
      </c>
      <c r="F9">
        <v>50</v>
      </c>
      <c r="J9" s="2" t="s">
        <v>64</v>
      </c>
      <c r="K9" s="2" t="s">
        <v>23</v>
      </c>
      <c r="L9">
        <v>2</v>
      </c>
      <c r="M9" s="2" t="s">
        <v>22</v>
      </c>
      <c r="N9" s="23" t="str">
        <f>IF(ISNUMBER(AVERAGEIFS(Observed!J$2:J$294,Observed!$A$2:$A$294,$A9,Observed!$C$2:$C$294,$C9)),AVERAGEIFS(Observed!J$2:J$294,Observed!$A$2:$A$294,$A9,Observed!$C$2:$C$294,$C9),"")</f>
        <v/>
      </c>
      <c r="O9" s="24" t="str">
        <f>IF(ISNUMBER(AVERAGEIFS(Observed!K$2:K$294,Observed!$A$2:$A$294,$A9,Observed!$C$2:$C$294,$C9)),AVERAGEIFS(Observed!K$2:K$294,Observed!$A$2:$A$294,$A9,Observed!$C$2:$C$294,$C9),"")</f>
        <v/>
      </c>
      <c r="P9" s="24">
        <f>IF(ISNUMBER(AVERAGEIFS(Observed!L$2:L$294,Observed!$A$2:$A$294,$A9,Observed!$C$2:$C$294,$C9)),AVERAGEIFS(Observed!L$2:L$294,Observed!$A$2:$A$294,$A9,Observed!$C$2:$C$294,$C9),"")</f>
        <v>287.85666666666668</v>
      </c>
      <c r="Q9" s="24">
        <f>IF(ISNUMBER(AVERAGEIFS(Observed!M$2:M$294,Observed!$A$2:$A$294,$A9,Observed!$C$2:$C$294,$C9)),AVERAGEIFS(Observed!M$2:M$294,Observed!$A$2:$A$294,$A9,Observed!$C$2:$C$294,$C9),"")</f>
        <v>287.85666666666668</v>
      </c>
      <c r="R9" s="24">
        <f>IF(ISNUMBER(AVERAGEIFS(Observed!N$2:N$294,Observed!$A$2:$A$294,$A9,Observed!$C$2:$C$294,$C9)),AVERAGEIFS(Observed!N$2:N$294,Observed!$A$2:$A$294,$A9,Observed!$C$2:$C$294,$C9),"")</f>
        <v>493.95333333333338</v>
      </c>
      <c r="S9" s="25" t="str">
        <f>IF(ISNUMBER(AVERAGEIFS(Observed!O$2:O$294,Observed!$A$2:$A$294,$A9,Observed!$C$2:$C$294,$C9)),AVERAGEIFS(Observed!O$2:O$294,Observed!$A$2:$A$294,$A9,Observed!$C$2:$C$294,$C9),"")</f>
        <v/>
      </c>
      <c r="T9" s="25" t="str">
        <f>IF(ISNUMBER(AVERAGEIFS(Observed!P$2:P$294,Observed!$A$2:$A$294,$A9,Observed!$C$2:$C$294,$C9)),AVERAGEIFS(Observed!P$2:P$294,Observed!$A$2:$A$294,$A9,Observed!$C$2:$C$294,$C9),"")</f>
        <v/>
      </c>
      <c r="U9" s="25" t="str">
        <f>IF(ISNUMBER(AVERAGEIFS(Observed!Q$2:Q$294,Observed!$A$2:$A$294,$A9,Observed!$C$2:$C$294,$C9)),AVERAGEIFS(Observed!Q$2:Q$294,Observed!$A$2:$A$294,$A9,Observed!$C$2:$C$294,$C9),"")</f>
        <v/>
      </c>
      <c r="V9" s="24" t="str">
        <f>IF(ISNUMBER(AVERAGEIFS(Observed!R$2:R$294,Observed!$A$2:$A$294,$A9,Observed!$C$2:$C$294,$C9)),AVERAGEIFS(Observed!R$2:R$294,Observed!$A$2:$A$294,$A9,Observed!$C$2:$C$294,$C9),"")</f>
        <v/>
      </c>
      <c r="W9" s="26" t="str">
        <f>IF(ISNUMBER(AVERAGEIFS(Observed!S$2:S$294,Observed!$A$2:$A$294,$A9,Observed!$C$2:$C$294,$C9)),AVERAGEIFS(Observed!S$2:S$294,Observed!$A$2:$A$294,$A9,Observed!$C$2:$C$294,$C9),"")</f>
        <v/>
      </c>
      <c r="X9" s="26" t="str">
        <f>IF(ISNUMBER(AVERAGEIFS(Observed!T$2:T$294,Observed!$A$2:$A$294,$A9,Observed!$C$2:$C$294,$C9)),AVERAGEIFS(Observed!T$2:T$294,Observed!$A$2:$A$294,$A9,Observed!$C$2:$C$294,$C9),"")</f>
        <v/>
      </c>
      <c r="Y9" s="24" t="str">
        <f>IF(ISNUMBER(AVERAGEIFS(Observed!U$2:U$294,Observed!$A$2:$A$294,$A9,Observed!$C$2:$C$294,$C9)),AVERAGEIFS(Observed!U$2:U$294,Observed!$A$2:$A$294,$A9,Observed!$C$2:$C$294,$C9),"")</f>
        <v/>
      </c>
      <c r="Z9" s="24" t="str">
        <f>IF(ISNUMBER(AVERAGEIFS(Observed!V$2:V$294,Observed!$A$2:$A$294,$A9,Observed!$C$2:$C$294,$C9)),AVERAGEIFS(Observed!V$2:V$294,Observed!$A$2:$A$294,$A9,Observed!$C$2:$C$294,$C9),"")</f>
        <v/>
      </c>
      <c r="AA9" s="24" t="str">
        <f>IF(ISNUMBER(AVERAGEIFS(Observed!W$2:W$294,Observed!$A$2:$A$294,$A9,Observed!$C$2:$C$294,$C9)),AVERAGEIFS(Observed!W$2:W$294,Observed!$A$2:$A$294,$A9,Observed!$C$2:$C$294,$C9),"")</f>
        <v/>
      </c>
      <c r="AB9" s="24" t="str">
        <f>IF(ISNUMBER(AVERAGEIFS(Observed!X$2:X$294,Observed!$A$2:$A$294,$A9,Observed!$C$2:$C$294,$C9)),AVERAGEIFS(Observed!X$2:X$294,Observed!$A$2:$A$294,$A9,Observed!$C$2:$C$294,$C9),"")</f>
        <v/>
      </c>
      <c r="AC9" s="24" t="str">
        <f>IF(ISNUMBER(AVERAGEIFS(Observed!Y$2:Y$294,Observed!$A$2:$A$294,$A9,Observed!$C$2:$C$294,$C9)),AVERAGEIFS(Observed!Y$2:Y$294,Observed!$A$2:$A$294,$A9,Observed!$C$2:$C$294,$C9),"")</f>
        <v/>
      </c>
      <c r="AD9" s="24" t="str">
        <f>IF(ISNUMBER(AVERAGEIFS(Observed!Z$2:Z$294,Observed!$A$2:$A$294,$A9,Observed!$C$2:$C$294,$C9)),AVERAGEIFS(Observed!Z$2:Z$294,Observed!$A$2:$A$294,$A9,Observed!$C$2:$C$294,$C9),"")</f>
        <v/>
      </c>
      <c r="AE9" s="24" t="str">
        <f>IF(ISNUMBER(AVERAGEIFS(Observed!AA$2:AA$294,Observed!$A$2:$A$294,$A9,Observed!$C$2:$C$294,$C9)),AVERAGEIFS(Observed!AA$2:AA$294,Observed!$A$2:$A$294,$A9,Observed!$C$2:$C$294,$C9),"")</f>
        <v/>
      </c>
      <c r="AF9" s="24" t="str">
        <f>IF(ISNUMBER(AVERAGEIFS(Observed!AB$2:AB$294,Observed!$A$2:$A$294,$A9,Observed!$C$2:$C$294,$C9)),AVERAGEIFS(Observed!AB$2:AB$294,Observed!$A$2:$A$294,$A9,Observed!$C$2:$C$294,$C9),"")</f>
        <v/>
      </c>
      <c r="AG9" s="24">
        <f>IF(ISNUMBER(AVERAGEIFS(Observed!AC$2:AC$294,Observed!$A$2:$A$294,$A9,Observed!$C$2:$C$294,$C9)),AVERAGEIFS(Observed!AC$2:AC$294,Observed!$A$2:$A$294,$A9,Observed!$C$2:$C$294,$C9),"")</f>
        <v>13.200000000000001</v>
      </c>
      <c r="AH9" s="25">
        <f>IF(ISNUMBER(AVERAGEIFS(Observed!AD$2:AD$294,Observed!$A$2:$A$294,$A9,Observed!$C$2:$C$294,$C9)),AVERAGEIFS(Observed!AD$2:AD$294,Observed!$A$2:$A$294,$A9,Observed!$C$2:$C$294,$C9),"")</f>
        <v>0.02</v>
      </c>
      <c r="AI9" s="25">
        <f>IF(ISNUMBER(AVERAGEIFS(Observed!AE$2:AE$294,Observed!$A$2:$A$294,$A9,Observed!$C$2:$C$294,$C9)),AVERAGEIFS(Observed!AE$2:AE$294,Observed!$A$2:$A$294,$A9,Observed!$C$2:$C$294,$C9),"")</f>
        <v>0.02</v>
      </c>
      <c r="AJ9" s="25" t="str">
        <f>IF(ISNUMBER(AVERAGEIFS(Observed!AF$2:AF$294,Observed!$A$2:$A$294,$A9,Observed!$C$2:$C$294,$C9)),AVERAGEIFS(Observed!AF$2:AF$294,Observed!$A$2:$A$294,$A9,Observed!$C$2:$C$294,$C9),"")</f>
        <v/>
      </c>
      <c r="AK9" s="24" t="str">
        <f>IF(ISNUMBER(AVERAGEIFS(Observed!AG$2:AG$294,Observed!$A$2:$A$294,$A9,Observed!$C$2:$C$294,$C9)),AVERAGEIFS(Observed!AG$2:AG$294,Observed!$A$2:$A$294,$A9,Observed!$C$2:$C$294,$C9),"")</f>
        <v/>
      </c>
      <c r="AL9" s="25">
        <f>IF(ISNUMBER(AVERAGEIFS(Observed!AH$2:AH$294,Observed!$A$2:$A$294,$A9,Observed!$C$2:$C$294,$C9)),AVERAGEIFS(Observed!AH$2:AH$294,Observed!$A$2:$A$294,$A9,Observed!$C$2:$C$294,$C9),"")</f>
        <v>0.32066666666666666</v>
      </c>
      <c r="AM9" s="24">
        <f>IF(ISNUMBER(AVERAGEIFS(Observed!AI$2:AI$294,Observed!$A$2:$A$294,$A9,Observed!$C$2:$C$294,$C9)),AVERAGEIFS(Observed!AI$2:AI$294,Observed!$A$2:$A$294,$A9,Observed!$C$2:$C$294,$C9),"")</f>
        <v>8.3333333333333332E-3</v>
      </c>
      <c r="AN9" s="24">
        <f>IF(ISNUMBER(AVERAGEIFS(Observed!AJ$2:AJ$294,Observed!$A$2:$A$294,$A9,Observed!$C$2:$C$294,$C9)),AVERAGEIFS(Observed!AJ$2:AJ$294,Observed!$A$2:$A$294,$A9,Observed!$C$2:$C$294,$C9),"")</f>
        <v>0.29766666666666669</v>
      </c>
      <c r="AO9" s="24" t="str">
        <f>IF(ISNUMBER(AVERAGEIFS(Observed!AN$2:AN$294,Observed!$A$2:$A$294,$A9,Observed!$C$2:$C$294,$C9)),AVERAGEIFS(Observed!AN$2:AN$294,Observed!$A$2:$A$294,$A9,Observed!$C$2:$C$294,$C9),"")</f>
        <v/>
      </c>
      <c r="AP9" s="25" t="str">
        <f>IF(ISNUMBER(AVERAGEIFS(Observed!AO$2:AO$294,Observed!$A$2:$A$294,$A9,Observed!$C$2:$C$294,$C9)),AVERAGEIFS(Observed!AO$2:AO$294,Observed!$A$2:$A$294,$A9,Observed!$C$2:$C$294,$C9),"")</f>
        <v/>
      </c>
      <c r="AQ9" s="24">
        <f>IF(ISNUMBER(AVERAGEIFS(Observed!AP$2:AP$294,Observed!$A$2:$A$294,$A9,Observed!$C$2:$C$294,$C9)),AVERAGEIFS(Observed!AP$2:AP$294,Observed!$A$2:$A$294,$A9,Observed!$C$2:$C$294,$C9),"")</f>
        <v>5.7489999999999997</v>
      </c>
      <c r="AR9" s="24">
        <f>IF(ISNUMBER(AVERAGEIFS(Observed!AQ$2:AQ$294,Observed!$A$2:$A$294,$A9,Observed!$C$2:$C$294,$C9)),AVERAGEIFS(Observed!AQ$2:AQ$294,Observed!$A$2:$A$294,$A9,Observed!$C$2:$C$294,$C9),"")</f>
        <v>13.683333333333335</v>
      </c>
      <c r="AS9" s="2">
        <f>COUNTIFS(Observed!$A$2:$A$294,$A9,Observed!$C$2:$C$294,$C9)</f>
        <v>3</v>
      </c>
      <c r="AT9" s="2">
        <f t="shared" si="0"/>
        <v>11</v>
      </c>
    </row>
    <row r="10" spans="1:46" x14ac:dyDescent="0.25">
      <c r="A10" s="4" t="s">
        <v>28</v>
      </c>
      <c r="B10" t="s">
        <v>26</v>
      </c>
      <c r="C10" s="3">
        <v>42024</v>
      </c>
      <c r="D10">
        <v>1</v>
      </c>
      <c r="F10">
        <v>100</v>
      </c>
      <c r="J10" s="2" t="s">
        <v>64</v>
      </c>
      <c r="K10" s="2" t="s">
        <v>23</v>
      </c>
      <c r="L10">
        <v>2</v>
      </c>
      <c r="M10" s="2" t="s">
        <v>22</v>
      </c>
      <c r="N10" s="23" t="str">
        <f>IF(ISNUMBER(AVERAGEIFS(Observed!J$2:J$294,Observed!$A$2:$A$294,$A10,Observed!$C$2:$C$294,$C10)),AVERAGEIFS(Observed!J$2:J$294,Observed!$A$2:$A$294,$A10,Observed!$C$2:$C$294,$C10),"")</f>
        <v/>
      </c>
      <c r="O10" s="24" t="str">
        <f>IF(ISNUMBER(AVERAGEIFS(Observed!K$2:K$294,Observed!$A$2:$A$294,$A10,Observed!$C$2:$C$294,$C10)),AVERAGEIFS(Observed!K$2:K$294,Observed!$A$2:$A$294,$A10,Observed!$C$2:$C$294,$C10),"")</f>
        <v/>
      </c>
      <c r="P10" s="24">
        <f>IF(ISNUMBER(AVERAGEIFS(Observed!L$2:L$294,Observed!$A$2:$A$294,$A10,Observed!$C$2:$C$294,$C10)),AVERAGEIFS(Observed!L$2:L$294,Observed!$A$2:$A$294,$A10,Observed!$C$2:$C$294,$C10),"")</f>
        <v>297.51333333333332</v>
      </c>
      <c r="Q10" s="24">
        <f>IF(ISNUMBER(AVERAGEIFS(Observed!M$2:M$294,Observed!$A$2:$A$294,$A10,Observed!$C$2:$C$294,$C10)),AVERAGEIFS(Observed!M$2:M$294,Observed!$A$2:$A$294,$A10,Observed!$C$2:$C$294,$C10),"")</f>
        <v>297.51333333333332</v>
      </c>
      <c r="R10" s="24">
        <f>IF(ISNUMBER(AVERAGEIFS(Observed!N$2:N$294,Observed!$A$2:$A$294,$A10,Observed!$C$2:$C$294,$C10)),AVERAGEIFS(Observed!N$2:N$294,Observed!$A$2:$A$294,$A10,Observed!$C$2:$C$294,$C10),"")</f>
        <v>469.26666666666671</v>
      </c>
      <c r="S10" s="25" t="str">
        <f>IF(ISNUMBER(AVERAGEIFS(Observed!O$2:O$294,Observed!$A$2:$A$294,$A10,Observed!$C$2:$C$294,$C10)),AVERAGEIFS(Observed!O$2:O$294,Observed!$A$2:$A$294,$A10,Observed!$C$2:$C$294,$C10),"")</f>
        <v/>
      </c>
      <c r="T10" s="25" t="str">
        <f>IF(ISNUMBER(AVERAGEIFS(Observed!P$2:P$294,Observed!$A$2:$A$294,$A10,Observed!$C$2:$C$294,$C10)),AVERAGEIFS(Observed!P$2:P$294,Observed!$A$2:$A$294,$A10,Observed!$C$2:$C$294,$C10),"")</f>
        <v/>
      </c>
      <c r="U10" s="25" t="str">
        <f>IF(ISNUMBER(AVERAGEIFS(Observed!Q$2:Q$294,Observed!$A$2:$A$294,$A10,Observed!$C$2:$C$294,$C10)),AVERAGEIFS(Observed!Q$2:Q$294,Observed!$A$2:$A$294,$A10,Observed!$C$2:$C$294,$C10),"")</f>
        <v/>
      </c>
      <c r="V10" s="24" t="str">
        <f>IF(ISNUMBER(AVERAGEIFS(Observed!R$2:R$294,Observed!$A$2:$A$294,$A10,Observed!$C$2:$C$294,$C10)),AVERAGEIFS(Observed!R$2:R$294,Observed!$A$2:$A$294,$A10,Observed!$C$2:$C$294,$C10),"")</f>
        <v/>
      </c>
      <c r="W10" s="26" t="str">
        <f>IF(ISNUMBER(AVERAGEIFS(Observed!S$2:S$294,Observed!$A$2:$A$294,$A10,Observed!$C$2:$C$294,$C10)),AVERAGEIFS(Observed!S$2:S$294,Observed!$A$2:$A$294,$A10,Observed!$C$2:$C$294,$C10),"")</f>
        <v/>
      </c>
      <c r="X10" s="26" t="str">
        <f>IF(ISNUMBER(AVERAGEIFS(Observed!T$2:T$294,Observed!$A$2:$A$294,$A10,Observed!$C$2:$C$294,$C10)),AVERAGEIFS(Observed!T$2:T$294,Observed!$A$2:$A$294,$A10,Observed!$C$2:$C$294,$C10),"")</f>
        <v/>
      </c>
      <c r="Y10" s="24" t="str">
        <f>IF(ISNUMBER(AVERAGEIFS(Observed!U$2:U$294,Observed!$A$2:$A$294,$A10,Observed!$C$2:$C$294,$C10)),AVERAGEIFS(Observed!U$2:U$294,Observed!$A$2:$A$294,$A10,Observed!$C$2:$C$294,$C10),"")</f>
        <v/>
      </c>
      <c r="Z10" s="24" t="str">
        <f>IF(ISNUMBER(AVERAGEIFS(Observed!V$2:V$294,Observed!$A$2:$A$294,$A10,Observed!$C$2:$C$294,$C10)),AVERAGEIFS(Observed!V$2:V$294,Observed!$A$2:$A$294,$A10,Observed!$C$2:$C$294,$C10),"")</f>
        <v/>
      </c>
      <c r="AA10" s="24" t="str">
        <f>IF(ISNUMBER(AVERAGEIFS(Observed!W$2:W$294,Observed!$A$2:$A$294,$A10,Observed!$C$2:$C$294,$C10)),AVERAGEIFS(Observed!W$2:W$294,Observed!$A$2:$A$294,$A10,Observed!$C$2:$C$294,$C10),"")</f>
        <v/>
      </c>
      <c r="AB10" s="24" t="str">
        <f>IF(ISNUMBER(AVERAGEIFS(Observed!X$2:X$294,Observed!$A$2:$A$294,$A10,Observed!$C$2:$C$294,$C10)),AVERAGEIFS(Observed!X$2:X$294,Observed!$A$2:$A$294,$A10,Observed!$C$2:$C$294,$C10),"")</f>
        <v/>
      </c>
      <c r="AC10" s="24" t="str">
        <f>IF(ISNUMBER(AVERAGEIFS(Observed!Y$2:Y$294,Observed!$A$2:$A$294,$A10,Observed!$C$2:$C$294,$C10)),AVERAGEIFS(Observed!Y$2:Y$294,Observed!$A$2:$A$294,$A10,Observed!$C$2:$C$294,$C10),"")</f>
        <v/>
      </c>
      <c r="AD10" s="24" t="str">
        <f>IF(ISNUMBER(AVERAGEIFS(Observed!Z$2:Z$294,Observed!$A$2:$A$294,$A10,Observed!$C$2:$C$294,$C10)),AVERAGEIFS(Observed!Z$2:Z$294,Observed!$A$2:$A$294,$A10,Observed!$C$2:$C$294,$C10),"")</f>
        <v/>
      </c>
      <c r="AE10" s="24" t="str">
        <f>IF(ISNUMBER(AVERAGEIFS(Observed!AA$2:AA$294,Observed!$A$2:$A$294,$A10,Observed!$C$2:$C$294,$C10)),AVERAGEIFS(Observed!AA$2:AA$294,Observed!$A$2:$A$294,$A10,Observed!$C$2:$C$294,$C10),"")</f>
        <v/>
      </c>
      <c r="AF10" s="24" t="str">
        <f>IF(ISNUMBER(AVERAGEIFS(Observed!AB$2:AB$294,Observed!$A$2:$A$294,$A10,Observed!$C$2:$C$294,$C10)),AVERAGEIFS(Observed!AB$2:AB$294,Observed!$A$2:$A$294,$A10,Observed!$C$2:$C$294,$C10),"")</f>
        <v/>
      </c>
      <c r="AG10" s="24">
        <f>IF(ISNUMBER(AVERAGEIFS(Observed!AC$2:AC$294,Observed!$A$2:$A$294,$A10,Observed!$C$2:$C$294,$C10)),AVERAGEIFS(Observed!AC$2:AC$294,Observed!$A$2:$A$294,$A10,Observed!$C$2:$C$294,$C10),"")</f>
        <v>12.766666666666666</v>
      </c>
      <c r="AH10" s="25">
        <f>IF(ISNUMBER(AVERAGEIFS(Observed!AD$2:AD$294,Observed!$A$2:$A$294,$A10,Observed!$C$2:$C$294,$C10)),AVERAGEIFS(Observed!AD$2:AD$294,Observed!$A$2:$A$294,$A10,Observed!$C$2:$C$294,$C10),"")</f>
        <v>1.9333333333333338E-2</v>
      </c>
      <c r="AI10" s="25">
        <f>IF(ISNUMBER(AVERAGEIFS(Observed!AE$2:AE$294,Observed!$A$2:$A$294,$A10,Observed!$C$2:$C$294,$C10)),AVERAGEIFS(Observed!AE$2:AE$294,Observed!$A$2:$A$294,$A10,Observed!$C$2:$C$294,$C10),"")</f>
        <v>1.9333333333333338E-2</v>
      </c>
      <c r="AJ10" s="25" t="str">
        <f>IF(ISNUMBER(AVERAGEIFS(Observed!AF$2:AF$294,Observed!$A$2:$A$294,$A10,Observed!$C$2:$C$294,$C10)),AVERAGEIFS(Observed!AF$2:AF$294,Observed!$A$2:$A$294,$A10,Observed!$C$2:$C$294,$C10),"")</f>
        <v/>
      </c>
      <c r="AK10" s="24" t="str">
        <f>IF(ISNUMBER(AVERAGEIFS(Observed!AG$2:AG$294,Observed!$A$2:$A$294,$A10,Observed!$C$2:$C$294,$C10)),AVERAGEIFS(Observed!AG$2:AG$294,Observed!$A$2:$A$294,$A10,Observed!$C$2:$C$294,$C10),"")</f>
        <v/>
      </c>
      <c r="AL10" s="25">
        <f>IF(ISNUMBER(AVERAGEIFS(Observed!AH$2:AH$294,Observed!$A$2:$A$294,$A10,Observed!$C$2:$C$294,$C10)),AVERAGEIFS(Observed!AH$2:AH$294,Observed!$A$2:$A$294,$A10,Observed!$C$2:$C$294,$C10),"")</f>
        <v>0.35466666666666669</v>
      </c>
      <c r="AM10" s="24">
        <f>IF(ISNUMBER(AVERAGEIFS(Observed!AI$2:AI$294,Observed!$A$2:$A$294,$A10,Observed!$C$2:$C$294,$C10)),AVERAGEIFS(Observed!AI$2:AI$294,Observed!$A$2:$A$294,$A10,Observed!$C$2:$C$294,$C10),"")</f>
        <v>1.6999999999999998E-2</v>
      </c>
      <c r="AN10" s="24">
        <f>IF(ISNUMBER(AVERAGEIFS(Observed!AJ$2:AJ$294,Observed!$A$2:$A$294,$A10,Observed!$C$2:$C$294,$C10)),AVERAGEIFS(Observed!AJ$2:AJ$294,Observed!$A$2:$A$294,$A10,Observed!$C$2:$C$294,$C10),"")</f>
        <v>0.26833333333333331</v>
      </c>
      <c r="AO10" s="24" t="str">
        <f>IF(ISNUMBER(AVERAGEIFS(Observed!AN$2:AN$294,Observed!$A$2:$A$294,$A10,Observed!$C$2:$C$294,$C10)),AVERAGEIFS(Observed!AN$2:AN$294,Observed!$A$2:$A$294,$A10,Observed!$C$2:$C$294,$C10),"")</f>
        <v/>
      </c>
      <c r="AP10" s="25" t="str">
        <f>IF(ISNUMBER(AVERAGEIFS(Observed!AO$2:AO$294,Observed!$A$2:$A$294,$A10,Observed!$C$2:$C$294,$C10)),AVERAGEIFS(Observed!AO$2:AO$294,Observed!$A$2:$A$294,$A10,Observed!$C$2:$C$294,$C10),"")</f>
        <v/>
      </c>
      <c r="AQ10" s="24">
        <f>IF(ISNUMBER(AVERAGEIFS(Observed!AP$2:AP$294,Observed!$A$2:$A$294,$A10,Observed!$C$2:$C$294,$C10)),AVERAGEIFS(Observed!AP$2:AP$294,Observed!$A$2:$A$294,$A10,Observed!$C$2:$C$294,$C10),"")</f>
        <v>5.7433333333333332</v>
      </c>
      <c r="AR10" s="24">
        <f>IF(ISNUMBER(AVERAGEIFS(Observed!AQ$2:AQ$294,Observed!$A$2:$A$294,$A10,Observed!$C$2:$C$294,$C10)),AVERAGEIFS(Observed!AQ$2:AQ$294,Observed!$A$2:$A$294,$A10,Observed!$C$2:$C$294,$C10),"")</f>
        <v>11.913333333333334</v>
      </c>
      <c r="AS10" s="2">
        <f>COUNTIFS(Observed!$A$2:$A$294,$A10,Observed!$C$2:$C$294,$C10)</f>
        <v>3</v>
      </c>
      <c r="AT10" s="2">
        <f t="shared" si="0"/>
        <v>11</v>
      </c>
    </row>
    <row r="11" spans="1:46" x14ac:dyDescent="0.25">
      <c r="A11" s="4" t="s">
        <v>25</v>
      </c>
      <c r="B11" t="s">
        <v>26</v>
      </c>
      <c r="C11" s="3">
        <v>42024</v>
      </c>
      <c r="D11">
        <v>1</v>
      </c>
      <c r="F11">
        <v>200</v>
      </c>
      <c r="J11" s="2" t="s">
        <v>64</v>
      </c>
      <c r="K11" s="2" t="s">
        <v>23</v>
      </c>
      <c r="L11">
        <v>2</v>
      </c>
      <c r="M11" s="2" t="s">
        <v>22</v>
      </c>
      <c r="N11" s="23" t="str">
        <f>IF(ISNUMBER(AVERAGEIFS(Observed!J$2:J$294,Observed!$A$2:$A$294,$A11,Observed!$C$2:$C$294,$C11)),AVERAGEIFS(Observed!J$2:J$294,Observed!$A$2:$A$294,$A11,Observed!$C$2:$C$294,$C11),"")</f>
        <v/>
      </c>
      <c r="O11" s="24" t="str">
        <f>IF(ISNUMBER(AVERAGEIFS(Observed!K$2:K$294,Observed!$A$2:$A$294,$A11,Observed!$C$2:$C$294,$C11)),AVERAGEIFS(Observed!K$2:K$294,Observed!$A$2:$A$294,$A11,Observed!$C$2:$C$294,$C11),"")</f>
        <v/>
      </c>
      <c r="P11" s="24">
        <f>IF(ISNUMBER(AVERAGEIFS(Observed!L$2:L$294,Observed!$A$2:$A$294,$A11,Observed!$C$2:$C$294,$C11)),AVERAGEIFS(Observed!L$2:L$294,Observed!$A$2:$A$294,$A11,Observed!$C$2:$C$294,$C11),"")</f>
        <v>361.54</v>
      </c>
      <c r="Q11" s="24">
        <f>IF(ISNUMBER(AVERAGEIFS(Observed!M$2:M$294,Observed!$A$2:$A$294,$A11,Observed!$C$2:$C$294,$C11)),AVERAGEIFS(Observed!M$2:M$294,Observed!$A$2:$A$294,$A11,Observed!$C$2:$C$294,$C11),"")</f>
        <v>361.54</v>
      </c>
      <c r="R11" s="24">
        <f>IF(ISNUMBER(AVERAGEIFS(Observed!N$2:N$294,Observed!$A$2:$A$294,$A11,Observed!$C$2:$C$294,$C11)),AVERAGEIFS(Observed!N$2:N$294,Observed!$A$2:$A$294,$A11,Observed!$C$2:$C$294,$C11),"")</f>
        <v>549.02333333333343</v>
      </c>
      <c r="S11" s="25" t="str">
        <f>IF(ISNUMBER(AVERAGEIFS(Observed!O$2:O$294,Observed!$A$2:$A$294,$A11,Observed!$C$2:$C$294,$C11)),AVERAGEIFS(Observed!O$2:O$294,Observed!$A$2:$A$294,$A11,Observed!$C$2:$C$294,$C11),"")</f>
        <v/>
      </c>
      <c r="T11" s="25" t="str">
        <f>IF(ISNUMBER(AVERAGEIFS(Observed!P$2:P$294,Observed!$A$2:$A$294,$A11,Observed!$C$2:$C$294,$C11)),AVERAGEIFS(Observed!P$2:P$294,Observed!$A$2:$A$294,$A11,Observed!$C$2:$C$294,$C11),"")</f>
        <v/>
      </c>
      <c r="U11" s="25" t="str">
        <f>IF(ISNUMBER(AVERAGEIFS(Observed!Q$2:Q$294,Observed!$A$2:$A$294,$A11,Observed!$C$2:$C$294,$C11)),AVERAGEIFS(Observed!Q$2:Q$294,Observed!$A$2:$A$294,$A11,Observed!$C$2:$C$294,$C11),"")</f>
        <v/>
      </c>
      <c r="V11" s="24" t="str">
        <f>IF(ISNUMBER(AVERAGEIFS(Observed!R$2:R$294,Observed!$A$2:$A$294,$A11,Observed!$C$2:$C$294,$C11)),AVERAGEIFS(Observed!R$2:R$294,Observed!$A$2:$A$294,$A11,Observed!$C$2:$C$294,$C11),"")</f>
        <v/>
      </c>
      <c r="W11" s="26" t="str">
        <f>IF(ISNUMBER(AVERAGEIFS(Observed!S$2:S$294,Observed!$A$2:$A$294,$A11,Observed!$C$2:$C$294,$C11)),AVERAGEIFS(Observed!S$2:S$294,Observed!$A$2:$A$294,$A11,Observed!$C$2:$C$294,$C11),"")</f>
        <v/>
      </c>
      <c r="X11" s="26" t="str">
        <f>IF(ISNUMBER(AVERAGEIFS(Observed!T$2:T$294,Observed!$A$2:$A$294,$A11,Observed!$C$2:$C$294,$C11)),AVERAGEIFS(Observed!T$2:T$294,Observed!$A$2:$A$294,$A11,Observed!$C$2:$C$294,$C11),"")</f>
        <v/>
      </c>
      <c r="Y11" s="24" t="str">
        <f>IF(ISNUMBER(AVERAGEIFS(Observed!U$2:U$294,Observed!$A$2:$A$294,$A11,Observed!$C$2:$C$294,$C11)),AVERAGEIFS(Observed!U$2:U$294,Observed!$A$2:$A$294,$A11,Observed!$C$2:$C$294,$C11),"")</f>
        <v/>
      </c>
      <c r="Z11" s="24" t="str">
        <f>IF(ISNUMBER(AVERAGEIFS(Observed!V$2:V$294,Observed!$A$2:$A$294,$A11,Observed!$C$2:$C$294,$C11)),AVERAGEIFS(Observed!V$2:V$294,Observed!$A$2:$A$294,$A11,Observed!$C$2:$C$294,$C11),"")</f>
        <v/>
      </c>
      <c r="AA11" s="24" t="str">
        <f>IF(ISNUMBER(AVERAGEIFS(Observed!W$2:W$294,Observed!$A$2:$A$294,$A11,Observed!$C$2:$C$294,$C11)),AVERAGEIFS(Observed!W$2:W$294,Observed!$A$2:$A$294,$A11,Observed!$C$2:$C$294,$C11),"")</f>
        <v/>
      </c>
      <c r="AB11" s="24" t="str">
        <f>IF(ISNUMBER(AVERAGEIFS(Observed!X$2:X$294,Observed!$A$2:$A$294,$A11,Observed!$C$2:$C$294,$C11)),AVERAGEIFS(Observed!X$2:X$294,Observed!$A$2:$A$294,$A11,Observed!$C$2:$C$294,$C11),"")</f>
        <v/>
      </c>
      <c r="AC11" s="24" t="str">
        <f>IF(ISNUMBER(AVERAGEIFS(Observed!Y$2:Y$294,Observed!$A$2:$A$294,$A11,Observed!$C$2:$C$294,$C11)),AVERAGEIFS(Observed!Y$2:Y$294,Observed!$A$2:$A$294,$A11,Observed!$C$2:$C$294,$C11),"")</f>
        <v/>
      </c>
      <c r="AD11" s="24" t="str">
        <f>IF(ISNUMBER(AVERAGEIFS(Observed!Z$2:Z$294,Observed!$A$2:$A$294,$A11,Observed!$C$2:$C$294,$C11)),AVERAGEIFS(Observed!Z$2:Z$294,Observed!$A$2:$A$294,$A11,Observed!$C$2:$C$294,$C11),"")</f>
        <v/>
      </c>
      <c r="AE11" s="24" t="str">
        <f>IF(ISNUMBER(AVERAGEIFS(Observed!AA$2:AA$294,Observed!$A$2:$A$294,$A11,Observed!$C$2:$C$294,$C11)),AVERAGEIFS(Observed!AA$2:AA$294,Observed!$A$2:$A$294,$A11,Observed!$C$2:$C$294,$C11),"")</f>
        <v/>
      </c>
      <c r="AF11" s="24" t="str">
        <f>IF(ISNUMBER(AVERAGEIFS(Observed!AB$2:AB$294,Observed!$A$2:$A$294,$A11,Observed!$C$2:$C$294,$C11)),AVERAGEIFS(Observed!AB$2:AB$294,Observed!$A$2:$A$294,$A11,Observed!$C$2:$C$294,$C11),"")</f>
        <v/>
      </c>
      <c r="AG11" s="24">
        <f>IF(ISNUMBER(AVERAGEIFS(Observed!AC$2:AC$294,Observed!$A$2:$A$294,$A11,Observed!$C$2:$C$294,$C11)),AVERAGEIFS(Observed!AC$2:AC$294,Observed!$A$2:$A$294,$A11,Observed!$C$2:$C$294,$C11),"")</f>
        <v>12.866666666666667</v>
      </c>
      <c r="AH11" s="25">
        <f>IF(ISNUMBER(AVERAGEIFS(Observed!AD$2:AD$294,Observed!$A$2:$A$294,$A11,Observed!$C$2:$C$294,$C11)),AVERAGEIFS(Observed!AD$2:AD$294,Observed!$A$2:$A$294,$A11,Observed!$C$2:$C$294,$C11),"")</f>
        <v>1.9333333333333334E-2</v>
      </c>
      <c r="AI11" s="25">
        <f>IF(ISNUMBER(AVERAGEIFS(Observed!AE$2:AE$294,Observed!$A$2:$A$294,$A11,Observed!$C$2:$C$294,$C11)),AVERAGEIFS(Observed!AE$2:AE$294,Observed!$A$2:$A$294,$A11,Observed!$C$2:$C$294,$C11),"")</f>
        <v>1.9333333333333334E-2</v>
      </c>
      <c r="AJ11" s="25" t="str">
        <f>IF(ISNUMBER(AVERAGEIFS(Observed!AF$2:AF$294,Observed!$A$2:$A$294,$A11,Observed!$C$2:$C$294,$C11)),AVERAGEIFS(Observed!AF$2:AF$294,Observed!$A$2:$A$294,$A11,Observed!$C$2:$C$294,$C11),"")</f>
        <v/>
      </c>
      <c r="AK11" s="24" t="str">
        <f>IF(ISNUMBER(AVERAGEIFS(Observed!AG$2:AG$294,Observed!$A$2:$A$294,$A11,Observed!$C$2:$C$294,$C11)),AVERAGEIFS(Observed!AG$2:AG$294,Observed!$A$2:$A$294,$A11,Observed!$C$2:$C$294,$C11),"")</f>
        <v/>
      </c>
      <c r="AL11" s="25">
        <f>IF(ISNUMBER(AVERAGEIFS(Observed!AH$2:AH$294,Observed!$A$2:$A$294,$A11,Observed!$C$2:$C$294,$C11)),AVERAGEIFS(Observed!AH$2:AH$294,Observed!$A$2:$A$294,$A11,Observed!$C$2:$C$294,$C11),"")</f>
        <v>0.41233333333333327</v>
      </c>
      <c r="AM11" s="24">
        <f>IF(ISNUMBER(AVERAGEIFS(Observed!AI$2:AI$294,Observed!$A$2:$A$294,$A11,Observed!$C$2:$C$294,$C11)),AVERAGEIFS(Observed!AI$2:AI$294,Observed!$A$2:$A$294,$A11,Observed!$C$2:$C$294,$C11),"")</f>
        <v>2.4999999999999998E-2</v>
      </c>
      <c r="AN11" s="24">
        <f>IF(ISNUMBER(AVERAGEIFS(Observed!AJ$2:AJ$294,Observed!$A$2:$A$294,$A11,Observed!$C$2:$C$294,$C11)),AVERAGEIFS(Observed!AJ$2:AJ$294,Observed!$A$2:$A$294,$A11,Observed!$C$2:$C$294,$C11),"")</f>
        <v>0.19033333333333333</v>
      </c>
      <c r="AO11" s="24" t="str">
        <f>IF(ISNUMBER(AVERAGEIFS(Observed!AN$2:AN$294,Observed!$A$2:$A$294,$A11,Observed!$C$2:$C$294,$C11)),AVERAGEIFS(Observed!AN$2:AN$294,Observed!$A$2:$A$294,$A11,Observed!$C$2:$C$294,$C11),"")</f>
        <v/>
      </c>
      <c r="AP11" s="25" t="str">
        <f>IF(ISNUMBER(AVERAGEIFS(Observed!AO$2:AO$294,Observed!$A$2:$A$294,$A11,Observed!$C$2:$C$294,$C11)),AVERAGEIFS(Observed!AO$2:AO$294,Observed!$A$2:$A$294,$A11,Observed!$C$2:$C$294,$C11),"")</f>
        <v/>
      </c>
      <c r="AQ11" s="24">
        <f>IF(ISNUMBER(AVERAGEIFS(Observed!AP$2:AP$294,Observed!$A$2:$A$294,$A11,Observed!$C$2:$C$294,$C11)),AVERAGEIFS(Observed!AP$2:AP$294,Observed!$A$2:$A$294,$A11,Observed!$C$2:$C$294,$C11),"")</f>
        <v>7.0396666666666663</v>
      </c>
      <c r="AR11" s="24">
        <f>IF(ISNUMBER(AVERAGEIFS(Observed!AQ$2:AQ$294,Observed!$A$2:$A$294,$A11,Observed!$C$2:$C$294,$C11)),AVERAGEIFS(Observed!AQ$2:AQ$294,Observed!$A$2:$A$294,$A11,Observed!$C$2:$C$294,$C11),"")</f>
        <v>13.893000000000001</v>
      </c>
      <c r="AS11" s="2">
        <f>COUNTIFS(Observed!$A$2:$A$294,$A11,Observed!$C$2:$C$294,$C11)</f>
        <v>3</v>
      </c>
      <c r="AT11" s="2">
        <f t="shared" si="0"/>
        <v>11</v>
      </c>
    </row>
    <row r="12" spans="1:46" x14ac:dyDescent="0.25">
      <c r="A12" s="4" t="s">
        <v>31</v>
      </c>
      <c r="B12" t="s">
        <v>26</v>
      </c>
      <c r="C12" s="3">
        <v>42024</v>
      </c>
      <c r="D12">
        <v>1</v>
      </c>
      <c r="F12">
        <v>350</v>
      </c>
      <c r="J12" s="2" t="s">
        <v>64</v>
      </c>
      <c r="K12" s="2" t="s">
        <v>23</v>
      </c>
      <c r="L12">
        <v>2</v>
      </c>
      <c r="M12" s="2" t="s">
        <v>22</v>
      </c>
      <c r="N12" s="23" t="str">
        <f>IF(ISNUMBER(AVERAGEIFS(Observed!J$2:J$294,Observed!$A$2:$A$294,$A12,Observed!$C$2:$C$294,$C12)),AVERAGEIFS(Observed!J$2:J$294,Observed!$A$2:$A$294,$A12,Observed!$C$2:$C$294,$C12),"")</f>
        <v/>
      </c>
      <c r="O12" s="24" t="str">
        <f>IF(ISNUMBER(AVERAGEIFS(Observed!K$2:K$294,Observed!$A$2:$A$294,$A12,Observed!$C$2:$C$294,$C12)),AVERAGEIFS(Observed!K$2:K$294,Observed!$A$2:$A$294,$A12,Observed!$C$2:$C$294,$C12),"")</f>
        <v/>
      </c>
      <c r="P12" s="24">
        <f>IF(ISNUMBER(AVERAGEIFS(Observed!L$2:L$294,Observed!$A$2:$A$294,$A12,Observed!$C$2:$C$294,$C12)),AVERAGEIFS(Observed!L$2:L$294,Observed!$A$2:$A$294,$A12,Observed!$C$2:$C$294,$C12),"")</f>
        <v>359.2</v>
      </c>
      <c r="Q12" s="24">
        <f>IF(ISNUMBER(AVERAGEIFS(Observed!M$2:M$294,Observed!$A$2:$A$294,$A12,Observed!$C$2:$C$294,$C12)),AVERAGEIFS(Observed!M$2:M$294,Observed!$A$2:$A$294,$A12,Observed!$C$2:$C$294,$C12),"")</f>
        <v>359.2</v>
      </c>
      <c r="R12" s="24">
        <f>IF(ISNUMBER(AVERAGEIFS(Observed!N$2:N$294,Observed!$A$2:$A$294,$A12,Observed!$C$2:$C$294,$C12)),AVERAGEIFS(Observed!N$2:N$294,Observed!$A$2:$A$294,$A12,Observed!$C$2:$C$294,$C12),"")</f>
        <v>525.70666666666659</v>
      </c>
      <c r="S12" s="25" t="str">
        <f>IF(ISNUMBER(AVERAGEIFS(Observed!O$2:O$294,Observed!$A$2:$A$294,$A12,Observed!$C$2:$C$294,$C12)),AVERAGEIFS(Observed!O$2:O$294,Observed!$A$2:$A$294,$A12,Observed!$C$2:$C$294,$C12),"")</f>
        <v/>
      </c>
      <c r="T12" s="25" t="str">
        <f>IF(ISNUMBER(AVERAGEIFS(Observed!P$2:P$294,Observed!$A$2:$A$294,$A12,Observed!$C$2:$C$294,$C12)),AVERAGEIFS(Observed!P$2:P$294,Observed!$A$2:$A$294,$A12,Observed!$C$2:$C$294,$C12),"")</f>
        <v/>
      </c>
      <c r="U12" s="25" t="str">
        <f>IF(ISNUMBER(AVERAGEIFS(Observed!Q$2:Q$294,Observed!$A$2:$A$294,$A12,Observed!$C$2:$C$294,$C12)),AVERAGEIFS(Observed!Q$2:Q$294,Observed!$A$2:$A$294,$A12,Observed!$C$2:$C$294,$C12),"")</f>
        <v/>
      </c>
      <c r="V12" s="24" t="str">
        <f>IF(ISNUMBER(AVERAGEIFS(Observed!R$2:R$294,Observed!$A$2:$A$294,$A12,Observed!$C$2:$C$294,$C12)),AVERAGEIFS(Observed!R$2:R$294,Observed!$A$2:$A$294,$A12,Observed!$C$2:$C$294,$C12),"")</f>
        <v/>
      </c>
      <c r="W12" s="26" t="str">
        <f>IF(ISNUMBER(AVERAGEIFS(Observed!S$2:S$294,Observed!$A$2:$A$294,$A12,Observed!$C$2:$C$294,$C12)),AVERAGEIFS(Observed!S$2:S$294,Observed!$A$2:$A$294,$A12,Observed!$C$2:$C$294,$C12),"")</f>
        <v/>
      </c>
      <c r="X12" s="26" t="str">
        <f>IF(ISNUMBER(AVERAGEIFS(Observed!T$2:T$294,Observed!$A$2:$A$294,$A12,Observed!$C$2:$C$294,$C12)),AVERAGEIFS(Observed!T$2:T$294,Observed!$A$2:$A$294,$A12,Observed!$C$2:$C$294,$C12),"")</f>
        <v/>
      </c>
      <c r="Y12" s="24" t="str">
        <f>IF(ISNUMBER(AVERAGEIFS(Observed!U$2:U$294,Observed!$A$2:$A$294,$A12,Observed!$C$2:$C$294,$C12)),AVERAGEIFS(Observed!U$2:U$294,Observed!$A$2:$A$294,$A12,Observed!$C$2:$C$294,$C12),"")</f>
        <v/>
      </c>
      <c r="Z12" s="24" t="str">
        <f>IF(ISNUMBER(AVERAGEIFS(Observed!V$2:V$294,Observed!$A$2:$A$294,$A12,Observed!$C$2:$C$294,$C12)),AVERAGEIFS(Observed!V$2:V$294,Observed!$A$2:$A$294,$A12,Observed!$C$2:$C$294,$C12),"")</f>
        <v/>
      </c>
      <c r="AA12" s="24" t="str">
        <f>IF(ISNUMBER(AVERAGEIFS(Observed!W$2:W$294,Observed!$A$2:$A$294,$A12,Observed!$C$2:$C$294,$C12)),AVERAGEIFS(Observed!W$2:W$294,Observed!$A$2:$A$294,$A12,Observed!$C$2:$C$294,$C12),"")</f>
        <v/>
      </c>
      <c r="AB12" s="24" t="str">
        <f>IF(ISNUMBER(AVERAGEIFS(Observed!X$2:X$294,Observed!$A$2:$A$294,$A12,Observed!$C$2:$C$294,$C12)),AVERAGEIFS(Observed!X$2:X$294,Observed!$A$2:$A$294,$A12,Observed!$C$2:$C$294,$C12),"")</f>
        <v/>
      </c>
      <c r="AC12" s="24" t="str">
        <f>IF(ISNUMBER(AVERAGEIFS(Observed!Y$2:Y$294,Observed!$A$2:$A$294,$A12,Observed!$C$2:$C$294,$C12)),AVERAGEIFS(Observed!Y$2:Y$294,Observed!$A$2:$A$294,$A12,Observed!$C$2:$C$294,$C12),"")</f>
        <v/>
      </c>
      <c r="AD12" s="24" t="str">
        <f>IF(ISNUMBER(AVERAGEIFS(Observed!Z$2:Z$294,Observed!$A$2:$A$294,$A12,Observed!$C$2:$C$294,$C12)),AVERAGEIFS(Observed!Z$2:Z$294,Observed!$A$2:$A$294,$A12,Observed!$C$2:$C$294,$C12),"")</f>
        <v/>
      </c>
      <c r="AE12" s="24" t="str">
        <f>IF(ISNUMBER(AVERAGEIFS(Observed!AA$2:AA$294,Observed!$A$2:$A$294,$A12,Observed!$C$2:$C$294,$C12)),AVERAGEIFS(Observed!AA$2:AA$294,Observed!$A$2:$A$294,$A12,Observed!$C$2:$C$294,$C12),"")</f>
        <v/>
      </c>
      <c r="AF12" s="24" t="str">
        <f>IF(ISNUMBER(AVERAGEIFS(Observed!AB$2:AB$294,Observed!$A$2:$A$294,$A12,Observed!$C$2:$C$294,$C12)),AVERAGEIFS(Observed!AB$2:AB$294,Observed!$A$2:$A$294,$A12,Observed!$C$2:$C$294,$C12),"")</f>
        <v/>
      </c>
      <c r="AG12" s="24">
        <f>IF(ISNUMBER(AVERAGEIFS(Observed!AC$2:AC$294,Observed!$A$2:$A$294,$A12,Observed!$C$2:$C$294,$C12)),AVERAGEIFS(Observed!AC$2:AC$294,Observed!$A$2:$A$294,$A12,Observed!$C$2:$C$294,$C12),"")</f>
        <v>14.200000000000001</v>
      </c>
      <c r="AH12" s="25">
        <f>IF(ISNUMBER(AVERAGEIFS(Observed!AD$2:AD$294,Observed!$A$2:$A$294,$A12,Observed!$C$2:$C$294,$C12)),AVERAGEIFS(Observed!AD$2:AD$294,Observed!$A$2:$A$294,$A12,Observed!$C$2:$C$294,$C12),"")</f>
        <v>2.1666666666666667E-2</v>
      </c>
      <c r="AI12" s="25">
        <f>IF(ISNUMBER(AVERAGEIFS(Observed!AE$2:AE$294,Observed!$A$2:$A$294,$A12,Observed!$C$2:$C$294,$C12)),AVERAGEIFS(Observed!AE$2:AE$294,Observed!$A$2:$A$294,$A12,Observed!$C$2:$C$294,$C12),"")</f>
        <v>2.1666666666666667E-2</v>
      </c>
      <c r="AJ12" s="25" t="str">
        <f>IF(ISNUMBER(AVERAGEIFS(Observed!AF$2:AF$294,Observed!$A$2:$A$294,$A12,Observed!$C$2:$C$294,$C12)),AVERAGEIFS(Observed!AF$2:AF$294,Observed!$A$2:$A$294,$A12,Observed!$C$2:$C$294,$C12),"")</f>
        <v/>
      </c>
      <c r="AK12" s="24" t="str">
        <f>IF(ISNUMBER(AVERAGEIFS(Observed!AG$2:AG$294,Observed!$A$2:$A$294,$A12,Observed!$C$2:$C$294,$C12)),AVERAGEIFS(Observed!AG$2:AG$294,Observed!$A$2:$A$294,$A12,Observed!$C$2:$C$294,$C12),"")</f>
        <v/>
      </c>
      <c r="AL12" s="25">
        <f>IF(ISNUMBER(AVERAGEIFS(Observed!AH$2:AH$294,Observed!$A$2:$A$294,$A12,Observed!$C$2:$C$294,$C12)),AVERAGEIFS(Observed!AH$2:AH$294,Observed!$A$2:$A$294,$A12,Observed!$C$2:$C$294,$C12),"")</f>
        <v>0.39599999999999996</v>
      </c>
      <c r="AM12" s="24">
        <f>IF(ISNUMBER(AVERAGEIFS(Observed!AI$2:AI$294,Observed!$A$2:$A$294,$A12,Observed!$C$2:$C$294,$C12)),AVERAGEIFS(Observed!AI$2:AI$294,Observed!$A$2:$A$294,$A12,Observed!$C$2:$C$294,$C12),"")</f>
        <v>1.1000000000000001E-2</v>
      </c>
      <c r="AN12" s="24">
        <f>IF(ISNUMBER(AVERAGEIFS(Observed!AJ$2:AJ$294,Observed!$A$2:$A$294,$A12,Observed!$C$2:$C$294,$C12)),AVERAGEIFS(Observed!AJ$2:AJ$294,Observed!$A$2:$A$294,$A12,Observed!$C$2:$C$294,$C12),"")</f>
        <v>0.28999999999999998</v>
      </c>
      <c r="AO12" s="24" t="str">
        <f>IF(ISNUMBER(AVERAGEIFS(Observed!AN$2:AN$294,Observed!$A$2:$A$294,$A12,Observed!$C$2:$C$294,$C12)),AVERAGEIFS(Observed!AN$2:AN$294,Observed!$A$2:$A$294,$A12,Observed!$C$2:$C$294,$C12),"")</f>
        <v/>
      </c>
      <c r="AP12" s="25" t="str">
        <f>IF(ISNUMBER(AVERAGEIFS(Observed!AO$2:AO$294,Observed!$A$2:$A$294,$A12,Observed!$C$2:$C$294,$C12)),AVERAGEIFS(Observed!AO$2:AO$294,Observed!$A$2:$A$294,$A12,Observed!$C$2:$C$294,$C12),"")</f>
        <v/>
      </c>
      <c r="AQ12" s="24">
        <f>IF(ISNUMBER(AVERAGEIFS(Observed!AP$2:AP$294,Observed!$A$2:$A$294,$A12,Observed!$C$2:$C$294,$C12)),AVERAGEIFS(Observed!AP$2:AP$294,Observed!$A$2:$A$294,$A12,Observed!$C$2:$C$294,$C12),"")</f>
        <v>7.7510000000000003</v>
      </c>
      <c r="AR12" s="24">
        <f>IF(ISNUMBER(AVERAGEIFS(Observed!AQ$2:AQ$294,Observed!$A$2:$A$294,$A12,Observed!$C$2:$C$294,$C12)),AVERAGEIFS(Observed!AQ$2:AQ$294,Observed!$A$2:$A$294,$A12,Observed!$C$2:$C$294,$C12),"")</f>
        <v>14.077666666666666</v>
      </c>
      <c r="AS12" s="2">
        <f>COUNTIFS(Observed!$A$2:$A$294,$A12,Observed!$C$2:$C$294,$C12)</f>
        <v>3</v>
      </c>
      <c r="AT12" s="2">
        <f t="shared" si="0"/>
        <v>11</v>
      </c>
    </row>
    <row r="13" spans="1:46" x14ac:dyDescent="0.25">
      <c r="A13" s="4" t="s">
        <v>30</v>
      </c>
      <c r="B13" t="s">
        <v>26</v>
      </c>
      <c r="C13" s="3">
        <v>42024</v>
      </c>
      <c r="D13">
        <v>1</v>
      </c>
      <c r="F13">
        <v>500</v>
      </c>
      <c r="J13" s="2" t="s">
        <v>64</v>
      </c>
      <c r="K13" s="2" t="s">
        <v>23</v>
      </c>
      <c r="L13">
        <v>2</v>
      </c>
      <c r="M13" s="2" t="s">
        <v>22</v>
      </c>
      <c r="N13" s="23" t="str">
        <f>IF(ISNUMBER(AVERAGEIFS(Observed!J$2:J$294,Observed!$A$2:$A$294,$A13,Observed!$C$2:$C$294,$C13)),AVERAGEIFS(Observed!J$2:J$294,Observed!$A$2:$A$294,$A13,Observed!$C$2:$C$294,$C13),"")</f>
        <v/>
      </c>
      <c r="O13" s="24" t="str">
        <f>IF(ISNUMBER(AVERAGEIFS(Observed!K$2:K$294,Observed!$A$2:$A$294,$A13,Observed!$C$2:$C$294,$C13)),AVERAGEIFS(Observed!K$2:K$294,Observed!$A$2:$A$294,$A13,Observed!$C$2:$C$294,$C13),"")</f>
        <v/>
      </c>
      <c r="P13" s="24">
        <f>IF(ISNUMBER(AVERAGEIFS(Observed!L$2:L$294,Observed!$A$2:$A$294,$A13,Observed!$C$2:$C$294,$C13)),AVERAGEIFS(Observed!L$2:L$294,Observed!$A$2:$A$294,$A13,Observed!$C$2:$C$294,$C13),"")</f>
        <v>360.4666666666667</v>
      </c>
      <c r="Q13" s="24">
        <f>IF(ISNUMBER(AVERAGEIFS(Observed!M$2:M$294,Observed!$A$2:$A$294,$A13,Observed!$C$2:$C$294,$C13)),AVERAGEIFS(Observed!M$2:M$294,Observed!$A$2:$A$294,$A13,Observed!$C$2:$C$294,$C13),"")</f>
        <v>360.4666666666667</v>
      </c>
      <c r="R13" s="24">
        <f>IF(ISNUMBER(AVERAGEIFS(Observed!N$2:N$294,Observed!$A$2:$A$294,$A13,Observed!$C$2:$C$294,$C13)),AVERAGEIFS(Observed!N$2:N$294,Observed!$A$2:$A$294,$A13,Observed!$C$2:$C$294,$C13),"")</f>
        <v>548.44333333333327</v>
      </c>
      <c r="S13" s="25" t="str">
        <f>IF(ISNUMBER(AVERAGEIFS(Observed!O$2:O$294,Observed!$A$2:$A$294,$A13,Observed!$C$2:$C$294,$C13)),AVERAGEIFS(Observed!O$2:O$294,Observed!$A$2:$A$294,$A13,Observed!$C$2:$C$294,$C13),"")</f>
        <v/>
      </c>
      <c r="T13" s="25" t="str">
        <f>IF(ISNUMBER(AVERAGEIFS(Observed!P$2:P$294,Observed!$A$2:$A$294,$A13,Observed!$C$2:$C$294,$C13)),AVERAGEIFS(Observed!P$2:P$294,Observed!$A$2:$A$294,$A13,Observed!$C$2:$C$294,$C13),"")</f>
        <v/>
      </c>
      <c r="U13" s="25" t="str">
        <f>IF(ISNUMBER(AVERAGEIFS(Observed!Q$2:Q$294,Observed!$A$2:$A$294,$A13,Observed!$C$2:$C$294,$C13)),AVERAGEIFS(Observed!Q$2:Q$294,Observed!$A$2:$A$294,$A13,Observed!$C$2:$C$294,$C13),"")</f>
        <v/>
      </c>
      <c r="V13" s="24" t="str">
        <f>IF(ISNUMBER(AVERAGEIFS(Observed!R$2:R$294,Observed!$A$2:$A$294,$A13,Observed!$C$2:$C$294,$C13)),AVERAGEIFS(Observed!R$2:R$294,Observed!$A$2:$A$294,$A13,Observed!$C$2:$C$294,$C13),"")</f>
        <v/>
      </c>
      <c r="W13" s="26" t="str">
        <f>IF(ISNUMBER(AVERAGEIFS(Observed!S$2:S$294,Observed!$A$2:$A$294,$A13,Observed!$C$2:$C$294,$C13)),AVERAGEIFS(Observed!S$2:S$294,Observed!$A$2:$A$294,$A13,Observed!$C$2:$C$294,$C13),"")</f>
        <v/>
      </c>
      <c r="X13" s="26" t="str">
        <f>IF(ISNUMBER(AVERAGEIFS(Observed!T$2:T$294,Observed!$A$2:$A$294,$A13,Observed!$C$2:$C$294,$C13)),AVERAGEIFS(Observed!T$2:T$294,Observed!$A$2:$A$294,$A13,Observed!$C$2:$C$294,$C13),"")</f>
        <v/>
      </c>
      <c r="Y13" s="24" t="str">
        <f>IF(ISNUMBER(AVERAGEIFS(Observed!U$2:U$294,Observed!$A$2:$A$294,$A13,Observed!$C$2:$C$294,$C13)),AVERAGEIFS(Observed!U$2:U$294,Observed!$A$2:$A$294,$A13,Observed!$C$2:$C$294,$C13),"")</f>
        <v/>
      </c>
      <c r="Z13" s="24" t="str">
        <f>IF(ISNUMBER(AVERAGEIFS(Observed!V$2:V$294,Observed!$A$2:$A$294,$A13,Observed!$C$2:$C$294,$C13)),AVERAGEIFS(Observed!V$2:V$294,Observed!$A$2:$A$294,$A13,Observed!$C$2:$C$294,$C13),"")</f>
        <v/>
      </c>
      <c r="AA13" s="24" t="str">
        <f>IF(ISNUMBER(AVERAGEIFS(Observed!W$2:W$294,Observed!$A$2:$A$294,$A13,Observed!$C$2:$C$294,$C13)),AVERAGEIFS(Observed!W$2:W$294,Observed!$A$2:$A$294,$A13,Observed!$C$2:$C$294,$C13),"")</f>
        <v/>
      </c>
      <c r="AB13" s="24" t="str">
        <f>IF(ISNUMBER(AVERAGEIFS(Observed!X$2:X$294,Observed!$A$2:$A$294,$A13,Observed!$C$2:$C$294,$C13)),AVERAGEIFS(Observed!X$2:X$294,Observed!$A$2:$A$294,$A13,Observed!$C$2:$C$294,$C13),"")</f>
        <v/>
      </c>
      <c r="AC13" s="24" t="str">
        <f>IF(ISNUMBER(AVERAGEIFS(Observed!Y$2:Y$294,Observed!$A$2:$A$294,$A13,Observed!$C$2:$C$294,$C13)),AVERAGEIFS(Observed!Y$2:Y$294,Observed!$A$2:$A$294,$A13,Observed!$C$2:$C$294,$C13),"")</f>
        <v/>
      </c>
      <c r="AD13" s="24" t="str">
        <f>IF(ISNUMBER(AVERAGEIFS(Observed!Z$2:Z$294,Observed!$A$2:$A$294,$A13,Observed!$C$2:$C$294,$C13)),AVERAGEIFS(Observed!Z$2:Z$294,Observed!$A$2:$A$294,$A13,Observed!$C$2:$C$294,$C13),"")</f>
        <v/>
      </c>
      <c r="AE13" s="24" t="str">
        <f>IF(ISNUMBER(AVERAGEIFS(Observed!AA$2:AA$294,Observed!$A$2:$A$294,$A13,Observed!$C$2:$C$294,$C13)),AVERAGEIFS(Observed!AA$2:AA$294,Observed!$A$2:$A$294,$A13,Observed!$C$2:$C$294,$C13),"")</f>
        <v/>
      </c>
      <c r="AF13" s="24" t="str">
        <f>IF(ISNUMBER(AVERAGEIFS(Observed!AB$2:AB$294,Observed!$A$2:$A$294,$A13,Observed!$C$2:$C$294,$C13)),AVERAGEIFS(Observed!AB$2:AB$294,Observed!$A$2:$A$294,$A13,Observed!$C$2:$C$294,$C13),"")</f>
        <v/>
      </c>
      <c r="AG13" s="24">
        <f>IF(ISNUMBER(AVERAGEIFS(Observed!AC$2:AC$294,Observed!$A$2:$A$294,$A13,Observed!$C$2:$C$294,$C13)),AVERAGEIFS(Observed!AC$2:AC$294,Observed!$A$2:$A$294,$A13,Observed!$C$2:$C$294,$C13),"")</f>
        <v>15.333333333333334</v>
      </c>
      <c r="AH13" s="25">
        <f>IF(ISNUMBER(AVERAGEIFS(Observed!AD$2:AD$294,Observed!$A$2:$A$294,$A13,Observed!$C$2:$C$294,$C13)),AVERAGEIFS(Observed!AD$2:AD$294,Observed!$A$2:$A$294,$A13,Observed!$C$2:$C$294,$C13),"")</f>
        <v>2.3333333333333334E-2</v>
      </c>
      <c r="AI13" s="25">
        <f>IF(ISNUMBER(AVERAGEIFS(Observed!AE$2:AE$294,Observed!$A$2:$A$294,$A13,Observed!$C$2:$C$294,$C13)),AVERAGEIFS(Observed!AE$2:AE$294,Observed!$A$2:$A$294,$A13,Observed!$C$2:$C$294,$C13),"")</f>
        <v>2.3333333333333334E-2</v>
      </c>
      <c r="AJ13" s="25" t="str">
        <f>IF(ISNUMBER(AVERAGEIFS(Observed!AF$2:AF$294,Observed!$A$2:$A$294,$A13,Observed!$C$2:$C$294,$C13)),AVERAGEIFS(Observed!AF$2:AF$294,Observed!$A$2:$A$294,$A13,Observed!$C$2:$C$294,$C13),"")</f>
        <v/>
      </c>
      <c r="AK13" s="24" t="str">
        <f>IF(ISNUMBER(AVERAGEIFS(Observed!AG$2:AG$294,Observed!$A$2:$A$294,$A13,Observed!$C$2:$C$294,$C13)),AVERAGEIFS(Observed!AG$2:AG$294,Observed!$A$2:$A$294,$A13,Observed!$C$2:$C$294,$C13),"")</f>
        <v/>
      </c>
      <c r="AL13" s="25">
        <f>IF(ISNUMBER(AVERAGEIFS(Observed!AH$2:AH$294,Observed!$A$2:$A$294,$A13,Observed!$C$2:$C$294,$C13)),AVERAGEIFS(Observed!AH$2:AH$294,Observed!$A$2:$A$294,$A13,Observed!$C$2:$C$294,$C13),"")</f>
        <v>0.4383333333333333</v>
      </c>
      <c r="AM13" s="24">
        <f>IF(ISNUMBER(AVERAGEIFS(Observed!AI$2:AI$294,Observed!$A$2:$A$294,$A13,Observed!$C$2:$C$294,$C13)),AVERAGEIFS(Observed!AI$2:AI$294,Observed!$A$2:$A$294,$A13,Observed!$C$2:$C$294,$C13),"")</f>
        <v>5.6666666666666671E-3</v>
      </c>
      <c r="AN13" s="24">
        <f>IF(ISNUMBER(AVERAGEIFS(Observed!AJ$2:AJ$294,Observed!$A$2:$A$294,$A13,Observed!$C$2:$C$294,$C13)),AVERAGEIFS(Observed!AJ$2:AJ$294,Observed!$A$2:$A$294,$A13,Observed!$C$2:$C$294,$C13),"")</f>
        <v>0.23733333333333331</v>
      </c>
      <c r="AO13" s="24" t="str">
        <f>IF(ISNUMBER(AVERAGEIFS(Observed!AN$2:AN$294,Observed!$A$2:$A$294,$A13,Observed!$C$2:$C$294,$C13)),AVERAGEIFS(Observed!AN$2:AN$294,Observed!$A$2:$A$294,$A13,Observed!$C$2:$C$294,$C13),"")</f>
        <v/>
      </c>
      <c r="AP13" s="25" t="str">
        <f>IF(ISNUMBER(AVERAGEIFS(Observed!AO$2:AO$294,Observed!$A$2:$A$294,$A13,Observed!$C$2:$C$294,$C13)),AVERAGEIFS(Observed!AO$2:AO$294,Observed!$A$2:$A$294,$A13,Observed!$C$2:$C$294,$C13),"")</f>
        <v/>
      </c>
      <c r="AQ13" s="24">
        <f>IF(ISNUMBER(AVERAGEIFS(Observed!AP$2:AP$294,Observed!$A$2:$A$294,$A13,Observed!$C$2:$C$294,$C13)),AVERAGEIFS(Observed!AP$2:AP$294,Observed!$A$2:$A$294,$A13,Observed!$C$2:$C$294,$C13),"")</f>
        <v>8.3946666666666676</v>
      </c>
      <c r="AR13" s="24">
        <f>IF(ISNUMBER(AVERAGEIFS(Observed!AQ$2:AQ$294,Observed!$A$2:$A$294,$A13,Observed!$C$2:$C$294,$C13)),AVERAGEIFS(Observed!AQ$2:AQ$294,Observed!$A$2:$A$294,$A13,Observed!$C$2:$C$294,$C13),"")</f>
        <v>15.699666666666666</v>
      </c>
      <c r="AS13" s="2">
        <f>COUNTIFS(Observed!$A$2:$A$294,$A13,Observed!$C$2:$C$294,$C13)</f>
        <v>3</v>
      </c>
      <c r="AT13" s="2">
        <f t="shared" si="0"/>
        <v>11</v>
      </c>
    </row>
    <row r="14" spans="1:46" x14ac:dyDescent="0.25">
      <c r="A14" s="4" t="s">
        <v>27</v>
      </c>
      <c r="B14" t="s">
        <v>26</v>
      </c>
      <c r="C14" s="3">
        <v>42081</v>
      </c>
      <c r="D14">
        <v>1</v>
      </c>
      <c r="F14">
        <v>0</v>
      </c>
      <c r="J14" s="2" t="s">
        <v>64</v>
      </c>
      <c r="K14" s="2" t="s">
        <v>23</v>
      </c>
      <c r="L14">
        <v>3</v>
      </c>
      <c r="M14" s="2" t="s">
        <v>22</v>
      </c>
      <c r="N14" s="23" t="str">
        <f>IF(ISNUMBER(AVERAGEIFS(Observed!J$2:J$294,Observed!$A$2:$A$294,$A14,Observed!$C$2:$C$294,$C14)),AVERAGEIFS(Observed!J$2:J$294,Observed!$A$2:$A$294,$A14,Observed!$C$2:$C$294,$C14),"")</f>
        <v/>
      </c>
      <c r="O14" s="24" t="str">
        <f>IF(ISNUMBER(AVERAGEIFS(Observed!K$2:K$294,Observed!$A$2:$A$294,$A14,Observed!$C$2:$C$294,$C14)),AVERAGEIFS(Observed!K$2:K$294,Observed!$A$2:$A$294,$A14,Observed!$C$2:$C$294,$C14),"")</f>
        <v/>
      </c>
      <c r="P14" s="24">
        <f>IF(ISNUMBER(AVERAGEIFS(Observed!L$2:L$294,Observed!$A$2:$A$294,$A14,Observed!$C$2:$C$294,$C14)),AVERAGEIFS(Observed!L$2:L$294,Observed!$A$2:$A$294,$A14,Observed!$C$2:$C$294,$C14),"")</f>
        <v>79.223333333333343</v>
      </c>
      <c r="Q14" s="24">
        <f>IF(ISNUMBER(AVERAGEIFS(Observed!M$2:M$294,Observed!$A$2:$A$294,$A14,Observed!$C$2:$C$294,$C14)),AVERAGEIFS(Observed!M$2:M$294,Observed!$A$2:$A$294,$A14,Observed!$C$2:$C$294,$C14),"")</f>
        <v>79.223333333333343</v>
      </c>
      <c r="R14" s="24">
        <f>IF(ISNUMBER(AVERAGEIFS(Observed!N$2:N$294,Observed!$A$2:$A$294,$A14,Observed!$C$2:$C$294,$C14)),AVERAGEIFS(Observed!N$2:N$294,Observed!$A$2:$A$294,$A14,Observed!$C$2:$C$294,$C14),"")</f>
        <v>478.98666666666668</v>
      </c>
      <c r="S14" s="25" t="str">
        <f>IF(ISNUMBER(AVERAGEIFS(Observed!O$2:O$294,Observed!$A$2:$A$294,$A14,Observed!$C$2:$C$294,$C14)),AVERAGEIFS(Observed!O$2:O$294,Observed!$A$2:$A$294,$A14,Observed!$C$2:$C$294,$C14),"")</f>
        <v/>
      </c>
      <c r="T14" s="25" t="str">
        <f>IF(ISNUMBER(AVERAGEIFS(Observed!P$2:P$294,Observed!$A$2:$A$294,$A14,Observed!$C$2:$C$294,$C14)),AVERAGEIFS(Observed!P$2:P$294,Observed!$A$2:$A$294,$A14,Observed!$C$2:$C$294,$C14),"")</f>
        <v/>
      </c>
      <c r="U14" s="25" t="str">
        <f>IF(ISNUMBER(AVERAGEIFS(Observed!Q$2:Q$294,Observed!$A$2:$A$294,$A14,Observed!$C$2:$C$294,$C14)),AVERAGEIFS(Observed!Q$2:Q$294,Observed!$A$2:$A$294,$A14,Observed!$C$2:$C$294,$C14),"")</f>
        <v/>
      </c>
      <c r="V14" s="24" t="str">
        <f>IF(ISNUMBER(AVERAGEIFS(Observed!R$2:R$294,Observed!$A$2:$A$294,$A14,Observed!$C$2:$C$294,$C14)),AVERAGEIFS(Observed!R$2:R$294,Observed!$A$2:$A$294,$A14,Observed!$C$2:$C$294,$C14),"")</f>
        <v/>
      </c>
      <c r="W14" s="26" t="str">
        <f>IF(ISNUMBER(AVERAGEIFS(Observed!S$2:S$294,Observed!$A$2:$A$294,$A14,Observed!$C$2:$C$294,$C14)),AVERAGEIFS(Observed!S$2:S$294,Observed!$A$2:$A$294,$A14,Observed!$C$2:$C$294,$C14),"")</f>
        <v/>
      </c>
      <c r="X14" s="26" t="str">
        <f>IF(ISNUMBER(AVERAGEIFS(Observed!T$2:T$294,Observed!$A$2:$A$294,$A14,Observed!$C$2:$C$294,$C14)),AVERAGEIFS(Observed!T$2:T$294,Observed!$A$2:$A$294,$A14,Observed!$C$2:$C$294,$C14),"")</f>
        <v/>
      </c>
      <c r="Y14" s="24" t="str">
        <f>IF(ISNUMBER(AVERAGEIFS(Observed!U$2:U$294,Observed!$A$2:$A$294,$A14,Observed!$C$2:$C$294,$C14)),AVERAGEIFS(Observed!U$2:U$294,Observed!$A$2:$A$294,$A14,Observed!$C$2:$C$294,$C14),"")</f>
        <v/>
      </c>
      <c r="Z14" s="24" t="str">
        <f>IF(ISNUMBER(AVERAGEIFS(Observed!V$2:V$294,Observed!$A$2:$A$294,$A14,Observed!$C$2:$C$294,$C14)),AVERAGEIFS(Observed!V$2:V$294,Observed!$A$2:$A$294,$A14,Observed!$C$2:$C$294,$C14),"")</f>
        <v/>
      </c>
      <c r="AA14" s="24" t="str">
        <f>IF(ISNUMBER(AVERAGEIFS(Observed!W$2:W$294,Observed!$A$2:$A$294,$A14,Observed!$C$2:$C$294,$C14)),AVERAGEIFS(Observed!W$2:W$294,Observed!$A$2:$A$294,$A14,Observed!$C$2:$C$294,$C14),"")</f>
        <v/>
      </c>
      <c r="AB14" s="24" t="str">
        <f>IF(ISNUMBER(AVERAGEIFS(Observed!X$2:X$294,Observed!$A$2:$A$294,$A14,Observed!$C$2:$C$294,$C14)),AVERAGEIFS(Observed!X$2:X$294,Observed!$A$2:$A$294,$A14,Observed!$C$2:$C$294,$C14),"")</f>
        <v/>
      </c>
      <c r="AC14" s="24" t="str">
        <f>IF(ISNUMBER(AVERAGEIFS(Observed!Y$2:Y$294,Observed!$A$2:$A$294,$A14,Observed!$C$2:$C$294,$C14)),AVERAGEIFS(Observed!Y$2:Y$294,Observed!$A$2:$A$294,$A14,Observed!$C$2:$C$294,$C14),"")</f>
        <v/>
      </c>
      <c r="AD14" s="24" t="str">
        <f>IF(ISNUMBER(AVERAGEIFS(Observed!Z$2:Z$294,Observed!$A$2:$A$294,$A14,Observed!$C$2:$C$294,$C14)),AVERAGEIFS(Observed!Z$2:Z$294,Observed!$A$2:$A$294,$A14,Observed!$C$2:$C$294,$C14),"")</f>
        <v/>
      </c>
      <c r="AE14" s="24" t="str">
        <f>IF(ISNUMBER(AVERAGEIFS(Observed!AA$2:AA$294,Observed!$A$2:$A$294,$A14,Observed!$C$2:$C$294,$C14)),AVERAGEIFS(Observed!AA$2:AA$294,Observed!$A$2:$A$294,$A14,Observed!$C$2:$C$294,$C14),"")</f>
        <v/>
      </c>
      <c r="AF14" s="24" t="str">
        <f>IF(ISNUMBER(AVERAGEIFS(Observed!AB$2:AB$294,Observed!$A$2:$A$294,$A14,Observed!$C$2:$C$294,$C14)),AVERAGEIFS(Observed!AB$2:AB$294,Observed!$A$2:$A$294,$A14,Observed!$C$2:$C$294,$C14),"")</f>
        <v/>
      </c>
      <c r="AG14" s="24">
        <f>IF(ISNUMBER(AVERAGEIFS(Observed!AC$2:AC$294,Observed!$A$2:$A$294,$A14,Observed!$C$2:$C$294,$C14)),AVERAGEIFS(Observed!AC$2:AC$294,Observed!$A$2:$A$294,$A14,Observed!$C$2:$C$294,$C14),"")</f>
        <v>17.266666666666666</v>
      </c>
      <c r="AH14" s="25">
        <f>IF(ISNUMBER(AVERAGEIFS(Observed!AD$2:AD$294,Observed!$A$2:$A$294,$A14,Observed!$C$2:$C$294,$C14)),AVERAGEIFS(Observed!AD$2:AD$294,Observed!$A$2:$A$294,$A14,Observed!$C$2:$C$294,$C14),"")</f>
        <v>2.6666666666666668E-2</v>
      </c>
      <c r="AI14" s="25">
        <f>IF(ISNUMBER(AVERAGEIFS(Observed!AE$2:AE$294,Observed!$A$2:$A$294,$A14,Observed!$C$2:$C$294,$C14)),AVERAGEIFS(Observed!AE$2:AE$294,Observed!$A$2:$A$294,$A14,Observed!$C$2:$C$294,$C14),"")</f>
        <v>2.6666666666666668E-2</v>
      </c>
      <c r="AJ14" s="25" t="str">
        <f>IF(ISNUMBER(AVERAGEIFS(Observed!AF$2:AF$294,Observed!$A$2:$A$294,$A14,Observed!$C$2:$C$294,$C14)),AVERAGEIFS(Observed!AF$2:AF$294,Observed!$A$2:$A$294,$A14,Observed!$C$2:$C$294,$C14),"")</f>
        <v/>
      </c>
      <c r="AK14" s="24" t="str">
        <f>IF(ISNUMBER(AVERAGEIFS(Observed!AG$2:AG$294,Observed!$A$2:$A$294,$A14,Observed!$C$2:$C$294,$C14)),AVERAGEIFS(Observed!AG$2:AG$294,Observed!$A$2:$A$294,$A14,Observed!$C$2:$C$294,$C14),"")</f>
        <v/>
      </c>
      <c r="AL14" s="25">
        <f>IF(ISNUMBER(AVERAGEIFS(Observed!AH$2:AH$294,Observed!$A$2:$A$294,$A14,Observed!$C$2:$C$294,$C14)),AVERAGEIFS(Observed!AH$2:AH$294,Observed!$A$2:$A$294,$A14,Observed!$C$2:$C$294,$C14),"")</f>
        <v>5.7999999999999996E-2</v>
      </c>
      <c r="AM14" s="24">
        <f>IF(ISNUMBER(AVERAGEIFS(Observed!AI$2:AI$294,Observed!$A$2:$A$294,$A14,Observed!$C$2:$C$294,$C14)),AVERAGEIFS(Observed!AI$2:AI$294,Observed!$A$2:$A$294,$A14,Observed!$C$2:$C$294,$C14),"")</f>
        <v>5.4999999999999997E-3</v>
      </c>
      <c r="AN14" s="24">
        <f>IF(ISNUMBER(AVERAGEIFS(Observed!AJ$2:AJ$294,Observed!$A$2:$A$294,$A14,Observed!$C$2:$C$294,$C14)),AVERAGEIFS(Observed!AJ$2:AJ$294,Observed!$A$2:$A$294,$A14,Observed!$C$2:$C$294,$C14),"")</f>
        <v>0.42099999999999999</v>
      </c>
      <c r="AO14" s="24" t="str">
        <f>IF(ISNUMBER(AVERAGEIFS(Observed!AN$2:AN$294,Observed!$A$2:$A$294,$A14,Observed!$C$2:$C$294,$C14)),AVERAGEIFS(Observed!AN$2:AN$294,Observed!$A$2:$A$294,$A14,Observed!$C$2:$C$294,$C14),"")</f>
        <v/>
      </c>
      <c r="AP14" s="25" t="str">
        <f>IF(ISNUMBER(AVERAGEIFS(Observed!AO$2:AO$294,Observed!$A$2:$A$294,$A14,Observed!$C$2:$C$294,$C14)),AVERAGEIFS(Observed!AO$2:AO$294,Observed!$A$2:$A$294,$A14,Observed!$C$2:$C$294,$C14),"")</f>
        <v/>
      </c>
      <c r="AQ14" s="24">
        <f>IF(ISNUMBER(AVERAGEIFS(Observed!AP$2:AP$294,Observed!$A$2:$A$294,$A14,Observed!$C$2:$C$294,$C14)),AVERAGEIFS(Observed!AP$2:AP$294,Observed!$A$2:$A$294,$A14,Observed!$C$2:$C$294,$C14),"")</f>
        <v>2.0786666666666669</v>
      </c>
      <c r="AR14" s="24">
        <f>IF(ISNUMBER(AVERAGEIFS(Observed!AQ$2:AQ$294,Observed!$A$2:$A$294,$A14,Observed!$C$2:$C$294,$C14)),AVERAGEIFS(Observed!AQ$2:AQ$294,Observed!$A$2:$A$294,$A14,Observed!$C$2:$C$294,$C14),"")</f>
        <v>13.254666666666665</v>
      </c>
      <c r="AS14" s="2">
        <f>COUNTIFS(Observed!$A$2:$A$294,$A14,Observed!$C$2:$C$294,$C14)</f>
        <v>3</v>
      </c>
      <c r="AT14" s="2">
        <f t="shared" si="0"/>
        <v>11</v>
      </c>
    </row>
    <row r="15" spans="1:46" x14ac:dyDescent="0.25">
      <c r="A15" s="4" t="s">
        <v>29</v>
      </c>
      <c r="B15" t="s">
        <v>26</v>
      </c>
      <c r="C15" s="3">
        <v>42081</v>
      </c>
      <c r="D15">
        <v>1</v>
      </c>
      <c r="F15">
        <v>50</v>
      </c>
      <c r="J15" s="2" t="s">
        <v>64</v>
      </c>
      <c r="K15" s="2" t="s">
        <v>23</v>
      </c>
      <c r="L15">
        <v>3</v>
      </c>
      <c r="M15" s="2" t="s">
        <v>22</v>
      </c>
      <c r="N15" s="23" t="str">
        <f>IF(ISNUMBER(AVERAGEIFS(Observed!J$2:J$294,Observed!$A$2:$A$294,$A15,Observed!$C$2:$C$294,$C15)),AVERAGEIFS(Observed!J$2:J$294,Observed!$A$2:$A$294,$A15,Observed!$C$2:$C$294,$C15),"")</f>
        <v/>
      </c>
      <c r="O15" s="24" t="str">
        <f>IF(ISNUMBER(AVERAGEIFS(Observed!K$2:K$294,Observed!$A$2:$A$294,$A15,Observed!$C$2:$C$294,$C15)),AVERAGEIFS(Observed!K$2:K$294,Observed!$A$2:$A$294,$A15,Observed!$C$2:$C$294,$C15),"")</f>
        <v/>
      </c>
      <c r="P15" s="24">
        <f>IF(ISNUMBER(AVERAGEIFS(Observed!L$2:L$294,Observed!$A$2:$A$294,$A15,Observed!$C$2:$C$294,$C15)),AVERAGEIFS(Observed!L$2:L$294,Observed!$A$2:$A$294,$A15,Observed!$C$2:$C$294,$C15),"")</f>
        <v>85.8</v>
      </c>
      <c r="Q15" s="24">
        <f>IF(ISNUMBER(AVERAGEIFS(Observed!M$2:M$294,Observed!$A$2:$A$294,$A15,Observed!$C$2:$C$294,$C15)),AVERAGEIFS(Observed!M$2:M$294,Observed!$A$2:$A$294,$A15,Observed!$C$2:$C$294,$C15),"")</f>
        <v>85.8</v>
      </c>
      <c r="R15" s="24">
        <f>IF(ISNUMBER(AVERAGEIFS(Observed!N$2:N$294,Observed!$A$2:$A$294,$A15,Observed!$C$2:$C$294,$C15)),AVERAGEIFS(Observed!N$2:N$294,Observed!$A$2:$A$294,$A15,Observed!$C$2:$C$294,$C15),"")</f>
        <v>579.75333333333333</v>
      </c>
      <c r="S15" s="25" t="str">
        <f>IF(ISNUMBER(AVERAGEIFS(Observed!O$2:O$294,Observed!$A$2:$A$294,$A15,Observed!$C$2:$C$294,$C15)),AVERAGEIFS(Observed!O$2:O$294,Observed!$A$2:$A$294,$A15,Observed!$C$2:$C$294,$C15),"")</f>
        <v/>
      </c>
      <c r="T15" s="25" t="str">
        <f>IF(ISNUMBER(AVERAGEIFS(Observed!P$2:P$294,Observed!$A$2:$A$294,$A15,Observed!$C$2:$C$294,$C15)),AVERAGEIFS(Observed!P$2:P$294,Observed!$A$2:$A$294,$A15,Observed!$C$2:$C$294,$C15),"")</f>
        <v/>
      </c>
      <c r="U15" s="25" t="str">
        <f>IF(ISNUMBER(AVERAGEIFS(Observed!Q$2:Q$294,Observed!$A$2:$A$294,$A15,Observed!$C$2:$C$294,$C15)),AVERAGEIFS(Observed!Q$2:Q$294,Observed!$A$2:$A$294,$A15,Observed!$C$2:$C$294,$C15),"")</f>
        <v/>
      </c>
      <c r="V15" s="24" t="str">
        <f>IF(ISNUMBER(AVERAGEIFS(Observed!R$2:R$294,Observed!$A$2:$A$294,$A15,Observed!$C$2:$C$294,$C15)),AVERAGEIFS(Observed!R$2:R$294,Observed!$A$2:$A$294,$A15,Observed!$C$2:$C$294,$C15),"")</f>
        <v/>
      </c>
      <c r="W15" s="26" t="str">
        <f>IF(ISNUMBER(AVERAGEIFS(Observed!S$2:S$294,Observed!$A$2:$A$294,$A15,Observed!$C$2:$C$294,$C15)),AVERAGEIFS(Observed!S$2:S$294,Observed!$A$2:$A$294,$A15,Observed!$C$2:$C$294,$C15),"")</f>
        <v/>
      </c>
      <c r="X15" s="26" t="str">
        <f>IF(ISNUMBER(AVERAGEIFS(Observed!T$2:T$294,Observed!$A$2:$A$294,$A15,Observed!$C$2:$C$294,$C15)),AVERAGEIFS(Observed!T$2:T$294,Observed!$A$2:$A$294,$A15,Observed!$C$2:$C$294,$C15),"")</f>
        <v/>
      </c>
      <c r="Y15" s="24" t="str">
        <f>IF(ISNUMBER(AVERAGEIFS(Observed!U$2:U$294,Observed!$A$2:$A$294,$A15,Observed!$C$2:$C$294,$C15)),AVERAGEIFS(Observed!U$2:U$294,Observed!$A$2:$A$294,$A15,Observed!$C$2:$C$294,$C15),"")</f>
        <v/>
      </c>
      <c r="Z15" s="24" t="str">
        <f>IF(ISNUMBER(AVERAGEIFS(Observed!V$2:V$294,Observed!$A$2:$A$294,$A15,Observed!$C$2:$C$294,$C15)),AVERAGEIFS(Observed!V$2:V$294,Observed!$A$2:$A$294,$A15,Observed!$C$2:$C$294,$C15),"")</f>
        <v/>
      </c>
      <c r="AA15" s="24" t="str">
        <f>IF(ISNUMBER(AVERAGEIFS(Observed!W$2:W$294,Observed!$A$2:$A$294,$A15,Observed!$C$2:$C$294,$C15)),AVERAGEIFS(Observed!W$2:W$294,Observed!$A$2:$A$294,$A15,Observed!$C$2:$C$294,$C15),"")</f>
        <v/>
      </c>
      <c r="AB15" s="24" t="str">
        <f>IF(ISNUMBER(AVERAGEIFS(Observed!X$2:X$294,Observed!$A$2:$A$294,$A15,Observed!$C$2:$C$294,$C15)),AVERAGEIFS(Observed!X$2:X$294,Observed!$A$2:$A$294,$A15,Observed!$C$2:$C$294,$C15),"")</f>
        <v/>
      </c>
      <c r="AC15" s="24" t="str">
        <f>IF(ISNUMBER(AVERAGEIFS(Observed!Y$2:Y$294,Observed!$A$2:$A$294,$A15,Observed!$C$2:$C$294,$C15)),AVERAGEIFS(Observed!Y$2:Y$294,Observed!$A$2:$A$294,$A15,Observed!$C$2:$C$294,$C15),"")</f>
        <v/>
      </c>
      <c r="AD15" s="24" t="str">
        <f>IF(ISNUMBER(AVERAGEIFS(Observed!Z$2:Z$294,Observed!$A$2:$A$294,$A15,Observed!$C$2:$C$294,$C15)),AVERAGEIFS(Observed!Z$2:Z$294,Observed!$A$2:$A$294,$A15,Observed!$C$2:$C$294,$C15),"")</f>
        <v/>
      </c>
      <c r="AE15" s="24" t="str">
        <f>IF(ISNUMBER(AVERAGEIFS(Observed!AA$2:AA$294,Observed!$A$2:$A$294,$A15,Observed!$C$2:$C$294,$C15)),AVERAGEIFS(Observed!AA$2:AA$294,Observed!$A$2:$A$294,$A15,Observed!$C$2:$C$294,$C15),"")</f>
        <v/>
      </c>
      <c r="AF15" s="24" t="str">
        <f>IF(ISNUMBER(AVERAGEIFS(Observed!AB$2:AB$294,Observed!$A$2:$A$294,$A15,Observed!$C$2:$C$294,$C15)),AVERAGEIFS(Observed!AB$2:AB$294,Observed!$A$2:$A$294,$A15,Observed!$C$2:$C$294,$C15),"")</f>
        <v/>
      </c>
      <c r="AG15" s="24">
        <f>IF(ISNUMBER(AVERAGEIFS(Observed!AC$2:AC$294,Observed!$A$2:$A$294,$A15,Observed!$C$2:$C$294,$C15)),AVERAGEIFS(Observed!AC$2:AC$294,Observed!$A$2:$A$294,$A15,Observed!$C$2:$C$294,$C15),"")</f>
        <v>19.166666666666668</v>
      </c>
      <c r="AH15" s="25">
        <f>IF(ISNUMBER(AVERAGEIFS(Observed!AD$2:AD$294,Observed!$A$2:$A$294,$A15,Observed!$C$2:$C$294,$C15)),AVERAGEIFS(Observed!AD$2:AD$294,Observed!$A$2:$A$294,$A15,Observed!$C$2:$C$294,$C15),"")</f>
        <v>2.9666666666666664E-2</v>
      </c>
      <c r="AI15" s="25">
        <f>IF(ISNUMBER(AVERAGEIFS(Observed!AE$2:AE$294,Observed!$A$2:$A$294,$A15,Observed!$C$2:$C$294,$C15)),AVERAGEIFS(Observed!AE$2:AE$294,Observed!$A$2:$A$294,$A15,Observed!$C$2:$C$294,$C15),"")</f>
        <v>2.9666666666666664E-2</v>
      </c>
      <c r="AJ15" s="25" t="str">
        <f>IF(ISNUMBER(AVERAGEIFS(Observed!AF$2:AF$294,Observed!$A$2:$A$294,$A15,Observed!$C$2:$C$294,$C15)),AVERAGEIFS(Observed!AF$2:AF$294,Observed!$A$2:$A$294,$A15,Observed!$C$2:$C$294,$C15),"")</f>
        <v/>
      </c>
      <c r="AK15" s="24" t="str">
        <f>IF(ISNUMBER(AVERAGEIFS(Observed!AG$2:AG$294,Observed!$A$2:$A$294,$A15,Observed!$C$2:$C$294,$C15)),AVERAGEIFS(Observed!AG$2:AG$294,Observed!$A$2:$A$294,$A15,Observed!$C$2:$C$294,$C15),"")</f>
        <v/>
      </c>
      <c r="AL15" s="25">
        <f>IF(ISNUMBER(AVERAGEIFS(Observed!AH$2:AH$294,Observed!$A$2:$A$294,$A15,Observed!$C$2:$C$294,$C15)),AVERAGEIFS(Observed!AH$2:AH$294,Observed!$A$2:$A$294,$A15,Observed!$C$2:$C$294,$C15),"")</f>
        <v>6.7333333333333342E-2</v>
      </c>
      <c r="AM15" s="24">
        <f>IF(ISNUMBER(AVERAGEIFS(Observed!AI$2:AI$294,Observed!$A$2:$A$294,$A15,Observed!$C$2:$C$294,$C15)),AVERAGEIFS(Observed!AI$2:AI$294,Observed!$A$2:$A$294,$A15,Observed!$C$2:$C$294,$C15),"")</f>
        <v>6.0000000000000001E-3</v>
      </c>
      <c r="AN15" s="24">
        <f>IF(ISNUMBER(AVERAGEIFS(Observed!AJ$2:AJ$294,Observed!$A$2:$A$294,$A15,Observed!$C$2:$C$294,$C15)),AVERAGEIFS(Observed!AJ$2:AJ$294,Observed!$A$2:$A$294,$A15,Observed!$C$2:$C$294,$C15),"")</f>
        <v>0.39933333333333332</v>
      </c>
      <c r="AO15" s="24" t="str">
        <f>IF(ISNUMBER(AVERAGEIFS(Observed!AN$2:AN$294,Observed!$A$2:$A$294,$A15,Observed!$C$2:$C$294,$C15)),AVERAGEIFS(Observed!AN$2:AN$294,Observed!$A$2:$A$294,$A15,Observed!$C$2:$C$294,$C15),"")</f>
        <v/>
      </c>
      <c r="AP15" s="25" t="str">
        <f>IF(ISNUMBER(AVERAGEIFS(Observed!AO$2:AO$294,Observed!$A$2:$A$294,$A15,Observed!$C$2:$C$294,$C15)),AVERAGEIFS(Observed!AO$2:AO$294,Observed!$A$2:$A$294,$A15,Observed!$C$2:$C$294,$C15),"")</f>
        <v/>
      </c>
      <c r="AQ15" s="24">
        <f>IF(ISNUMBER(AVERAGEIFS(Observed!AP$2:AP$294,Observed!$A$2:$A$294,$A15,Observed!$C$2:$C$294,$C15)),AVERAGEIFS(Observed!AP$2:AP$294,Observed!$A$2:$A$294,$A15,Observed!$C$2:$C$294,$C15),"")</f>
        <v>2.5276666666666667</v>
      </c>
      <c r="AR15" s="24">
        <f>IF(ISNUMBER(AVERAGEIFS(Observed!AQ$2:AQ$294,Observed!$A$2:$A$294,$A15,Observed!$C$2:$C$294,$C15)),AVERAGEIFS(Observed!AQ$2:AQ$294,Observed!$A$2:$A$294,$A15,Observed!$C$2:$C$294,$C15),"")</f>
        <v>16.211000000000002</v>
      </c>
      <c r="AS15" s="2">
        <f>COUNTIFS(Observed!$A$2:$A$294,$A15,Observed!$C$2:$C$294,$C15)</f>
        <v>3</v>
      </c>
      <c r="AT15" s="2">
        <f t="shared" si="0"/>
        <v>11</v>
      </c>
    </row>
    <row r="16" spans="1:46" x14ac:dyDescent="0.25">
      <c r="A16" s="4" t="s">
        <v>28</v>
      </c>
      <c r="B16" t="s">
        <v>26</v>
      </c>
      <c r="C16" s="3">
        <v>42081</v>
      </c>
      <c r="D16">
        <v>1</v>
      </c>
      <c r="F16">
        <v>100</v>
      </c>
      <c r="J16" s="2" t="s">
        <v>64</v>
      </c>
      <c r="K16" s="2" t="s">
        <v>23</v>
      </c>
      <c r="L16">
        <v>3</v>
      </c>
      <c r="M16" s="2" t="s">
        <v>22</v>
      </c>
      <c r="N16" s="23" t="str">
        <f>IF(ISNUMBER(AVERAGEIFS(Observed!J$2:J$294,Observed!$A$2:$A$294,$A16,Observed!$C$2:$C$294,$C16)),AVERAGEIFS(Observed!J$2:J$294,Observed!$A$2:$A$294,$A16,Observed!$C$2:$C$294,$C16),"")</f>
        <v/>
      </c>
      <c r="O16" s="24" t="str">
        <f>IF(ISNUMBER(AVERAGEIFS(Observed!K$2:K$294,Observed!$A$2:$A$294,$A16,Observed!$C$2:$C$294,$C16)),AVERAGEIFS(Observed!K$2:K$294,Observed!$A$2:$A$294,$A16,Observed!$C$2:$C$294,$C16),"")</f>
        <v/>
      </c>
      <c r="P16" s="24">
        <f>IF(ISNUMBER(AVERAGEIFS(Observed!L$2:L$294,Observed!$A$2:$A$294,$A16,Observed!$C$2:$C$294,$C16)),AVERAGEIFS(Observed!L$2:L$294,Observed!$A$2:$A$294,$A16,Observed!$C$2:$C$294,$C16),"")</f>
        <v>124.23</v>
      </c>
      <c r="Q16" s="24">
        <f>IF(ISNUMBER(AVERAGEIFS(Observed!M$2:M$294,Observed!$A$2:$A$294,$A16,Observed!$C$2:$C$294,$C16)),AVERAGEIFS(Observed!M$2:M$294,Observed!$A$2:$A$294,$A16,Observed!$C$2:$C$294,$C16),"")</f>
        <v>124.23</v>
      </c>
      <c r="R16" s="24">
        <f>IF(ISNUMBER(AVERAGEIFS(Observed!N$2:N$294,Observed!$A$2:$A$294,$A16,Observed!$C$2:$C$294,$C16)),AVERAGEIFS(Observed!N$2:N$294,Observed!$A$2:$A$294,$A16,Observed!$C$2:$C$294,$C16),"")</f>
        <v>593.49666666666678</v>
      </c>
      <c r="S16" s="25" t="str">
        <f>IF(ISNUMBER(AVERAGEIFS(Observed!O$2:O$294,Observed!$A$2:$A$294,$A16,Observed!$C$2:$C$294,$C16)),AVERAGEIFS(Observed!O$2:O$294,Observed!$A$2:$A$294,$A16,Observed!$C$2:$C$294,$C16),"")</f>
        <v/>
      </c>
      <c r="T16" s="25" t="str">
        <f>IF(ISNUMBER(AVERAGEIFS(Observed!P$2:P$294,Observed!$A$2:$A$294,$A16,Observed!$C$2:$C$294,$C16)),AVERAGEIFS(Observed!P$2:P$294,Observed!$A$2:$A$294,$A16,Observed!$C$2:$C$294,$C16),"")</f>
        <v/>
      </c>
      <c r="U16" s="25" t="str">
        <f>IF(ISNUMBER(AVERAGEIFS(Observed!Q$2:Q$294,Observed!$A$2:$A$294,$A16,Observed!$C$2:$C$294,$C16)),AVERAGEIFS(Observed!Q$2:Q$294,Observed!$A$2:$A$294,$A16,Observed!$C$2:$C$294,$C16),"")</f>
        <v/>
      </c>
      <c r="V16" s="24" t="str">
        <f>IF(ISNUMBER(AVERAGEIFS(Observed!R$2:R$294,Observed!$A$2:$A$294,$A16,Observed!$C$2:$C$294,$C16)),AVERAGEIFS(Observed!R$2:R$294,Observed!$A$2:$A$294,$A16,Observed!$C$2:$C$294,$C16),"")</f>
        <v/>
      </c>
      <c r="W16" s="26" t="str">
        <f>IF(ISNUMBER(AVERAGEIFS(Observed!S$2:S$294,Observed!$A$2:$A$294,$A16,Observed!$C$2:$C$294,$C16)),AVERAGEIFS(Observed!S$2:S$294,Observed!$A$2:$A$294,$A16,Observed!$C$2:$C$294,$C16),"")</f>
        <v/>
      </c>
      <c r="X16" s="26" t="str">
        <f>IF(ISNUMBER(AVERAGEIFS(Observed!T$2:T$294,Observed!$A$2:$A$294,$A16,Observed!$C$2:$C$294,$C16)),AVERAGEIFS(Observed!T$2:T$294,Observed!$A$2:$A$294,$A16,Observed!$C$2:$C$294,$C16),"")</f>
        <v/>
      </c>
      <c r="Y16" s="24" t="str">
        <f>IF(ISNUMBER(AVERAGEIFS(Observed!U$2:U$294,Observed!$A$2:$A$294,$A16,Observed!$C$2:$C$294,$C16)),AVERAGEIFS(Observed!U$2:U$294,Observed!$A$2:$A$294,$A16,Observed!$C$2:$C$294,$C16),"")</f>
        <v/>
      </c>
      <c r="Z16" s="24" t="str">
        <f>IF(ISNUMBER(AVERAGEIFS(Observed!V$2:V$294,Observed!$A$2:$A$294,$A16,Observed!$C$2:$C$294,$C16)),AVERAGEIFS(Observed!V$2:V$294,Observed!$A$2:$A$294,$A16,Observed!$C$2:$C$294,$C16),"")</f>
        <v/>
      </c>
      <c r="AA16" s="24" t="str">
        <f>IF(ISNUMBER(AVERAGEIFS(Observed!W$2:W$294,Observed!$A$2:$A$294,$A16,Observed!$C$2:$C$294,$C16)),AVERAGEIFS(Observed!W$2:W$294,Observed!$A$2:$A$294,$A16,Observed!$C$2:$C$294,$C16),"")</f>
        <v/>
      </c>
      <c r="AB16" s="24" t="str">
        <f>IF(ISNUMBER(AVERAGEIFS(Observed!X$2:X$294,Observed!$A$2:$A$294,$A16,Observed!$C$2:$C$294,$C16)),AVERAGEIFS(Observed!X$2:X$294,Observed!$A$2:$A$294,$A16,Observed!$C$2:$C$294,$C16),"")</f>
        <v/>
      </c>
      <c r="AC16" s="24" t="str">
        <f>IF(ISNUMBER(AVERAGEIFS(Observed!Y$2:Y$294,Observed!$A$2:$A$294,$A16,Observed!$C$2:$C$294,$C16)),AVERAGEIFS(Observed!Y$2:Y$294,Observed!$A$2:$A$294,$A16,Observed!$C$2:$C$294,$C16),"")</f>
        <v/>
      </c>
      <c r="AD16" s="24" t="str">
        <f>IF(ISNUMBER(AVERAGEIFS(Observed!Z$2:Z$294,Observed!$A$2:$A$294,$A16,Observed!$C$2:$C$294,$C16)),AVERAGEIFS(Observed!Z$2:Z$294,Observed!$A$2:$A$294,$A16,Observed!$C$2:$C$294,$C16),"")</f>
        <v/>
      </c>
      <c r="AE16" s="24" t="str">
        <f>IF(ISNUMBER(AVERAGEIFS(Observed!AA$2:AA$294,Observed!$A$2:$A$294,$A16,Observed!$C$2:$C$294,$C16)),AVERAGEIFS(Observed!AA$2:AA$294,Observed!$A$2:$A$294,$A16,Observed!$C$2:$C$294,$C16),"")</f>
        <v/>
      </c>
      <c r="AF16" s="24" t="str">
        <f>IF(ISNUMBER(AVERAGEIFS(Observed!AB$2:AB$294,Observed!$A$2:$A$294,$A16,Observed!$C$2:$C$294,$C16)),AVERAGEIFS(Observed!AB$2:AB$294,Observed!$A$2:$A$294,$A16,Observed!$C$2:$C$294,$C16),"")</f>
        <v/>
      </c>
      <c r="AG16" s="24">
        <f>IF(ISNUMBER(AVERAGEIFS(Observed!AC$2:AC$294,Observed!$A$2:$A$294,$A16,Observed!$C$2:$C$294,$C16)),AVERAGEIFS(Observed!AC$2:AC$294,Observed!$A$2:$A$294,$A16,Observed!$C$2:$C$294,$C16),"")</f>
        <v>17.166666666666664</v>
      </c>
      <c r="AH16" s="25">
        <f>IF(ISNUMBER(AVERAGEIFS(Observed!AD$2:AD$294,Observed!$A$2:$A$294,$A16,Observed!$C$2:$C$294,$C16)),AVERAGEIFS(Observed!AD$2:AD$294,Observed!$A$2:$A$294,$A16,Observed!$C$2:$C$294,$C16),"")</f>
        <v>2.5999999999999999E-2</v>
      </c>
      <c r="AI16" s="25">
        <f>IF(ISNUMBER(AVERAGEIFS(Observed!AE$2:AE$294,Observed!$A$2:$A$294,$A16,Observed!$C$2:$C$294,$C16)),AVERAGEIFS(Observed!AE$2:AE$294,Observed!$A$2:$A$294,$A16,Observed!$C$2:$C$294,$C16),"")</f>
        <v>2.5999999999999999E-2</v>
      </c>
      <c r="AJ16" s="25" t="str">
        <f>IF(ISNUMBER(AVERAGEIFS(Observed!AF$2:AF$294,Observed!$A$2:$A$294,$A16,Observed!$C$2:$C$294,$C16)),AVERAGEIFS(Observed!AF$2:AF$294,Observed!$A$2:$A$294,$A16,Observed!$C$2:$C$294,$C16),"")</f>
        <v/>
      </c>
      <c r="AK16" s="24" t="str">
        <f>IF(ISNUMBER(AVERAGEIFS(Observed!AG$2:AG$294,Observed!$A$2:$A$294,$A16,Observed!$C$2:$C$294,$C16)),AVERAGEIFS(Observed!AG$2:AG$294,Observed!$A$2:$A$294,$A16,Observed!$C$2:$C$294,$C16),"")</f>
        <v/>
      </c>
      <c r="AL16" s="25">
        <f>IF(ISNUMBER(AVERAGEIFS(Observed!AH$2:AH$294,Observed!$A$2:$A$294,$A16,Observed!$C$2:$C$294,$C16)),AVERAGEIFS(Observed!AH$2:AH$294,Observed!$A$2:$A$294,$A16,Observed!$C$2:$C$294,$C16),"")</f>
        <v>6.4999999999999988E-2</v>
      </c>
      <c r="AM16" s="24">
        <f>IF(ISNUMBER(AVERAGEIFS(Observed!AI$2:AI$294,Observed!$A$2:$A$294,$A16,Observed!$C$2:$C$294,$C16)),AVERAGEIFS(Observed!AI$2:AI$294,Observed!$A$2:$A$294,$A16,Observed!$C$2:$C$294,$C16),"")</f>
        <v>5.4999999999999997E-3</v>
      </c>
      <c r="AN16" s="24">
        <f>IF(ISNUMBER(AVERAGEIFS(Observed!AJ$2:AJ$294,Observed!$A$2:$A$294,$A16,Observed!$C$2:$C$294,$C16)),AVERAGEIFS(Observed!AJ$2:AJ$294,Observed!$A$2:$A$294,$A16,Observed!$C$2:$C$294,$C16),"")</f>
        <v>0.46300000000000002</v>
      </c>
      <c r="AO16" s="24" t="str">
        <f>IF(ISNUMBER(AVERAGEIFS(Observed!AN$2:AN$294,Observed!$A$2:$A$294,$A16,Observed!$C$2:$C$294,$C16)),AVERAGEIFS(Observed!AN$2:AN$294,Observed!$A$2:$A$294,$A16,Observed!$C$2:$C$294,$C16),"")</f>
        <v/>
      </c>
      <c r="AP16" s="25" t="str">
        <f>IF(ISNUMBER(AVERAGEIFS(Observed!AO$2:AO$294,Observed!$A$2:$A$294,$A16,Observed!$C$2:$C$294,$C16)),AVERAGEIFS(Observed!AO$2:AO$294,Observed!$A$2:$A$294,$A16,Observed!$C$2:$C$294,$C16),"")</f>
        <v/>
      </c>
      <c r="AQ16" s="24">
        <f>IF(ISNUMBER(AVERAGEIFS(Observed!AP$2:AP$294,Observed!$A$2:$A$294,$A16,Observed!$C$2:$C$294,$C16)),AVERAGEIFS(Observed!AP$2:AP$294,Observed!$A$2:$A$294,$A16,Observed!$C$2:$C$294,$C16),"")</f>
        <v>3.03</v>
      </c>
      <c r="AR16" s="24">
        <f>IF(ISNUMBER(AVERAGEIFS(Observed!AQ$2:AQ$294,Observed!$A$2:$A$294,$A16,Observed!$C$2:$C$294,$C16)),AVERAGEIFS(Observed!AQ$2:AQ$294,Observed!$A$2:$A$294,$A16,Observed!$C$2:$C$294,$C16),"")</f>
        <v>14.943333333333333</v>
      </c>
      <c r="AS16" s="2">
        <f>COUNTIFS(Observed!$A$2:$A$294,$A16,Observed!$C$2:$C$294,$C16)</f>
        <v>3</v>
      </c>
      <c r="AT16" s="2">
        <f t="shared" si="0"/>
        <v>11</v>
      </c>
    </row>
    <row r="17" spans="1:46" x14ac:dyDescent="0.25">
      <c r="A17" s="4" t="s">
        <v>25</v>
      </c>
      <c r="B17" t="s">
        <v>26</v>
      </c>
      <c r="C17" s="3">
        <v>42081</v>
      </c>
      <c r="D17">
        <v>1</v>
      </c>
      <c r="F17">
        <v>200</v>
      </c>
      <c r="J17" s="2" t="s">
        <v>64</v>
      </c>
      <c r="K17" s="2" t="s">
        <v>23</v>
      </c>
      <c r="L17">
        <v>3</v>
      </c>
      <c r="M17" s="2" t="s">
        <v>22</v>
      </c>
      <c r="N17" s="23" t="str">
        <f>IF(ISNUMBER(AVERAGEIFS(Observed!J$2:J$294,Observed!$A$2:$A$294,$A17,Observed!$C$2:$C$294,$C17)),AVERAGEIFS(Observed!J$2:J$294,Observed!$A$2:$A$294,$A17,Observed!$C$2:$C$294,$C17),"")</f>
        <v/>
      </c>
      <c r="O17" s="24" t="str">
        <f>IF(ISNUMBER(AVERAGEIFS(Observed!K$2:K$294,Observed!$A$2:$A$294,$A17,Observed!$C$2:$C$294,$C17)),AVERAGEIFS(Observed!K$2:K$294,Observed!$A$2:$A$294,$A17,Observed!$C$2:$C$294,$C17),"")</f>
        <v/>
      </c>
      <c r="P17" s="24">
        <f>IF(ISNUMBER(AVERAGEIFS(Observed!L$2:L$294,Observed!$A$2:$A$294,$A17,Observed!$C$2:$C$294,$C17)),AVERAGEIFS(Observed!L$2:L$294,Observed!$A$2:$A$294,$A17,Observed!$C$2:$C$294,$C17),"")</f>
        <v>180.9666666666667</v>
      </c>
      <c r="Q17" s="24">
        <f>IF(ISNUMBER(AVERAGEIFS(Observed!M$2:M$294,Observed!$A$2:$A$294,$A17,Observed!$C$2:$C$294,$C17)),AVERAGEIFS(Observed!M$2:M$294,Observed!$A$2:$A$294,$A17,Observed!$C$2:$C$294,$C17),"")</f>
        <v>180.9666666666667</v>
      </c>
      <c r="R17" s="24">
        <f>IF(ISNUMBER(AVERAGEIFS(Observed!N$2:N$294,Observed!$A$2:$A$294,$A17,Observed!$C$2:$C$294,$C17)),AVERAGEIFS(Observed!N$2:N$294,Observed!$A$2:$A$294,$A17,Observed!$C$2:$C$294,$C17),"")</f>
        <v>729.9899999999999</v>
      </c>
      <c r="S17" s="25" t="str">
        <f>IF(ISNUMBER(AVERAGEIFS(Observed!O$2:O$294,Observed!$A$2:$A$294,$A17,Observed!$C$2:$C$294,$C17)),AVERAGEIFS(Observed!O$2:O$294,Observed!$A$2:$A$294,$A17,Observed!$C$2:$C$294,$C17),"")</f>
        <v/>
      </c>
      <c r="T17" s="25" t="str">
        <f>IF(ISNUMBER(AVERAGEIFS(Observed!P$2:P$294,Observed!$A$2:$A$294,$A17,Observed!$C$2:$C$294,$C17)),AVERAGEIFS(Observed!P$2:P$294,Observed!$A$2:$A$294,$A17,Observed!$C$2:$C$294,$C17),"")</f>
        <v/>
      </c>
      <c r="U17" s="25" t="str">
        <f>IF(ISNUMBER(AVERAGEIFS(Observed!Q$2:Q$294,Observed!$A$2:$A$294,$A17,Observed!$C$2:$C$294,$C17)),AVERAGEIFS(Observed!Q$2:Q$294,Observed!$A$2:$A$294,$A17,Observed!$C$2:$C$294,$C17),"")</f>
        <v/>
      </c>
      <c r="V17" s="24" t="str">
        <f>IF(ISNUMBER(AVERAGEIFS(Observed!R$2:R$294,Observed!$A$2:$A$294,$A17,Observed!$C$2:$C$294,$C17)),AVERAGEIFS(Observed!R$2:R$294,Observed!$A$2:$A$294,$A17,Observed!$C$2:$C$294,$C17),"")</f>
        <v/>
      </c>
      <c r="W17" s="26" t="str">
        <f>IF(ISNUMBER(AVERAGEIFS(Observed!S$2:S$294,Observed!$A$2:$A$294,$A17,Observed!$C$2:$C$294,$C17)),AVERAGEIFS(Observed!S$2:S$294,Observed!$A$2:$A$294,$A17,Observed!$C$2:$C$294,$C17),"")</f>
        <v/>
      </c>
      <c r="X17" s="26" t="str">
        <f>IF(ISNUMBER(AVERAGEIFS(Observed!T$2:T$294,Observed!$A$2:$A$294,$A17,Observed!$C$2:$C$294,$C17)),AVERAGEIFS(Observed!T$2:T$294,Observed!$A$2:$A$294,$A17,Observed!$C$2:$C$294,$C17),"")</f>
        <v/>
      </c>
      <c r="Y17" s="24" t="str">
        <f>IF(ISNUMBER(AVERAGEIFS(Observed!U$2:U$294,Observed!$A$2:$A$294,$A17,Observed!$C$2:$C$294,$C17)),AVERAGEIFS(Observed!U$2:U$294,Observed!$A$2:$A$294,$A17,Observed!$C$2:$C$294,$C17),"")</f>
        <v/>
      </c>
      <c r="Z17" s="24" t="str">
        <f>IF(ISNUMBER(AVERAGEIFS(Observed!V$2:V$294,Observed!$A$2:$A$294,$A17,Observed!$C$2:$C$294,$C17)),AVERAGEIFS(Observed!V$2:V$294,Observed!$A$2:$A$294,$A17,Observed!$C$2:$C$294,$C17),"")</f>
        <v/>
      </c>
      <c r="AA17" s="24" t="str">
        <f>IF(ISNUMBER(AVERAGEIFS(Observed!W$2:W$294,Observed!$A$2:$A$294,$A17,Observed!$C$2:$C$294,$C17)),AVERAGEIFS(Observed!W$2:W$294,Observed!$A$2:$A$294,$A17,Observed!$C$2:$C$294,$C17),"")</f>
        <v/>
      </c>
      <c r="AB17" s="24" t="str">
        <f>IF(ISNUMBER(AVERAGEIFS(Observed!X$2:X$294,Observed!$A$2:$A$294,$A17,Observed!$C$2:$C$294,$C17)),AVERAGEIFS(Observed!X$2:X$294,Observed!$A$2:$A$294,$A17,Observed!$C$2:$C$294,$C17),"")</f>
        <v/>
      </c>
      <c r="AC17" s="24" t="str">
        <f>IF(ISNUMBER(AVERAGEIFS(Observed!Y$2:Y$294,Observed!$A$2:$A$294,$A17,Observed!$C$2:$C$294,$C17)),AVERAGEIFS(Observed!Y$2:Y$294,Observed!$A$2:$A$294,$A17,Observed!$C$2:$C$294,$C17),"")</f>
        <v/>
      </c>
      <c r="AD17" s="24" t="str">
        <f>IF(ISNUMBER(AVERAGEIFS(Observed!Z$2:Z$294,Observed!$A$2:$A$294,$A17,Observed!$C$2:$C$294,$C17)),AVERAGEIFS(Observed!Z$2:Z$294,Observed!$A$2:$A$294,$A17,Observed!$C$2:$C$294,$C17),"")</f>
        <v/>
      </c>
      <c r="AE17" s="24" t="str">
        <f>IF(ISNUMBER(AVERAGEIFS(Observed!AA$2:AA$294,Observed!$A$2:$A$294,$A17,Observed!$C$2:$C$294,$C17)),AVERAGEIFS(Observed!AA$2:AA$294,Observed!$A$2:$A$294,$A17,Observed!$C$2:$C$294,$C17),"")</f>
        <v/>
      </c>
      <c r="AF17" s="24" t="str">
        <f>IF(ISNUMBER(AVERAGEIFS(Observed!AB$2:AB$294,Observed!$A$2:$A$294,$A17,Observed!$C$2:$C$294,$C17)),AVERAGEIFS(Observed!AB$2:AB$294,Observed!$A$2:$A$294,$A17,Observed!$C$2:$C$294,$C17),"")</f>
        <v/>
      </c>
      <c r="AG17" s="24">
        <f>IF(ISNUMBER(AVERAGEIFS(Observed!AC$2:AC$294,Observed!$A$2:$A$294,$A17,Observed!$C$2:$C$294,$C17)),AVERAGEIFS(Observed!AC$2:AC$294,Observed!$A$2:$A$294,$A17,Observed!$C$2:$C$294,$C17),"")</f>
        <v>15.466666666666669</v>
      </c>
      <c r="AH17" s="25">
        <f>IF(ISNUMBER(AVERAGEIFS(Observed!AD$2:AD$294,Observed!$A$2:$A$294,$A17,Observed!$C$2:$C$294,$C17)),AVERAGEIFS(Observed!AD$2:AD$294,Observed!$A$2:$A$294,$A17,Observed!$C$2:$C$294,$C17),"")</f>
        <v>2.3666666666666666E-2</v>
      </c>
      <c r="AI17" s="25">
        <f>IF(ISNUMBER(AVERAGEIFS(Observed!AE$2:AE$294,Observed!$A$2:$A$294,$A17,Observed!$C$2:$C$294,$C17)),AVERAGEIFS(Observed!AE$2:AE$294,Observed!$A$2:$A$294,$A17,Observed!$C$2:$C$294,$C17),"")</f>
        <v>2.3666666666666666E-2</v>
      </c>
      <c r="AJ17" s="25" t="str">
        <f>IF(ISNUMBER(AVERAGEIFS(Observed!AF$2:AF$294,Observed!$A$2:$A$294,$A17,Observed!$C$2:$C$294,$C17)),AVERAGEIFS(Observed!AF$2:AF$294,Observed!$A$2:$A$294,$A17,Observed!$C$2:$C$294,$C17),"")</f>
        <v/>
      </c>
      <c r="AK17" s="24" t="str">
        <f>IF(ISNUMBER(AVERAGEIFS(Observed!AG$2:AG$294,Observed!$A$2:$A$294,$A17,Observed!$C$2:$C$294,$C17)),AVERAGEIFS(Observed!AG$2:AG$294,Observed!$A$2:$A$294,$A17,Observed!$C$2:$C$294,$C17),"")</f>
        <v/>
      </c>
      <c r="AL17" s="25">
        <f>IF(ISNUMBER(AVERAGEIFS(Observed!AH$2:AH$294,Observed!$A$2:$A$294,$A17,Observed!$C$2:$C$294,$C17)),AVERAGEIFS(Observed!AH$2:AH$294,Observed!$A$2:$A$294,$A17,Observed!$C$2:$C$294,$C17),"")</f>
        <v>4.4000000000000004E-2</v>
      </c>
      <c r="AM17" s="24">
        <f>IF(ISNUMBER(AVERAGEIFS(Observed!AI$2:AI$294,Observed!$A$2:$A$294,$A17,Observed!$C$2:$C$294,$C17)),AVERAGEIFS(Observed!AI$2:AI$294,Observed!$A$2:$A$294,$A17,Observed!$C$2:$C$294,$C17),"")</f>
        <v>3.3333333333333327E-3</v>
      </c>
      <c r="AN17" s="24">
        <f>IF(ISNUMBER(AVERAGEIFS(Observed!AJ$2:AJ$294,Observed!$A$2:$A$294,$A17,Observed!$C$2:$C$294,$C17)),AVERAGEIFS(Observed!AJ$2:AJ$294,Observed!$A$2:$A$294,$A17,Observed!$C$2:$C$294,$C17),"")</f>
        <v>0.43900000000000006</v>
      </c>
      <c r="AO17" s="24" t="str">
        <f>IF(ISNUMBER(AVERAGEIFS(Observed!AN$2:AN$294,Observed!$A$2:$A$294,$A17,Observed!$C$2:$C$294,$C17)),AVERAGEIFS(Observed!AN$2:AN$294,Observed!$A$2:$A$294,$A17,Observed!$C$2:$C$294,$C17),"")</f>
        <v/>
      </c>
      <c r="AP17" s="25" t="str">
        <f>IF(ISNUMBER(AVERAGEIFS(Observed!AO$2:AO$294,Observed!$A$2:$A$294,$A17,Observed!$C$2:$C$294,$C17)),AVERAGEIFS(Observed!AO$2:AO$294,Observed!$A$2:$A$294,$A17,Observed!$C$2:$C$294,$C17),"")</f>
        <v/>
      </c>
      <c r="AQ17" s="24">
        <f>IF(ISNUMBER(AVERAGEIFS(Observed!AP$2:AP$294,Observed!$A$2:$A$294,$A17,Observed!$C$2:$C$294,$C17)),AVERAGEIFS(Observed!AP$2:AP$294,Observed!$A$2:$A$294,$A17,Observed!$C$2:$C$294,$C17),"")</f>
        <v>4.0439999999999996</v>
      </c>
      <c r="AR17" s="24">
        <f>IF(ISNUMBER(AVERAGEIFS(Observed!AQ$2:AQ$294,Observed!$A$2:$A$294,$A17,Observed!$C$2:$C$294,$C17)),AVERAGEIFS(Observed!AQ$2:AQ$294,Observed!$A$2:$A$294,$A17,Observed!$C$2:$C$294,$C17),"")</f>
        <v>17.936999999999998</v>
      </c>
      <c r="AS17" s="2">
        <f>COUNTIFS(Observed!$A$2:$A$294,$A17,Observed!$C$2:$C$294,$C17)</f>
        <v>3</v>
      </c>
      <c r="AT17" s="2">
        <f t="shared" si="0"/>
        <v>11</v>
      </c>
    </row>
    <row r="18" spans="1:46" x14ac:dyDescent="0.25">
      <c r="A18" s="4" t="s">
        <v>31</v>
      </c>
      <c r="B18" t="s">
        <v>26</v>
      </c>
      <c r="C18" s="3">
        <v>42081</v>
      </c>
      <c r="D18">
        <v>1</v>
      </c>
      <c r="F18">
        <v>350</v>
      </c>
      <c r="J18" s="2" t="s">
        <v>64</v>
      </c>
      <c r="K18" s="2" t="s">
        <v>23</v>
      </c>
      <c r="L18">
        <v>3</v>
      </c>
      <c r="M18" s="2" t="s">
        <v>22</v>
      </c>
      <c r="N18" s="23" t="str">
        <f>IF(ISNUMBER(AVERAGEIFS(Observed!J$2:J$294,Observed!$A$2:$A$294,$A18,Observed!$C$2:$C$294,$C18)),AVERAGEIFS(Observed!J$2:J$294,Observed!$A$2:$A$294,$A18,Observed!$C$2:$C$294,$C18),"")</f>
        <v/>
      </c>
      <c r="O18" s="24" t="str">
        <f>IF(ISNUMBER(AVERAGEIFS(Observed!K$2:K$294,Observed!$A$2:$A$294,$A18,Observed!$C$2:$C$294,$C18)),AVERAGEIFS(Observed!K$2:K$294,Observed!$A$2:$A$294,$A18,Observed!$C$2:$C$294,$C18),"")</f>
        <v/>
      </c>
      <c r="P18" s="24">
        <f>IF(ISNUMBER(AVERAGEIFS(Observed!L$2:L$294,Observed!$A$2:$A$294,$A18,Observed!$C$2:$C$294,$C18)),AVERAGEIFS(Observed!L$2:L$294,Observed!$A$2:$A$294,$A18,Observed!$C$2:$C$294,$C18),"")</f>
        <v>145.65666666666667</v>
      </c>
      <c r="Q18" s="24">
        <f>IF(ISNUMBER(AVERAGEIFS(Observed!M$2:M$294,Observed!$A$2:$A$294,$A18,Observed!$C$2:$C$294,$C18)),AVERAGEIFS(Observed!M$2:M$294,Observed!$A$2:$A$294,$A18,Observed!$C$2:$C$294,$C18),"")</f>
        <v>145.65666666666667</v>
      </c>
      <c r="R18" s="24">
        <f>IF(ISNUMBER(AVERAGEIFS(Observed!N$2:N$294,Observed!$A$2:$A$294,$A18,Observed!$C$2:$C$294,$C18)),AVERAGEIFS(Observed!N$2:N$294,Observed!$A$2:$A$294,$A18,Observed!$C$2:$C$294,$C18),"")</f>
        <v>671.36333333333323</v>
      </c>
      <c r="S18" s="25" t="str">
        <f>IF(ISNUMBER(AVERAGEIFS(Observed!O$2:O$294,Observed!$A$2:$A$294,$A18,Observed!$C$2:$C$294,$C18)),AVERAGEIFS(Observed!O$2:O$294,Observed!$A$2:$A$294,$A18,Observed!$C$2:$C$294,$C18),"")</f>
        <v/>
      </c>
      <c r="T18" s="25" t="str">
        <f>IF(ISNUMBER(AVERAGEIFS(Observed!P$2:P$294,Observed!$A$2:$A$294,$A18,Observed!$C$2:$C$294,$C18)),AVERAGEIFS(Observed!P$2:P$294,Observed!$A$2:$A$294,$A18,Observed!$C$2:$C$294,$C18),"")</f>
        <v/>
      </c>
      <c r="U18" s="25" t="str">
        <f>IF(ISNUMBER(AVERAGEIFS(Observed!Q$2:Q$294,Observed!$A$2:$A$294,$A18,Observed!$C$2:$C$294,$C18)),AVERAGEIFS(Observed!Q$2:Q$294,Observed!$A$2:$A$294,$A18,Observed!$C$2:$C$294,$C18),"")</f>
        <v/>
      </c>
      <c r="V18" s="24" t="str">
        <f>IF(ISNUMBER(AVERAGEIFS(Observed!R$2:R$294,Observed!$A$2:$A$294,$A18,Observed!$C$2:$C$294,$C18)),AVERAGEIFS(Observed!R$2:R$294,Observed!$A$2:$A$294,$A18,Observed!$C$2:$C$294,$C18),"")</f>
        <v/>
      </c>
      <c r="W18" s="26" t="str">
        <f>IF(ISNUMBER(AVERAGEIFS(Observed!S$2:S$294,Observed!$A$2:$A$294,$A18,Observed!$C$2:$C$294,$C18)),AVERAGEIFS(Observed!S$2:S$294,Observed!$A$2:$A$294,$A18,Observed!$C$2:$C$294,$C18),"")</f>
        <v/>
      </c>
      <c r="X18" s="26" t="str">
        <f>IF(ISNUMBER(AVERAGEIFS(Observed!T$2:T$294,Observed!$A$2:$A$294,$A18,Observed!$C$2:$C$294,$C18)),AVERAGEIFS(Observed!T$2:T$294,Observed!$A$2:$A$294,$A18,Observed!$C$2:$C$294,$C18),"")</f>
        <v/>
      </c>
      <c r="Y18" s="24" t="str">
        <f>IF(ISNUMBER(AVERAGEIFS(Observed!U$2:U$294,Observed!$A$2:$A$294,$A18,Observed!$C$2:$C$294,$C18)),AVERAGEIFS(Observed!U$2:U$294,Observed!$A$2:$A$294,$A18,Observed!$C$2:$C$294,$C18),"")</f>
        <v/>
      </c>
      <c r="Z18" s="24" t="str">
        <f>IF(ISNUMBER(AVERAGEIFS(Observed!V$2:V$294,Observed!$A$2:$A$294,$A18,Observed!$C$2:$C$294,$C18)),AVERAGEIFS(Observed!V$2:V$294,Observed!$A$2:$A$294,$A18,Observed!$C$2:$C$294,$C18),"")</f>
        <v/>
      </c>
      <c r="AA18" s="24" t="str">
        <f>IF(ISNUMBER(AVERAGEIFS(Observed!W$2:W$294,Observed!$A$2:$A$294,$A18,Observed!$C$2:$C$294,$C18)),AVERAGEIFS(Observed!W$2:W$294,Observed!$A$2:$A$294,$A18,Observed!$C$2:$C$294,$C18),"")</f>
        <v/>
      </c>
      <c r="AB18" s="24" t="str">
        <f>IF(ISNUMBER(AVERAGEIFS(Observed!X$2:X$294,Observed!$A$2:$A$294,$A18,Observed!$C$2:$C$294,$C18)),AVERAGEIFS(Observed!X$2:X$294,Observed!$A$2:$A$294,$A18,Observed!$C$2:$C$294,$C18),"")</f>
        <v/>
      </c>
      <c r="AC18" s="24" t="str">
        <f>IF(ISNUMBER(AVERAGEIFS(Observed!Y$2:Y$294,Observed!$A$2:$A$294,$A18,Observed!$C$2:$C$294,$C18)),AVERAGEIFS(Observed!Y$2:Y$294,Observed!$A$2:$A$294,$A18,Observed!$C$2:$C$294,$C18),"")</f>
        <v/>
      </c>
      <c r="AD18" s="24" t="str">
        <f>IF(ISNUMBER(AVERAGEIFS(Observed!Z$2:Z$294,Observed!$A$2:$A$294,$A18,Observed!$C$2:$C$294,$C18)),AVERAGEIFS(Observed!Z$2:Z$294,Observed!$A$2:$A$294,$A18,Observed!$C$2:$C$294,$C18),"")</f>
        <v/>
      </c>
      <c r="AE18" s="24" t="str">
        <f>IF(ISNUMBER(AVERAGEIFS(Observed!AA$2:AA$294,Observed!$A$2:$A$294,$A18,Observed!$C$2:$C$294,$C18)),AVERAGEIFS(Observed!AA$2:AA$294,Observed!$A$2:$A$294,$A18,Observed!$C$2:$C$294,$C18),"")</f>
        <v/>
      </c>
      <c r="AF18" s="24" t="str">
        <f>IF(ISNUMBER(AVERAGEIFS(Observed!AB$2:AB$294,Observed!$A$2:$A$294,$A18,Observed!$C$2:$C$294,$C18)),AVERAGEIFS(Observed!AB$2:AB$294,Observed!$A$2:$A$294,$A18,Observed!$C$2:$C$294,$C18),"")</f>
        <v/>
      </c>
      <c r="AG18" s="24">
        <f>IF(ISNUMBER(AVERAGEIFS(Observed!AC$2:AC$294,Observed!$A$2:$A$294,$A18,Observed!$C$2:$C$294,$C18)),AVERAGEIFS(Observed!AC$2:AC$294,Observed!$A$2:$A$294,$A18,Observed!$C$2:$C$294,$C18),"")</f>
        <v>17.3</v>
      </c>
      <c r="AH18" s="25">
        <f>IF(ISNUMBER(AVERAGEIFS(Observed!AD$2:AD$294,Observed!$A$2:$A$294,$A18,Observed!$C$2:$C$294,$C18)),AVERAGEIFS(Observed!AD$2:AD$294,Observed!$A$2:$A$294,$A18,Observed!$C$2:$C$294,$C18),"")</f>
        <v>2.6666666666666672E-2</v>
      </c>
      <c r="AI18" s="25">
        <f>IF(ISNUMBER(AVERAGEIFS(Observed!AE$2:AE$294,Observed!$A$2:$A$294,$A18,Observed!$C$2:$C$294,$C18)),AVERAGEIFS(Observed!AE$2:AE$294,Observed!$A$2:$A$294,$A18,Observed!$C$2:$C$294,$C18),"")</f>
        <v>2.6666666666666672E-2</v>
      </c>
      <c r="AJ18" s="25" t="str">
        <f>IF(ISNUMBER(AVERAGEIFS(Observed!AF$2:AF$294,Observed!$A$2:$A$294,$A18,Observed!$C$2:$C$294,$C18)),AVERAGEIFS(Observed!AF$2:AF$294,Observed!$A$2:$A$294,$A18,Observed!$C$2:$C$294,$C18),"")</f>
        <v/>
      </c>
      <c r="AK18" s="24" t="str">
        <f>IF(ISNUMBER(AVERAGEIFS(Observed!AG$2:AG$294,Observed!$A$2:$A$294,$A18,Observed!$C$2:$C$294,$C18)),AVERAGEIFS(Observed!AG$2:AG$294,Observed!$A$2:$A$294,$A18,Observed!$C$2:$C$294,$C18),"")</f>
        <v/>
      </c>
      <c r="AL18" s="25">
        <f>IF(ISNUMBER(AVERAGEIFS(Observed!AH$2:AH$294,Observed!$A$2:$A$294,$A18,Observed!$C$2:$C$294,$C18)),AVERAGEIFS(Observed!AH$2:AH$294,Observed!$A$2:$A$294,$A18,Observed!$C$2:$C$294,$C18),"")</f>
        <v>5.5333333333333339E-2</v>
      </c>
      <c r="AM18" s="24">
        <f>IF(ISNUMBER(AVERAGEIFS(Observed!AI$2:AI$294,Observed!$A$2:$A$294,$A18,Observed!$C$2:$C$294,$C18)),AVERAGEIFS(Observed!AI$2:AI$294,Observed!$A$2:$A$294,$A18,Observed!$C$2:$C$294,$C18),"")</f>
        <v>5.0000000000000001E-3</v>
      </c>
      <c r="AN18" s="24">
        <f>IF(ISNUMBER(AVERAGEIFS(Observed!AJ$2:AJ$294,Observed!$A$2:$A$294,$A18,Observed!$C$2:$C$294,$C18)),AVERAGEIFS(Observed!AJ$2:AJ$294,Observed!$A$2:$A$294,$A18,Observed!$C$2:$C$294,$C18),"")</f>
        <v>0.57166666666666666</v>
      </c>
      <c r="AO18" s="24" t="str">
        <f>IF(ISNUMBER(AVERAGEIFS(Observed!AN$2:AN$294,Observed!$A$2:$A$294,$A18,Observed!$C$2:$C$294,$C18)),AVERAGEIFS(Observed!AN$2:AN$294,Observed!$A$2:$A$294,$A18,Observed!$C$2:$C$294,$C18),"")</f>
        <v/>
      </c>
      <c r="AP18" s="25" t="str">
        <f>IF(ISNUMBER(AVERAGEIFS(Observed!AO$2:AO$294,Observed!$A$2:$A$294,$A18,Observed!$C$2:$C$294,$C18)),AVERAGEIFS(Observed!AO$2:AO$294,Observed!$A$2:$A$294,$A18,Observed!$C$2:$C$294,$C18),"")</f>
        <v/>
      </c>
      <c r="AQ18" s="24">
        <f>IF(ISNUMBER(AVERAGEIFS(Observed!AP$2:AP$294,Observed!$A$2:$A$294,$A18,Observed!$C$2:$C$294,$C18)),AVERAGEIFS(Observed!AP$2:AP$294,Observed!$A$2:$A$294,$A18,Observed!$C$2:$C$294,$C18),"")</f>
        <v>3.5230000000000001</v>
      </c>
      <c r="AR18" s="24">
        <f>IF(ISNUMBER(AVERAGEIFS(Observed!AQ$2:AQ$294,Observed!$A$2:$A$294,$A18,Observed!$C$2:$C$294,$C18)),AVERAGEIFS(Observed!AQ$2:AQ$294,Observed!$A$2:$A$294,$A18,Observed!$C$2:$C$294,$C18),"")</f>
        <v>17.600666666666665</v>
      </c>
      <c r="AS18" s="2">
        <f>COUNTIFS(Observed!$A$2:$A$294,$A18,Observed!$C$2:$C$294,$C18)</f>
        <v>3</v>
      </c>
      <c r="AT18" s="2">
        <f t="shared" si="0"/>
        <v>11</v>
      </c>
    </row>
    <row r="19" spans="1:46" x14ac:dyDescent="0.25">
      <c r="A19" s="4" t="s">
        <v>30</v>
      </c>
      <c r="B19" t="s">
        <v>26</v>
      </c>
      <c r="C19" s="3">
        <v>42081</v>
      </c>
      <c r="D19">
        <v>1</v>
      </c>
      <c r="F19">
        <v>500</v>
      </c>
      <c r="J19" s="2" t="s">
        <v>64</v>
      </c>
      <c r="K19" s="2" t="s">
        <v>23</v>
      </c>
      <c r="L19">
        <v>3</v>
      </c>
      <c r="M19" s="2" t="s">
        <v>22</v>
      </c>
      <c r="N19" s="23" t="str">
        <f>IF(ISNUMBER(AVERAGEIFS(Observed!J$2:J$294,Observed!$A$2:$A$294,$A19,Observed!$C$2:$C$294,$C19)),AVERAGEIFS(Observed!J$2:J$294,Observed!$A$2:$A$294,$A19,Observed!$C$2:$C$294,$C19),"")</f>
        <v/>
      </c>
      <c r="O19" s="24" t="str">
        <f>IF(ISNUMBER(AVERAGEIFS(Observed!K$2:K$294,Observed!$A$2:$A$294,$A19,Observed!$C$2:$C$294,$C19)),AVERAGEIFS(Observed!K$2:K$294,Observed!$A$2:$A$294,$A19,Observed!$C$2:$C$294,$C19),"")</f>
        <v/>
      </c>
      <c r="P19" s="24">
        <f>IF(ISNUMBER(AVERAGEIFS(Observed!L$2:L$294,Observed!$A$2:$A$294,$A19,Observed!$C$2:$C$294,$C19)),AVERAGEIFS(Observed!L$2:L$294,Observed!$A$2:$A$294,$A19,Observed!$C$2:$C$294,$C19),"")</f>
        <v>209.28</v>
      </c>
      <c r="Q19" s="24">
        <f>IF(ISNUMBER(AVERAGEIFS(Observed!M$2:M$294,Observed!$A$2:$A$294,$A19,Observed!$C$2:$C$294,$C19)),AVERAGEIFS(Observed!M$2:M$294,Observed!$A$2:$A$294,$A19,Observed!$C$2:$C$294,$C19),"")</f>
        <v>209.28</v>
      </c>
      <c r="R19" s="24">
        <f>IF(ISNUMBER(AVERAGEIFS(Observed!N$2:N$294,Observed!$A$2:$A$294,$A19,Observed!$C$2:$C$294,$C19)),AVERAGEIFS(Observed!N$2:N$294,Observed!$A$2:$A$294,$A19,Observed!$C$2:$C$294,$C19),"")</f>
        <v>757.72333333333336</v>
      </c>
      <c r="S19" s="25" t="str">
        <f>IF(ISNUMBER(AVERAGEIFS(Observed!O$2:O$294,Observed!$A$2:$A$294,$A19,Observed!$C$2:$C$294,$C19)),AVERAGEIFS(Observed!O$2:O$294,Observed!$A$2:$A$294,$A19,Observed!$C$2:$C$294,$C19),"")</f>
        <v/>
      </c>
      <c r="T19" s="25" t="str">
        <f>IF(ISNUMBER(AVERAGEIFS(Observed!P$2:P$294,Observed!$A$2:$A$294,$A19,Observed!$C$2:$C$294,$C19)),AVERAGEIFS(Observed!P$2:P$294,Observed!$A$2:$A$294,$A19,Observed!$C$2:$C$294,$C19),"")</f>
        <v/>
      </c>
      <c r="U19" s="25" t="str">
        <f>IF(ISNUMBER(AVERAGEIFS(Observed!Q$2:Q$294,Observed!$A$2:$A$294,$A19,Observed!$C$2:$C$294,$C19)),AVERAGEIFS(Observed!Q$2:Q$294,Observed!$A$2:$A$294,$A19,Observed!$C$2:$C$294,$C19),"")</f>
        <v/>
      </c>
      <c r="V19" s="24" t="str">
        <f>IF(ISNUMBER(AVERAGEIFS(Observed!R$2:R$294,Observed!$A$2:$A$294,$A19,Observed!$C$2:$C$294,$C19)),AVERAGEIFS(Observed!R$2:R$294,Observed!$A$2:$A$294,$A19,Observed!$C$2:$C$294,$C19),"")</f>
        <v/>
      </c>
      <c r="W19" s="26" t="str">
        <f>IF(ISNUMBER(AVERAGEIFS(Observed!S$2:S$294,Observed!$A$2:$A$294,$A19,Observed!$C$2:$C$294,$C19)),AVERAGEIFS(Observed!S$2:S$294,Observed!$A$2:$A$294,$A19,Observed!$C$2:$C$294,$C19),"")</f>
        <v/>
      </c>
      <c r="X19" s="26" t="str">
        <f>IF(ISNUMBER(AVERAGEIFS(Observed!T$2:T$294,Observed!$A$2:$A$294,$A19,Observed!$C$2:$C$294,$C19)),AVERAGEIFS(Observed!T$2:T$294,Observed!$A$2:$A$294,$A19,Observed!$C$2:$C$294,$C19),"")</f>
        <v/>
      </c>
      <c r="Y19" s="24" t="str">
        <f>IF(ISNUMBER(AVERAGEIFS(Observed!U$2:U$294,Observed!$A$2:$A$294,$A19,Observed!$C$2:$C$294,$C19)),AVERAGEIFS(Observed!U$2:U$294,Observed!$A$2:$A$294,$A19,Observed!$C$2:$C$294,$C19),"")</f>
        <v/>
      </c>
      <c r="Z19" s="24" t="str">
        <f>IF(ISNUMBER(AVERAGEIFS(Observed!V$2:V$294,Observed!$A$2:$A$294,$A19,Observed!$C$2:$C$294,$C19)),AVERAGEIFS(Observed!V$2:V$294,Observed!$A$2:$A$294,$A19,Observed!$C$2:$C$294,$C19),"")</f>
        <v/>
      </c>
      <c r="AA19" s="24" t="str">
        <f>IF(ISNUMBER(AVERAGEIFS(Observed!W$2:W$294,Observed!$A$2:$A$294,$A19,Observed!$C$2:$C$294,$C19)),AVERAGEIFS(Observed!W$2:W$294,Observed!$A$2:$A$294,$A19,Observed!$C$2:$C$294,$C19),"")</f>
        <v/>
      </c>
      <c r="AB19" s="24" t="str">
        <f>IF(ISNUMBER(AVERAGEIFS(Observed!X$2:X$294,Observed!$A$2:$A$294,$A19,Observed!$C$2:$C$294,$C19)),AVERAGEIFS(Observed!X$2:X$294,Observed!$A$2:$A$294,$A19,Observed!$C$2:$C$294,$C19),"")</f>
        <v/>
      </c>
      <c r="AC19" s="24" t="str">
        <f>IF(ISNUMBER(AVERAGEIFS(Observed!Y$2:Y$294,Observed!$A$2:$A$294,$A19,Observed!$C$2:$C$294,$C19)),AVERAGEIFS(Observed!Y$2:Y$294,Observed!$A$2:$A$294,$A19,Observed!$C$2:$C$294,$C19),"")</f>
        <v/>
      </c>
      <c r="AD19" s="24" t="str">
        <f>IF(ISNUMBER(AVERAGEIFS(Observed!Z$2:Z$294,Observed!$A$2:$A$294,$A19,Observed!$C$2:$C$294,$C19)),AVERAGEIFS(Observed!Z$2:Z$294,Observed!$A$2:$A$294,$A19,Observed!$C$2:$C$294,$C19),"")</f>
        <v/>
      </c>
      <c r="AE19" s="24" t="str">
        <f>IF(ISNUMBER(AVERAGEIFS(Observed!AA$2:AA$294,Observed!$A$2:$A$294,$A19,Observed!$C$2:$C$294,$C19)),AVERAGEIFS(Observed!AA$2:AA$294,Observed!$A$2:$A$294,$A19,Observed!$C$2:$C$294,$C19),"")</f>
        <v/>
      </c>
      <c r="AF19" s="24" t="str">
        <f>IF(ISNUMBER(AVERAGEIFS(Observed!AB$2:AB$294,Observed!$A$2:$A$294,$A19,Observed!$C$2:$C$294,$C19)),AVERAGEIFS(Observed!AB$2:AB$294,Observed!$A$2:$A$294,$A19,Observed!$C$2:$C$294,$C19),"")</f>
        <v/>
      </c>
      <c r="AG19" s="24">
        <f>IF(ISNUMBER(AVERAGEIFS(Observed!AC$2:AC$294,Observed!$A$2:$A$294,$A19,Observed!$C$2:$C$294,$C19)),AVERAGEIFS(Observed!AC$2:AC$294,Observed!$A$2:$A$294,$A19,Observed!$C$2:$C$294,$C19),"")</f>
        <v>19.400000000000002</v>
      </c>
      <c r="AH19" s="25">
        <f>IF(ISNUMBER(AVERAGEIFS(Observed!AD$2:AD$294,Observed!$A$2:$A$294,$A19,Observed!$C$2:$C$294,$C19)),AVERAGEIFS(Observed!AD$2:AD$294,Observed!$A$2:$A$294,$A19,Observed!$C$2:$C$294,$C19),"")</f>
        <v>2.9666666666666671E-2</v>
      </c>
      <c r="AI19" s="25">
        <f>IF(ISNUMBER(AVERAGEIFS(Observed!AE$2:AE$294,Observed!$A$2:$A$294,$A19,Observed!$C$2:$C$294,$C19)),AVERAGEIFS(Observed!AE$2:AE$294,Observed!$A$2:$A$294,$A19,Observed!$C$2:$C$294,$C19),"")</f>
        <v>2.9666666666666671E-2</v>
      </c>
      <c r="AJ19" s="25" t="str">
        <f>IF(ISNUMBER(AVERAGEIFS(Observed!AF$2:AF$294,Observed!$A$2:$A$294,$A19,Observed!$C$2:$C$294,$C19)),AVERAGEIFS(Observed!AF$2:AF$294,Observed!$A$2:$A$294,$A19,Observed!$C$2:$C$294,$C19),"")</f>
        <v/>
      </c>
      <c r="AK19" s="24" t="str">
        <f>IF(ISNUMBER(AVERAGEIFS(Observed!AG$2:AG$294,Observed!$A$2:$A$294,$A19,Observed!$C$2:$C$294,$C19)),AVERAGEIFS(Observed!AG$2:AG$294,Observed!$A$2:$A$294,$A19,Observed!$C$2:$C$294,$C19),"")</f>
        <v/>
      </c>
      <c r="AL19" s="25">
        <f>IF(ISNUMBER(AVERAGEIFS(Observed!AH$2:AH$294,Observed!$A$2:$A$294,$A19,Observed!$C$2:$C$294,$C19)),AVERAGEIFS(Observed!AH$2:AH$294,Observed!$A$2:$A$294,$A19,Observed!$C$2:$C$294,$C19),"")</f>
        <v>6.1666666666666668E-2</v>
      </c>
      <c r="AM19" s="24">
        <f>IF(ISNUMBER(AVERAGEIFS(Observed!AI$2:AI$294,Observed!$A$2:$A$294,$A19,Observed!$C$2:$C$294,$C19)),AVERAGEIFS(Observed!AI$2:AI$294,Observed!$A$2:$A$294,$A19,Observed!$C$2:$C$294,$C19),"")</f>
        <v>0</v>
      </c>
      <c r="AN19" s="24">
        <f>IF(ISNUMBER(AVERAGEIFS(Observed!AJ$2:AJ$294,Observed!$A$2:$A$294,$A19,Observed!$C$2:$C$294,$C19)),AVERAGEIFS(Observed!AJ$2:AJ$294,Observed!$A$2:$A$294,$A19,Observed!$C$2:$C$294,$C19),"")</f>
        <v>0.4326666666666667</v>
      </c>
      <c r="AO19" s="24" t="str">
        <f>IF(ISNUMBER(AVERAGEIFS(Observed!AN$2:AN$294,Observed!$A$2:$A$294,$A19,Observed!$C$2:$C$294,$C19)),AVERAGEIFS(Observed!AN$2:AN$294,Observed!$A$2:$A$294,$A19,Observed!$C$2:$C$294,$C19),"")</f>
        <v/>
      </c>
      <c r="AP19" s="25" t="str">
        <f>IF(ISNUMBER(AVERAGEIFS(Observed!AO$2:AO$294,Observed!$A$2:$A$294,$A19,Observed!$C$2:$C$294,$C19)),AVERAGEIFS(Observed!AO$2:AO$294,Observed!$A$2:$A$294,$A19,Observed!$C$2:$C$294,$C19),"")</f>
        <v/>
      </c>
      <c r="AQ19" s="24">
        <f>IF(ISNUMBER(AVERAGEIFS(Observed!AP$2:AP$294,Observed!$A$2:$A$294,$A19,Observed!$C$2:$C$294,$C19)),AVERAGEIFS(Observed!AP$2:AP$294,Observed!$A$2:$A$294,$A19,Observed!$C$2:$C$294,$C19),"")</f>
        <v>5.5263333333333335</v>
      </c>
      <c r="AR19" s="24">
        <f>IF(ISNUMBER(AVERAGEIFS(Observed!AQ$2:AQ$294,Observed!$A$2:$A$294,$A19,Observed!$C$2:$C$294,$C19)),AVERAGEIFS(Observed!AQ$2:AQ$294,Observed!$A$2:$A$294,$A19,Observed!$C$2:$C$294,$C19),"")</f>
        <v>21.225999999999999</v>
      </c>
      <c r="AS19" s="2">
        <f>COUNTIFS(Observed!$A$2:$A$294,$A19,Observed!$C$2:$C$294,$C19)</f>
        <v>3</v>
      </c>
      <c r="AT19" s="2">
        <f t="shared" si="0"/>
        <v>11</v>
      </c>
    </row>
    <row r="20" spans="1:46" x14ac:dyDescent="0.25">
      <c r="A20" s="4" t="s">
        <v>27</v>
      </c>
      <c r="B20" t="s">
        <v>26</v>
      </c>
      <c r="C20" s="3">
        <v>42114</v>
      </c>
      <c r="D20">
        <v>1</v>
      </c>
      <c r="F20">
        <v>0</v>
      </c>
      <c r="J20" s="2" t="s">
        <v>64</v>
      </c>
      <c r="K20" s="2" t="s">
        <v>24</v>
      </c>
      <c r="L20">
        <v>4</v>
      </c>
      <c r="M20" s="2" t="s">
        <v>22</v>
      </c>
      <c r="N20" s="23" t="str">
        <f>IF(ISNUMBER(AVERAGEIFS(Observed!J$2:J$294,Observed!$A$2:$A$294,$A20,Observed!$C$2:$C$294,$C20)),AVERAGEIFS(Observed!J$2:J$294,Observed!$A$2:$A$294,$A20,Observed!$C$2:$C$294,$C20),"")</f>
        <v/>
      </c>
      <c r="O20" s="24" t="str">
        <f>IF(ISNUMBER(AVERAGEIFS(Observed!K$2:K$294,Observed!$A$2:$A$294,$A20,Observed!$C$2:$C$294,$C20)),AVERAGEIFS(Observed!K$2:K$294,Observed!$A$2:$A$294,$A20,Observed!$C$2:$C$294,$C20),"")</f>
        <v/>
      </c>
      <c r="P20" s="24">
        <f>IF(ISNUMBER(AVERAGEIFS(Observed!L$2:L$294,Observed!$A$2:$A$294,$A20,Observed!$C$2:$C$294,$C20)),AVERAGEIFS(Observed!L$2:L$294,Observed!$A$2:$A$294,$A20,Observed!$C$2:$C$294,$C20),"")</f>
        <v>52.563333333333333</v>
      </c>
      <c r="Q20" s="24">
        <f>IF(ISNUMBER(AVERAGEIFS(Observed!M$2:M$294,Observed!$A$2:$A$294,$A20,Observed!$C$2:$C$294,$C20)),AVERAGEIFS(Observed!M$2:M$294,Observed!$A$2:$A$294,$A20,Observed!$C$2:$C$294,$C20),"")</f>
        <v>52.563333333333333</v>
      </c>
      <c r="R20" s="24">
        <f>IF(ISNUMBER(AVERAGEIFS(Observed!N$2:N$294,Observed!$A$2:$A$294,$A20,Observed!$C$2:$C$294,$C20)),AVERAGEIFS(Observed!N$2:N$294,Observed!$A$2:$A$294,$A20,Observed!$C$2:$C$294,$C20),"")</f>
        <v>531.55000000000007</v>
      </c>
      <c r="S20" s="25" t="str">
        <f>IF(ISNUMBER(AVERAGEIFS(Observed!O$2:O$294,Observed!$A$2:$A$294,$A20,Observed!$C$2:$C$294,$C20)),AVERAGEIFS(Observed!O$2:O$294,Observed!$A$2:$A$294,$A20,Observed!$C$2:$C$294,$C20),"")</f>
        <v/>
      </c>
      <c r="T20" s="25" t="str">
        <f>IF(ISNUMBER(AVERAGEIFS(Observed!P$2:P$294,Observed!$A$2:$A$294,$A20,Observed!$C$2:$C$294,$C20)),AVERAGEIFS(Observed!P$2:P$294,Observed!$A$2:$A$294,$A20,Observed!$C$2:$C$294,$C20),"")</f>
        <v/>
      </c>
      <c r="U20" s="25" t="str">
        <f>IF(ISNUMBER(AVERAGEIFS(Observed!Q$2:Q$294,Observed!$A$2:$A$294,$A20,Observed!$C$2:$C$294,$C20)),AVERAGEIFS(Observed!Q$2:Q$294,Observed!$A$2:$A$294,$A20,Observed!$C$2:$C$294,$C20),"")</f>
        <v/>
      </c>
      <c r="V20" s="24" t="str">
        <f>IF(ISNUMBER(AVERAGEIFS(Observed!R$2:R$294,Observed!$A$2:$A$294,$A20,Observed!$C$2:$C$294,$C20)),AVERAGEIFS(Observed!R$2:R$294,Observed!$A$2:$A$294,$A20,Observed!$C$2:$C$294,$C20),"")</f>
        <v/>
      </c>
      <c r="W20" s="26" t="str">
        <f>IF(ISNUMBER(AVERAGEIFS(Observed!S$2:S$294,Observed!$A$2:$A$294,$A20,Observed!$C$2:$C$294,$C20)),AVERAGEIFS(Observed!S$2:S$294,Observed!$A$2:$A$294,$A20,Observed!$C$2:$C$294,$C20),"")</f>
        <v/>
      </c>
      <c r="X20" s="26" t="str">
        <f>IF(ISNUMBER(AVERAGEIFS(Observed!T$2:T$294,Observed!$A$2:$A$294,$A20,Observed!$C$2:$C$294,$C20)),AVERAGEIFS(Observed!T$2:T$294,Observed!$A$2:$A$294,$A20,Observed!$C$2:$C$294,$C20),"")</f>
        <v/>
      </c>
      <c r="Y20" s="24" t="str">
        <f>IF(ISNUMBER(AVERAGEIFS(Observed!U$2:U$294,Observed!$A$2:$A$294,$A20,Observed!$C$2:$C$294,$C20)),AVERAGEIFS(Observed!U$2:U$294,Observed!$A$2:$A$294,$A20,Observed!$C$2:$C$294,$C20),"")</f>
        <v/>
      </c>
      <c r="Z20" s="24" t="str">
        <f>IF(ISNUMBER(AVERAGEIFS(Observed!V$2:V$294,Observed!$A$2:$A$294,$A20,Observed!$C$2:$C$294,$C20)),AVERAGEIFS(Observed!V$2:V$294,Observed!$A$2:$A$294,$A20,Observed!$C$2:$C$294,$C20),"")</f>
        <v/>
      </c>
      <c r="AA20" s="24" t="str">
        <f>IF(ISNUMBER(AVERAGEIFS(Observed!W$2:W$294,Observed!$A$2:$A$294,$A20,Observed!$C$2:$C$294,$C20)),AVERAGEIFS(Observed!W$2:W$294,Observed!$A$2:$A$294,$A20,Observed!$C$2:$C$294,$C20),"")</f>
        <v/>
      </c>
      <c r="AB20" s="24" t="str">
        <f>IF(ISNUMBER(AVERAGEIFS(Observed!X$2:X$294,Observed!$A$2:$A$294,$A20,Observed!$C$2:$C$294,$C20)),AVERAGEIFS(Observed!X$2:X$294,Observed!$A$2:$A$294,$A20,Observed!$C$2:$C$294,$C20),"")</f>
        <v/>
      </c>
      <c r="AC20" s="24" t="str">
        <f>IF(ISNUMBER(AVERAGEIFS(Observed!Y$2:Y$294,Observed!$A$2:$A$294,$A20,Observed!$C$2:$C$294,$C20)),AVERAGEIFS(Observed!Y$2:Y$294,Observed!$A$2:$A$294,$A20,Observed!$C$2:$C$294,$C20),"")</f>
        <v/>
      </c>
      <c r="AD20" s="24" t="str">
        <f>IF(ISNUMBER(AVERAGEIFS(Observed!Z$2:Z$294,Observed!$A$2:$A$294,$A20,Observed!$C$2:$C$294,$C20)),AVERAGEIFS(Observed!Z$2:Z$294,Observed!$A$2:$A$294,$A20,Observed!$C$2:$C$294,$C20),"")</f>
        <v/>
      </c>
      <c r="AE20" s="24" t="str">
        <f>IF(ISNUMBER(AVERAGEIFS(Observed!AA$2:AA$294,Observed!$A$2:$A$294,$A20,Observed!$C$2:$C$294,$C20)),AVERAGEIFS(Observed!AA$2:AA$294,Observed!$A$2:$A$294,$A20,Observed!$C$2:$C$294,$C20),"")</f>
        <v/>
      </c>
      <c r="AF20" s="24" t="str">
        <f>IF(ISNUMBER(AVERAGEIFS(Observed!AB$2:AB$294,Observed!$A$2:$A$294,$A20,Observed!$C$2:$C$294,$C20)),AVERAGEIFS(Observed!AB$2:AB$294,Observed!$A$2:$A$294,$A20,Observed!$C$2:$C$294,$C20),"")</f>
        <v/>
      </c>
      <c r="AG20" s="24">
        <f>IF(ISNUMBER(AVERAGEIFS(Observed!AC$2:AC$294,Observed!$A$2:$A$294,$A20,Observed!$C$2:$C$294,$C20)),AVERAGEIFS(Observed!AC$2:AC$294,Observed!$A$2:$A$294,$A20,Observed!$C$2:$C$294,$C20),"")</f>
        <v>20.566666666666666</v>
      </c>
      <c r="AH20" s="25">
        <f>IF(ISNUMBER(AVERAGEIFS(Observed!AD$2:AD$294,Observed!$A$2:$A$294,$A20,Observed!$C$2:$C$294,$C20)),AVERAGEIFS(Observed!AD$2:AD$294,Observed!$A$2:$A$294,$A20,Observed!$C$2:$C$294,$C20),"")</f>
        <v>3.1E-2</v>
      </c>
      <c r="AI20" s="25">
        <f>IF(ISNUMBER(AVERAGEIFS(Observed!AE$2:AE$294,Observed!$A$2:$A$294,$A20,Observed!$C$2:$C$294,$C20)),AVERAGEIFS(Observed!AE$2:AE$294,Observed!$A$2:$A$294,$A20,Observed!$C$2:$C$294,$C20),"")</f>
        <v>3.1E-2</v>
      </c>
      <c r="AJ20" s="25" t="str">
        <f>IF(ISNUMBER(AVERAGEIFS(Observed!AF$2:AF$294,Observed!$A$2:$A$294,$A20,Observed!$C$2:$C$294,$C20)),AVERAGEIFS(Observed!AF$2:AF$294,Observed!$A$2:$A$294,$A20,Observed!$C$2:$C$294,$C20),"")</f>
        <v/>
      </c>
      <c r="AK20" s="24" t="str">
        <f>IF(ISNUMBER(AVERAGEIFS(Observed!AG$2:AG$294,Observed!$A$2:$A$294,$A20,Observed!$C$2:$C$294,$C20)),AVERAGEIFS(Observed!AG$2:AG$294,Observed!$A$2:$A$294,$A20,Observed!$C$2:$C$294,$C20),"")</f>
        <v/>
      </c>
      <c r="AL20" s="25">
        <f>IF(ISNUMBER(AVERAGEIFS(Observed!AH$2:AH$294,Observed!$A$2:$A$294,$A20,Observed!$C$2:$C$294,$C20)),AVERAGEIFS(Observed!AH$2:AH$294,Observed!$A$2:$A$294,$A20,Observed!$C$2:$C$294,$C20),"")</f>
        <v>3.0666666666666662E-2</v>
      </c>
      <c r="AM20" s="24">
        <f>IF(ISNUMBER(AVERAGEIFS(Observed!AI$2:AI$294,Observed!$A$2:$A$294,$A20,Observed!$C$2:$C$294,$C20)),AVERAGEIFS(Observed!AI$2:AI$294,Observed!$A$2:$A$294,$A20,Observed!$C$2:$C$294,$C20),"")</f>
        <v>3.6666666666666666E-3</v>
      </c>
      <c r="AN20" s="24">
        <f>IF(ISNUMBER(AVERAGEIFS(Observed!AJ$2:AJ$294,Observed!$A$2:$A$294,$A20,Observed!$C$2:$C$294,$C20)),AVERAGEIFS(Observed!AJ$2:AJ$294,Observed!$A$2:$A$294,$A20,Observed!$C$2:$C$294,$C20),"")</f>
        <v>0.42666666666666669</v>
      </c>
      <c r="AO20" s="24" t="str">
        <f>IF(ISNUMBER(AVERAGEIFS(Observed!AN$2:AN$294,Observed!$A$2:$A$294,$A20,Observed!$C$2:$C$294,$C20)),AVERAGEIFS(Observed!AN$2:AN$294,Observed!$A$2:$A$294,$A20,Observed!$C$2:$C$294,$C20),"")</f>
        <v/>
      </c>
      <c r="AP20" s="25" t="str">
        <f>IF(ISNUMBER(AVERAGEIFS(Observed!AO$2:AO$294,Observed!$A$2:$A$294,$A20,Observed!$C$2:$C$294,$C20)),AVERAGEIFS(Observed!AO$2:AO$294,Observed!$A$2:$A$294,$A20,Observed!$C$2:$C$294,$C20),"")</f>
        <v/>
      </c>
      <c r="AQ20" s="24">
        <f>IF(ISNUMBER(AVERAGEIFS(Observed!AP$2:AP$294,Observed!$A$2:$A$294,$A20,Observed!$C$2:$C$294,$C20)),AVERAGEIFS(Observed!AP$2:AP$294,Observed!$A$2:$A$294,$A20,Observed!$C$2:$C$294,$C20),"")</f>
        <v>1.6133333333333333</v>
      </c>
      <c r="AR20" s="24">
        <f>IF(ISNUMBER(AVERAGEIFS(Observed!AQ$2:AQ$294,Observed!$A$2:$A$294,$A20,Observed!$C$2:$C$294,$C20)),AVERAGEIFS(Observed!AQ$2:AQ$294,Observed!$A$2:$A$294,$A20,Observed!$C$2:$C$294,$C20),"")</f>
        <v>14.868</v>
      </c>
      <c r="AS20" s="2">
        <f>COUNTIFS(Observed!$A$2:$A$294,$A20,Observed!$C$2:$C$294,$C20)</f>
        <v>3</v>
      </c>
      <c r="AT20" s="2">
        <f t="shared" si="0"/>
        <v>11</v>
      </c>
    </row>
    <row r="21" spans="1:46" x14ac:dyDescent="0.25">
      <c r="A21" s="4" t="s">
        <v>29</v>
      </c>
      <c r="B21" t="s">
        <v>26</v>
      </c>
      <c r="C21" s="3">
        <v>42114</v>
      </c>
      <c r="D21">
        <v>1</v>
      </c>
      <c r="F21">
        <v>50</v>
      </c>
      <c r="J21" s="2" t="s">
        <v>64</v>
      </c>
      <c r="K21" s="2" t="s">
        <v>24</v>
      </c>
      <c r="L21">
        <v>4</v>
      </c>
      <c r="M21" s="2" t="s">
        <v>22</v>
      </c>
      <c r="N21" s="23" t="str">
        <f>IF(ISNUMBER(AVERAGEIFS(Observed!J$2:J$294,Observed!$A$2:$A$294,$A21,Observed!$C$2:$C$294,$C21)),AVERAGEIFS(Observed!J$2:J$294,Observed!$A$2:$A$294,$A21,Observed!$C$2:$C$294,$C21),"")</f>
        <v/>
      </c>
      <c r="O21" s="24" t="str">
        <f>IF(ISNUMBER(AVERAGEIFS(Observed!K$2:K$294,Observed!$A$2:$A$294,$A21,Observed!$C$2:$C$294,$C21)),AVERAGEIFS(Observed!K$2:K$294,Observed!$A$2:$A$294,$A21,Observed!$C$2:$C$294,$C21),"")</f>
        <v/>
      </c>
      <c r="P21" s="24">
        <f>IF(ISNUMBER(AVERAGEIFS(Observed!L$2:L$294,Observed!$A$2:$A$294,$A21,Observed!$C$2:$C$294,$C21)),AVERAGEIFS(Observed!L$2:L$294,Observed!$A$2:$A$294,$A21,Observed!$C$2:$C$294,$C21),"")</f>
        <v>69.149999999999991</v>
      </c>
      <c r="Q21" s="24">
        <f>IF(ISNUMBER(AVERAGEIFS(Observed!M$2:M$294,Observed!$A$2:$A$294,$A21,Observed!$C$2:$C$294,$C21)),AVERAGEIFS(Observed!M$2:M$294,Observed!$A$2:$A$294,$A21,Observed!$C$2:$C$294,$C21),"")</f>
        <v>69.149999999999991</v>
      </c>
      <c r="R21" s="24">
        <f>IF(ISNUMBER(AVERAGEIFS(Observed!N$2:N$294,Observed!$A$2:$A$294,$A21,Observed!$C$2:$C$294,$C21)),AVERAGEIFS(Observed!N$2:N$294,Observed!$A$2:$A$294,$A21,Observed!$C$2:$C$294,$C21),"")</f>
        <v>648.90333333333331</v>
      </c>
      <c r="S21" s="25" t="str">
        <f>IF(ISNUMBER(AVERAGEIFS(Observed!O$2:O$294,Observed!$A$2:$A$294,$A21,Observed!$C$2:$C$294,$C21)),AVERAGEIFS(Observed!O$2:O$294,Observed!$A$2:$A$294,$A21,Observed!$C$2:$C$294,$C21),"")</f>
        <v/>
      </c>
      <c r="T21" s="25" t="str">
        <f>IF(ISNUMBER(AVERAGEIFS(Observed!P$2:P$294,Observed!$A$2:$A$294,$A21,Observed!$C$2:$C$294,$C21)),AVERAGEIFS(Observed!P$2:P$294,Observed!$A$2:$A$294,$A21,Observed!$C$2:$C$294,$C21),"")</f>
        <v/>
      </c>
      <c r="U21" s="25" t="str">
        <f>IF(ISNUMBER(AVERAGEIFS(Observed!Q$2:Q$294,Observed!$A$2:$A$294,$A21,Observed!$C$2:$C$294,$C21)),AVERAGEIFS(Observed!Q$2:Q$294,Observed!$A$2:$A$294,$A21,Observed!$C$2:$C$294,$C21),"")</f>
        <v/>
      </c>
      <c r="V21" s="24" t="str">
        <f>IF(ISNUMBER(AVERAGEIFS(Observed!R$2:R$294,Observed!$A$2:$A$294,$A21,Observed!$C$2:$C$294,$C21)),AVERAGEIFS(Observed!R$2:R$294,Observed!$A$2:$A$294,$A21,Observed!$C$2:$C$294,$C21),"")</f>
        <v/>
      </c>
      <c r="W21" s="26" t="str">
        <f>IF(ISNUMBER(AVERAGEIFS(Observed!S$2:S$294,Observed!$A$2:$A$294,$A21,Observed!$C$2:$C$294,$C21)),AVERAGEIFS(Observed!S$2:S$294,Observed!$A$2:$A$294,$A21,Observed!$C$2:$C$294,$C21),"")</f>
        <v/>
      </c>
      <c r="X21" s="26" t="str">
        <f>IF(ISNUMBER(AVERAGEIFS(Observed!T$2:T$294,Observed!$A$2:$A$294,$A21,Observed!$C$2:$C$294,$C21)),AVERAGEIFS(Observed!T$2:T$294,Observed!$A$2:$A$294,$A21,Observed!$C$2:$C$294,$C21),"")</f>
        <v/>
      </c>
      <c r="Y21" s="24" t="str">
        <f>IF(ISNUMBER(AVERAGEIFS(Observed!U$2:U$294,Observed!$A$2:$A$294,$A21,Observed!$C$2:$C$294,$C21)),AVERAGEIFS(Observed!U$2:U$294,Observed!$A$2:$A$294,$A21,Observed!$C$2:$C$294,$C21),"")</f>
        <v/>
      </c>
      <c r="Z21" s="24" t="str">
        <f>IF(ISNUMBER(AVERAGEIFS(Observed!V$2:V$294,Observed!$A$2:$A$294,$A21,Observed!$C$2:$C$294,$C21)),AVERAGEIFS(Observed!V$2:V$294,Observed!$A$2:$A$294,$A21,Observed!$C$2:$C$294,$C21),"")</f>
        <v/>
      </c>
      <c r="AA21" s="24" t="str">
        <f>IF(ISNUMBER(AVERAGEIFS(Observed!W$2:W$294,Observed!$A$2:$A$294,$A21,Observed!$C$2:$C$294,$C21)),AVERAGEIFS(Observed!W$2:W$294,Observed!$A$2:$A$294,$A21,Observed!$C$2:$C$294,$C21),"")</f>
        <v/>
      </c>
      <c r="AB21" s="24" t="str">
        <f>IF(ISNUMBER(AVERAGEIFS(Observed!X$2:X$294,Observed!$A$2:$A$294,$A21,Observed!$C$2:$C$294,$C21)),AVERAGEIFS(Observed!X$2:X$294,Observed!$A$2:$A$294,$A21,Observed!$C$2:$C$294,$C21),"")</f>
        <v/>
      </c>
      <c r="AC21" s="24" t="str">
        <f>IF(ISNUMBER(AVERAGEIFS(Observed!Y$2:Y$294,Observed!$A$2:$A$294,$A21,Observed!$C$2:$C$294,$C21)),AVERAGEIFS(Observed!Y$2:Y$294,Observed!$A$2:$A$294,$A21,Observed!$C$2:$C$294,$C21),"")</f>
        <v/>
      </c>
      <c r="AD21" s="24" t="str">
        <f>IF(ISNUMBER(AVERAGEIFS(Observed!Z$2:Z$294,Observed!$A$2:$A$294,$A21,Observed!$C$2:$C$294,$C21)),AVERAGEIFS(Observed!Z$2:Z$294,Observed!$A$2:$A$294,$A21,Observed!$C$2:$C$294,$C21),"")</f>
        <v/>
      </c>
      <c r="AE21" s="24" t="str">
        <f>IF(ISNUMBER(AVERAGEIFS(Observed!AA$2:AA$294,Observed!$A$2:$A$294,$A21,Observed!$C$2:$C$294,$C21)),AVERAGEIFS(Observed!AA$2:AA$294,Observed!$A$2:$A$294,$A21,Observed!$C$2:$C$294,$C21),"")</f>
        <v/>
      </c>
      <c r="AF21" s="24" t="str">
        <f>IF(ISNUMBER(AVERAGEIFS(Observed!AB$2:AB$294,Observed!$A$2:$A$294,$A21,Observed!$C$2:$C$294,$C21)),AVERAGEIFS(Observed!AB$2:AB$294,Observed!$A$2:$A$294,$A21,Observed!$C$2:$C$294,$C21),"")</f>
        <v/>
      </c>
      <c r="AG21" s="24">
        <f>IF(ISNUMBER(AVERAGEIFS(Observed!AC$2:AC$294,Observed!$A$2:$A$294,$A21,Observed!$C$2:$C$294,$C21)),AVERAGEIFS(Observed!AC$2:AC$294,Observed!$A$2:$A$294,$A21,Observed!$C$2:$C$294,$C21),"")</f>
        <v>20.066666666666666</v>
      </c>
      <c r="AH21" s="25">
        <f>IF(ISNUMBER(AVERAGEIFS(Observed!AD$2:AD$294,Observed!$A$2:$A$294,$A21,Observed!$C$2:$C$294,$C21)),AVERAGEIFS(Observed!AD$2:AD$294,Observed!$A$2:$A$294,$A21,Observed!$C$2:$C$294,$C21),"")</f>
        <v>3.0666666666666665E-2</v>
      </c>
      <c r="AI21" s="25">
        <f>IF(ISNUMBER(AVERAGEIFS(Observed!AE$2:AE$294,Observed!$A$2:$A$294,$A21,Observed!$C$2:$C$294,$C21)),AVERAGEIFS(Observed!AE$2:AE$294,Observed!$A$2:$A$294,$A21,Observed!$C$2:$C$294,$C21),"")</f>
        <v>3.0666666666666665E-2</v>
      </c>
      <c r="AJ21" s="25" t="str">
        <f>IF(ISNUMBER(AVERAGEIFS(Observed!AF$2:AF$294,Observed!$A$2:$A$294,$A21,Observed!$C$2:$C$294,$C21)),AVERAGEIFS(Observed!AF$2:AF$294,Observed!$A$2:$A$294,$A21,Observed!$C$2:$C$294,$C21),"")</f>
        <v/>
      </c>
      <c r="AK21" s="24" t="str">
        <f>IF(ISNUMBER(AVERAGEIFS(Observed!AG$2:AG$294,Observed!$A$2:$A$294,$A21,Observed!$C$2:$C$294,$C21)),AVERAGEIFS(Observed!AG$2:AG$294,Observed!$A$2:$A$294,$A21,Observed!$C$2:$C$294,$C21),"")</f>
        <v/>
      </c>
      <c r="AL21" s="25">
        <f>IF(ISNUMBER(AVERAGEIFS(Observed!AH$2:AH$294,Observed!$A$2:$A$294,$A21,Observed!$C$2:$C$294,$C21)),AVERAGEIFS(Observed!AH$2:AH$294,Observed!$A$2:$A$294,$A21,Observed!$C$2:$C$294,$C21),"")</f>
        <v>2.8333333333333335E-2</v>
      </c>
      <c r="AM21" s="24">
        <f>IF(ISNUMBER(AVERAGEIFS(Observed!AI$2:AI$294,Observed!$A$2:$A$294,$A21,Observed!$C$2:$C$294,$C21)),AVERAGEIFS(Observed!AI$2:AI$294,Observed!$A$2:$A$294,$A21,Observed!$C$2:$C$294,$C21),"")</f>
        <v>3.3333333333333335E-3</v>
      </c>
      <c r="AN21" s="24">
        <f>IF(ISNUMBER(AVERAGEIFS(Observed!AJ$2:AJ$294,Observed!$A$2:$A$294,$A21,Observed!$C$2:$C$294,$C21)),AVERAGEIFS(Observed!AJ$2:AJ$294,Observed!$A$2:$A$294,$A21,Observed!$C$2:$C$294,$C21),"")</f>
        <v>0.3746666666666667</v>
      </c>
      <c r="AO21" s="24" t="str">
        <f>IF(ISNUMBER(AVERAGEIFS(Observed!AN$2:AN$294,Observed!$A$2:$A$294,$A21,Observed!$C$2:$C$294,$C21)),AVERAGEIFS(Observed!AN$2:AN$294,Observed!$A$2:$A$294,$A21,Observed!$C$2:$C$294,$C21),"")</f>
        <v/>
      </c>
      <c r="AP21" s="25" t="str">
        <f>IF(ISNUMBER(AVERAGEIFS(Observed!AO$2:AO$294,Observed!$A$2:$A$294,$A21,Observed!$C$2:$C$294,$C21)),AVERAGEIFS(Observed!AO$2:AO$294,Observed!$A$2:$A$294,$A21,Observed!$C$2:$C$294,$C21),"")</f>
        <v/>
      </c>
      <c r="AQ21" s="24">
        <f>IF(ISNUMBER(AVERAGEIFS(Observed!AP$2:AP$294,Observed!$A$2:$A$294,$A21,Observed!$C$2:$C$294,$C21)),AVERAGEIFS(Observed!AP$2:AP$294,Observed!$A$2:$A$294,$A21,Observed!$C$2:$C$294,$C21),"")</f>
        <v>2.1273333333333331</v>
      </c>
      <c r="AR21" s="24">
        <f>IF(ISNUMBER(AVERAGEIFS(Observed!AQ$2:AQ$294,Observed!$A$2:$A$294,$A21,Observed!$C$2:$C$294,$C21)),AVERAGEIFS(Observed!AQ$2:AQ$294,Observed!$A$2:$A$294,$A21,Observed!$C$2:$C$294,$C21),"")</f>
        <v>18.338333333333335</v>
      </c>
      <c r="AS21" s="2">
        <f>COUNTIFS(Observed!$A$2:$A$294,$A21,Observed!$C$2:$C$294,$C21)</f>
        <v>3</v>
      </c>
      <c r="AT21" s="2">
        <f t="shared" si="0"/>
        <v>11</v>
      </c>
    </row>
    <row r="22" spans="1:46" x14ac:dyDescent="0.25">
      <c r="A22" s="4" t="s">
        <v>28</v>
      </c>
      <c r="B22" t="s">
        <v>26</v>
      </c>
      <c r="C22" s="3">
        <v>42114</v>
      </c>
      <c r="D22">
        <v>1</v>
      </c>
      <c r="F22">
        <v>100</v>
      </c>
      <c r="J22" s="2" t="s">
        <v>64</v>
      </c>
      <c r="K22" s="2" t="s">
        <v>24</v>
      </c>
      <c r="L22">
        <v>4</v>
      </c>
      <c r="M22" s="2" t="s">
        <v>22</v>
      </c>
      <c r="N22" s="23" t="str">
        <f>IF(ISNUMBER(AVERAGEIFS(Observed!J$2:J$294,Observed!$A$2:$A$294,$A22,Observed!$C$2:$C$294,$C22)),AVERAGEIFS(Observed!J$2:J$294,Observed!$A$2:$A$294,$A22,Observed!$C$2:$C$294,$C22),"")</f>
        <v/>
      </c>
      <c r="O22" s="24" t="str">
        <f>IF(ISNUMBER(AVERAGEIFS(Observed!K$2:K$294,Observed!$A$2:$A$294,$A22,Observed!$C$2:$C$294,$C22)),AVERAGEIFS(Observed!K$2:K$294,Observed!$A$2:$A$294,$A22,Observed!$C$2:$C$294,$C22),"")</f>
        <v/>
      </c>
      <c r="P22" s="24">
        <f>IF(ISNUMBER(AVERAGEIFS(Observed!L$2:L$294,Observed!$A$2:$A$294,$A22,Observed!$C$2:$C$294,$C22)),AVERAGEIFS(Observed!L$2:L$294,Observed!$A$2:$A$294,$A22,Observed!$C$2:$C$294,$C22),"")</f>
        <v>93.133333333333326</v>
      </c>
      <c r="Q22" s="24">
        <f>IF(ISNUMBER(AVERAGEIFS(Observed!M$2:M$294,Observed!$A$2:$A$294,$A22,Observed!$C$2:$C$294,$C22)),AVERAGEIFS(Observed!M$2:M$294,Observed!$A$2:$A$294,$A22,Observed!$C$2:$C$294,$C22),"")</f>
        <v>93.133333333333326</v>
      </c>
      <c r="R22" s="24">
        <f>IF(ISNUMBER(AVERAGEIFS(Observed!N$2:N$294,Observed!$A$2:$A$294,$A22,Observed!$C$2:$C$294,$C22)),AVERAGEIFS(Observed!N$2:N$294,Observed!$A$2:$A$294,$A22,Observed!$C$2:$C$294,$C22),"")</f>
        <v>686.63</v>
      </c>
      <c r="S22" s="25" t="str">
        <f>IF(ISNUMBER(AVERAGEIFS(Observed!O$2:O$294,Observed!$A$2:$A$294,$A22,Observed!$C$2:$C$294,$C22)),AVERAGEIFS(Observed!O$2:O$294,Observed!$A$2:$A$294,$A22,Observed!$C$2:$C$294,$C22),"")</f>
        <v/>
      </c>
      <c r="T22" s="25" t="str">
        <f>IF(ISNUMBER(AVERAGEIFS(Observed!P$2:P$294,Observed!$A$2:$A$294,$A22,Observed!$C$2:$C$294,$C22)),AVERAGEIFS(Observed!P$2:P$294,Observed!$A$2:$A$294,$A22,Observed!$C$2:$C$294,$C22),"")</f>
        <v/>
      </c>
      <c r="U22" s="25" t="str">
        <f>IF(ISNUMBER(AVERAGEIFS(Observed!Q$2:Q$294,Observed!$A$2:$A$294,$A22,Observed!$C$2:$C$294,$C22)),AVERAGEIFS(Observed!Q$2:Q$294,Observed!$A$2:$A$294,$A22,Observed!$C$2:$C$294,$C22),"")</f>
        <v/>
      </c>
      <c r="V22" s="24" t="str">
        <f>IF(ISNUMBER(AVERAGEIFS(Observed!R$2:R$294,Observed!$A$2:$A$294,$A22,Observed!$C$2:$C$294,$C22)),AVERAGEIFS(Observed!R$2:R$294,Observed!$A$2:$A$294,$A22,Observed!$C$2:$C$294,$C22),"")</f>
        <v/>
      </c>
      <c r="W22" s="26" t="str">
        <f>IF(ISNUMBER(AVERAGEIFS(Observed!S$2:S$294,Observed!$A$2:$A$294,$A22,Observed!$C$2:$C$294,$C22)),AVERAGEIFS(Observed!S$2:S$294,Observed!$A$2:$A$294,$A22,Observed!$C$2:$C$294,$C22),"")</f>
        <v/>
      </c>
      <c r="X22" s="26" t="str">
        <f>IF(ISNUMBER(AVERAGEIFS(Observed!T$2:T$294,Observed!$A$2:$A$294,$A22,Observed!$C$2:$C$294,$C22)),AVERAGEIFS(Observed!T$2:T$294,Observed!$A$2:$A$294,$A22,Observed!$C$2:$C$294,$C22),"")</f>
        <v/>
      </c>
      <c r="Y22" s="24" t="str">
        <f>IF(ISNUMBER(AVERAGEIFS(Observed!U$2:U$294,Observed!$A$2:$A$294,$A22,Observed!$C$2:$C$294,$C22)),AVERAGEIFS(Observed!U$2:U$294,Observed!$A$2:$A$294,$A22,Observed!$C$2:$C$294,$C22),"")</f>
        <v/>
      </c>
      <c r="Z22" s="24" t="str">
        <f>IF(ISNUMBER(AVERAGEIFS(Observed!V$2:V$294,Observed!$A$2:$A$294,$A22,Observed!$C$2:$C$294,$C22)),AVERAGEIFS(Observed!V$2:V$294,Observed!$A$2:$A$294,$A22,Observed!$C$2:$C$294,$C22),"")</f>
        <v/>
      </c>
      <c r="AA22" s="24" t="str">
        <f>IF(ISNUMBER(AVERAGEIFS(Observed!W$2:W$294,Observed!$A$2:$A$294,$A22,Observed!$C$2:$C$294,$C22)),AVERAGEIFS(Observed!W$2:W$294,Observed!$A$2:$A$294,$A22,Observed!$C$2:$C$294,$C22),"")</f>
        <v/>
      </c>
      <c r="AB22" s="24" t="str">
        <f>IF(ISNUMBER(AVERAGEIFS(Observed!X$2:X$294,Observed!$A$2:$A$294,$A22,Observed!$C$2:$C$294,$C22)),AVERAGEIFS(Observed!X$2:X$294,Observed!$A$2:$A$294,$A22,Observed!$C$2:$C$294,$C22),"")</f>
        <v/>
      </c>
      <c r="AC22" s="24" t="str">
        <f>IF(ISNUMBER(AVERAGEIFS(Observed!Y$2:Y$294,Observed!$A$2:$A$294,$A22,Observed!$C$2:$C$294,$C22)),AVERAGEIFS(Observed!Y$2:Y$294,Observed!$A$2:$A$294,$A22,Observed!$C$2:$C$294,$C22),"")</f>
        <v/>
      </c>
      <c r="AD22" s="24" t="str">
        <f>IF(ISNUMBER(AVERAGEIFS(Observed!Z$2:Z$294,Observed!$A$2:$A$294,$A22,Observed!$C$2:$C$294,$C22)),AVERAGEIFS(Observed!Z$2:Z$294,Observed!$A$2:$A$294,$A22,Observed!$C$2:$C$294,$C22),"")</f>
        <v/>
      </c>
      <c r="AE22" s="24" t="str">
        <f>IF(ISNUMBER(AVERAGEIFS(Observed!AA$2:AA$294,Observed!$A$2:$A$294,$A22,Observed!$C$2:$C$294,$C22)),AVERAGEIFS(Observed!AA$2:AA$294,Observed!$A$2:$A$294,$A22,Observed!$C$2:$C$294,$C22),"")</f>
        <v/>
      </c>
      <c r="AF22" s="24" t="str">
        <f>IF(ISNUMBER(AVERAGEIFS(Observed!AB$2:AB$294,Observed!$A$2:$A$294,$A22,Observed!$C$2:$C$294,$C22)),AVERAGEIFS(Observed!AB$2:AB$294,Observed!$A$2:$A$294,$A22,Observed!$C$2:$C$294,$C22),"")</f>
        <v/>
      </c>
      <c r="AG22" s="24">
        <f>IF(ISNUMBER(AVERAGEIFS(Observed!AC$2:AC$294,Observed!$A$2:$A$294,$A22,Observed!$C$2:$C$294,$C22)),AVERAGEIFS(Observed!AC$2:AC$294,Observed!$A$2:$A$294,$A22,Observed!$C$2:$C$294,$C22),"")</f>
        <v>18.733333333333334</v>
      </c>
      <c r="AH22" s="25">
        <f>IF(ISNUMBER(AVERAGEIFS(Observed!AD$2:AD$294,Observed!$A$2:$A$294,$A22,Observed!$C$2:$C$294,$C22)),AVERAGEIFS(Observed!AD$2:AD$294,Observed!$A$2:$A$294,$A22,Observed!$C$2:$C$294,$C22),"")</f>
        <v>2.866666666666667E-2</v>
      </c>
      <c r="AI22" s="25">
        <f>IF(ISNUMBER(AVERAGEIFS(Observed!AE$2:AE$294,Observed!$A$2:$A$294,$A22,Observed!$C$2:$C$294,$C22)),AVERAGEIFS(Observed!AE$2:AE$294,Observed!$A$2:$A$294,$A22,Observed!$C$2:$C$294,$C22),"")</f>
        <v>2.866666666666667E-2</v>
      </c>
      <c r="AJ22" s="25" t="str">
        <f>IF(ISNUMBER(AVERAGEIFS(Observed!AF$2:AF$294,Observed!$A$2:$A$294,$A22,Observed!$C$2:$C$294,$C22)),AVERAGEIFS(Observed!AF$2:AF$294,Observed!$A$2:$A$294,$A22,Observed!$C$2:$C$294,$C22),"")</f>
        <v/>
      </c>
      <c r="AK22" s="24" t="str">
        <f>IF(ISNUMBER(AVERAGEIFS(Observed!AG$2:AG$294,Observed!$A$2:$A$294,$A22,Observed!$C$2:$C$294,$C22)),AVERAGEIFS(Observed!AG$2:AG$294,Observed!$A$2:$A$294,$A22,Observed!$C$2:$C$294,$C22),"")</f>
        <v/>
      </c>
      <c r="AL22" s="25">
        <f>IF(ISNUMBER(AVERAGEIFS(Observed!AH$2:AH$294,Observed!$A$2:$A$294,$A22,Observed!$C$2:$C$294,$C22)),AVERAGEIFS(Observed!AH$2:AH$294,Observed!$A$2:$A$294,$A22,Observed!$C$2:$C$294,$C22),"")</f>
        <v>3.1E-2</v>
      </c>
      <c r="AM22" s="24">
        <f>IF(ISNUMBER(AVERAGEIFS(Observed!AI$2:AI$294,Observed!$A$2:$A$294,$A22,Observed!$C$2:$C$294,$C22)),AVERAGEIFS(Observed!AI$2:AI$294,Observed!$A$2:$A$294,$A22,Observed!$C$2:$C$294,$C22),"")</f>
        <v>2E-3</v>
      </c>
      <c r="AN22" s="24">
        <f>IF(ISNUMBER(AVERAGEIFS(Observed!AJ$2:AJ$294,Observed!$A$2:$A$294,$A22,Observed!$C$2:$C$294,$C22)),AVERAGEIFS(Observed!AJ$2:AJ$294,Observed!$A$2:$A$294,$A22,Observed!$C$2:$C$294,$C22),"")</f>
        <v>0.40899999999999997</v>
      </c>
      <c r="AO22" s="24" t="str">
        <f>IF(ISNUMBER(AVERAGEIFS(Observed!AN$2:AN$294,Observed!$A$2:$A$294,$A22,Observed!$C$2:$C$294,$C22)),AVERAGEIFS(Observed!AN$2:AN$294,Observed!$A$2:$A$294,$A22,Observed!$C$2:$C$294,$C22),"")</f>
        <v/>
      </c>
      <c r="AP22" s="25" t="str">
        <f>IF(ISNUMBER(AVERAGEIFS(Observed!AO$2:AO$294,Observed!$A$2:$A$294,$A22,Observed!$C$2:$C$294,$C22)),AVERAGEIFS(Observed!AO$2:AO$294,Observed!$A$2:$A$294,$A22,Observed!$C$2:$C$294,$C22),"")</f>
        <v/>
      </c>
      <c r="AQ22" s="24">
        <f>IF(ISNUMBER(AVERAGEIFS(Observed!AP$2:AP$294,Observed!$A$2:$A$294,$A22,Observed!$C$2:$C$294,$C22)),AVERAGEIFS(Observed!AP$2:AP$294,Observed!$A$2:$A$294,$A22,Observed!$C$2:$C$294,$C22),"")</f>
        <v>2.6639999999999997</v>
      </c>
      <c r="AR22" s="24">
        <f>IF(ISNUMBER(AVERAGEIFS(Observed!AQ$2:AQ$294,Observed!$A$2:$A$294,$A22,Observed!$C$2:$C$294,$C22)),AVERAGEIFS(Observed!AQ$2:AQ$294,Observed!$A$2:$A$294,$A22,Observed!$C$2:$C$294,$C22),"")</f>
        <v>17.607333333333333</v>
      </c>
      <c r="AS22" s="2">
        <f>COUNTIFS(Observed!$A$2:$A$294,$A22,Observed!$C$2:$C$294,$C22)</f>
        <v>3</v>
      </c>
      <c r="AT22" s="2">
        <f t="shared" si="0"/>
        <v>11</v>
      </c>
    </row>
    <row r="23" spans="1:46" x14ac:dyDescent="0.25">
      <c r="A23" s="4" t="s">
        <v>25</v>
      </c>
      <c r="B23" t="s">
        <v>26</v>
      </c>
      <c r="C23" s="3">
        <v>42114</v>
      </c>
      <c r="D23">
        <v>1</v>
      </c>
      <c r="F23">
        <v>200</v>
      </c>
      <c r="J23" s="2" t="s">
        <v>64</v>
      </c>
      <c r="K23" s="2" t="s">
        <v>24</v>
      </c>
      <c r="L23">
        <v>4</v>
      </c>
      <c r="M23" s="2" t="s">
        <v>22</v>
      </c>
      <c r="N23" s="23" t="str">
        <f>IF(ISNUMBER(AVERAGEIFS(Observed!J$2:J$294,Observed!$A$2:$A$294,$A23,Observed!$C$2:$C$294,$C23)),AVERAGEIFS(Observed!J$2:J$294,Observed!$A$2:$A$294,$A23,Observed!$C$2:$C$294,$C23),"")</f>
        <v/>
      </c>
      <c r="O23" s="24" t="str">
        <f>IF(ISNUMBER(AVERAGEIFS(Observed!K$2:K$294,Observed!$A$2:$A$294,$A23,Observed!$C$2:$C$294,$C23)),AVERAGEIFS(Observed!K$2:K$294,Observed!$A$2:$A$294,$A23,Observed!$C$2:$C$294,$C23),"")</f>
        <v/>
      </c>
      <c r="P23" s="24">
        <f>IF(ISNUMBER(AVERAGEIFS(Observed!L$2:L$294,Observed!$A$2:$A$294,$A23,Observed!$C$2:$C$294,$C23)),AVERAGEIFS(Observed!L$2:L$294,Observed!$A$2:$A$294,$A23,Observed!$C$2:$C$294,$C23),"")</f>
        <v>103.48333333333333</v>
      </c>
      <c r="Q23" s="24">
        <f>IF(ISNUMBER(AVERAGEIFS(Observed!M$2:M$294,Observed!$A$2:$A$294,$A23,Observed!$C$2:$C$294,$C23)),AVERAGEIFS(Observed!M$2:M$294,Observed!$A$2:$A$294,$A23,Observed!$C$2:$C$294,$C23),"")</f>
        <v>103.48333333333333</v>
      </c>
      <c r="R23" s="24">
        <f>IF(ISNUMBER(AVERAGEIFS(Observed!N$2:N$294,Observed!$A$2:$A$294,$A23,Observed!$C$2:$C$294,$C23)),AVERAGEIFS(Observed!N$2:N$294,Observed!$A$2:$A$294,$A23,Observed!$C$2:$C$294,$C23),"")</f>
        <v>833.47333333333336</v>
      </c>
      <c r="S23" s="25" t="str">
        <f>IF(ISNUMBER(AVERAGEIFS(Observed!O$2:O$294,Observed!$A$2:$A$294,$A23,Observed!$C$2:$C$294,$C23)),AVERAGEIFS(Observed!O$2:O$294,Observed!$A$2:$A$294,$A23,Observed!$C$2:$C$294,$C23),"")</f>
        <v/>
      </c>
      <c r="T23" s="25" t="str">
        <f>IF(ISNUMBER(AVERAGEIFS(Observed!P$2:P$294,Observed!$A$2:$A$294,$A23,Observed!$C$2:$C$294,$C23)),AVERAGEIFS(Observed!P$2:P$294,Observed!$A$2:$A$294,$A23,Observed!$C$2:$C$294,$C23),"")</f>
        <v/>
      </c>
      <c r="U23" s="25" t="str">
        <f>IF(ISNUMBER(AVERAGEIFS(Observed!Q$2:Q$294,Observed!$A$2:$A$294,$A23,Observed!$C$2:$C$294,$C23)),AVERAGEIFS(Observed!Q$2:Q$294,Observed!$A$2:$A$294,$A23,Observed!$C$2:$C$294,$C23),"")</f>
        <v/>
      </c>
      <c r="V23" s="24" t="str">
        <f>IF(ISNUMBER(AVERAGEIFS(Observed!R$2:R$294,Observed!$A$2:$A$294,$A23,Observed!$C$2:$C$294,$C23)),AVERAGEIFS(Observed!R$2:R$294,Observed!$A$2:$A$294,$A23,Observed!$C$2:$C$294,$C23),"")</f>
        <v/>
      </c>
      <c r="W23" s="26" t="str">
        <f>IF(ISNUMBER(AVERAGEIFS(Observed!S$2:S$294,Observed!$A$2:$A$294,$A23,Observed!$C$2:$C$294,$C23)),AVERAGEIFS(Observed!S$2:S$294,Observed!$A$2:$A$294,$A23,Observed!$C$2:$C$294,$C23),"")</f>
        <v/>
      </c>
      <c r="X23" s="26" t="str">
        <f>IF(ISNUMBER(AVERAGEIFS(Observed!T$2:T$294,Observed!$A$2:$A$294,$A23,Observed!$C$2:$C$294,$C23)),AVERAGEIFS(Observed!T$2:T$294,Observed!$A$2:$A$294,$A23,Observed!$C$2:$C$294,$C23),"")</f>
        <v/>
      </c>
      <c r="Y23" s="24" t="str">
        <f>IF(ISNUMBER(AVERAGEIFS(Observed!U$2:U$294,Observed!$A$2:$A$294,$A23,Observed!$C$2:$C$294,$C23)),AVERAGEIFS(Observed!U$2:U$294,Observed!$A$2:$A$294,$A23,Observed!$C$2:$C$294,$C23),"")</f>
        <v/>
      </c>
      <c r="Z23" s="24" t="str">
        <f>IF(ISNUMBER(AVERAGEIFS(Observed!V$2:V$294,Observed!$A$2:$A$294,$A23,Observed!$C$2:$C$294,$C23)),AVERAGEIFS(Observed!V$2:V$294,Observed!$A$2:$A$294,$A23,Observed!$C$2:$C$294,$C23),"")</f>
        <v/>
      </c>
      <c r="AA23" s="24" t="str">
        <f>IF(ISNUMBER(AVERAGEIFS(Observed!W$2:W$294,Observed!$A$2:$A$294,$A23,Observed!$C$2:$C$294,$C23)),AVERAGEIFS(Observed!W$2:W$294,Observed!$A$2:$A$294,$A23,Observed!$C$2:$C$294,$C23),"")</f>
        <v/>
      </c>
      <c r="AB23" s="24" t="str">
        <f>IF(ISNUMBER(AVERAGEIFS(Observed!X$2:X$294,Observed!$A$2:$A$294,$A23,Observed!$C$2:$C$294,$C23)),AVERAGEIFS(Observed!X$2:X$294,Observed!$A$2:$A$294,$A23,Observed!$C$2:$C$294,$C23),"")</f>
        <v/>
      </c>
      <c r="AC23" s="24" t="str">
        <f>IF(ISNUMBER(AVERAGEIFS(Observed!Y$2:Y$294,Observed!$A$2:$A$294,$A23,Observed!$C$2:$C$294,$C23)),AVERAGEIFS(Observed!Y$2:Y$294,Observed!$A$2:$A$294,$A23,Observed!$C$2:$C$294,$C23),"")</f>
        <v/>
      </c>
      <c r="AD23" s="24" t="str">
        <f>IF(ISNUMBER(AVERAGEIFS(Observed!Z$2:Z$294,Observed!$A$2:$A$294,$A23,Observed!$C$2:$C$294,$C23)),AVERAGEIFS(Observed!Z$2:Z$294,Observed!$A$2:$A$294,$A23,Observed!$C$2:$C$294,$C23),"")</f>
        <v/>
      </c>
      <c r="AE23" s="24" t="str">
        <f>IF(ISNUMBER(AVERAGEIFS(Observed!AA$2:AA$294,Observed!$A$2:$A$294,$A23,Observed!$C$2:$C$294,$C23)),AVERAGEIFS(Observed!AA$2:AA$294,Observed!$A$2:$A$294,$A23,Observed!$C$2:$C$294,$C23),"")</f>
        <v/>
      </c>
      <c r="AF23" s="24" t="str">
        <f>IF(ISNUMBER(AVERAGEIFS(Observed!AB$2:AB$294,Observed!$A$2:$A$294,$A23,Observed!$C$2:$C$294,$C23)),AVERAGEIFS(Observed!AB$2:AB$294,Observed!$A$2:$A$294,$A23,Observed!$C$2:$C$294,$C23),"")</f>
        <v/>
      </c>
      <c r="AG23" s="24">
        <f>IF(ISNUMBER(AVERAGEIFS(Observed!AC$2:AC$294,Observed!$A$2:$A$294,$A23,Observed!$C$2:$C$294,$C23)),AVERAGEIFS(Observed!AC$2:AC$294,Observed!$A$2:$A$294,$A23,Observed!$C$2:$C$294,$C23),"")</f>
        <v>19.466666666666665</v>
      </c>
      <c r="AH23" s="25">
        <f>IF(ISNUMBER(AVERAGEIFS(Observed!AD$2:AD$294,Observed!$A$2:$A$294,$A23,Observed!$C$2:$C$294,$C23)),AVERAGEIFS(Observed!AD$2:AD$294,Observed!$A$2:$A$294,$A23,Observed!$C$2:$C$294,$C23),"")</f>
        <v>0.03</v>
      </c>
      <c r="AI23" s="25">
        <f>IF(ISNUMBER(AVERAGEIFS(Observed!AE$2:AE$294,Observed!$A$2:$A$294,$A23,Observed!$C$2:$C$294,$C23)),AVERAGEIFS(Observed!AE$2:AE$294,Observed!$A$2:$A$294,$A23,Observed!$C$2:$C$294,$C23),"")</f>
        <v>0.03</v>
      </c>
      <c r="AJ23" s="25" t="str">
        <f>IF(ISNUMBER(AVERAGEIFS(Observed!AF$2:AF$294,Observed!$A$2:$A$294,$A23,Observed!$C$2:$C$294,$C23)),AVERAGEIFS(Observed!AF$2:AF$294,Observed!$A$2:$A$294,$A23,Observed!$C$2:$C$294,$C23),"")</f>
        <v/>
      </c>
      <c r="AK23" s="24" t="str">
        <f>IF(ISNUMBER(AVERAGEIFS(Observed!AG$2:AG$294,Observed!$A$2:$A$294,$A23,Observed!$C$2:$C$294,$C23)),AVERAGEIFS(Observed!AG$2:AG$294,Observed!$A$2:$A$294,$A23,Observed!$C$2:$C$294,$C23),"")</f>
        <v/>
      </c>
      <c r="AL23" s="25">
        <f>IF(ISNUMBER(AVERAGEIFS(Observed!AH$2:AH$294,Observed!$A$2:$A$294,$A23,Observed!$C$2:$C$294,$C23)),AVERAGEIFS(Observed!AH$2:AH$294,Observed!$A$2:$A$294,$A23,Observed!$C$2:$C$294,$C23),"")</f>
        <v>2.7999999999999997E-2</v>
      </c>
      <c r="AM23" s="24">
        <f>IF(ISNUMBER(AVERAGEIFS(Observed!AI$2:AI$294,Observed!$A$2:$A$294,$A23,Observed!$C$2:$C$294,$C23)),AVERAGEIFS(Observed!AI$2:AI$294,Observed!$A$2:$A$294,$A23,Observed!$C$2:$C$294,$C23),"")</f>
        <v>2E-3</v>
      </c>
      <c r="AN23" s="24">
        <f>IF(ISNUMBER(AVERAGEIFS(Observed!AJ$2:AJ$294,Observed!$A$2:$A$294,$A23,Observed!$C$2:$C$294,$C23)),AVERAGEIFS(Observed!AJ$2:AJ$294,Observed!$A$2:$A$294,$A23,Observed!$C$2:$C$294,$C23),"")</f>
        <v>0.371</v>
      </c>
      <c r="AO23" s="24" t="str">
        <f>IF(ISNUMBER(AVERAGEIFS(Observed!AN$2:AN$294,Observed!$A$2:$A$294,$A23,Observed!$C$2:$C$294,$C23)),AVERAGEIFS(Observed!AN$2:AN$294,Observed!$A$2:$A$294,$A23,Observed!$C$2:$C$294,$C23),"")</f>
        <v/>
      </c>
      <c r="AP23" s="25" t="str">
        <f>IF(ISNUMBER(AVERAGEIFS(Observed!AO$2:AO$294,Observed!$A$2:$A$294,$A23,Observed!$C$2:$C$294,$C23)),AVERAGEIFS(Observed!AO$2:AO$294,Observed!$A$2:$A$294,$A23,Observed!$C$2:$C$294,$C23),"")</f>
        <v/>
      </c>
      <c r="AQ23" s="24">
        <f>IF(ISNUMBER(AVERAGEIFS(Observed!AP$2:AP$294,Observed!$A$2:$A$294,$A23,Observed!$C$2:$C$294,$C23)),AVERAGEIFS(Observed!AP$2:AP$294,Observed!$A$2:$A$294,$A23,Observed!$C$2:$C$294,$C23),"")</f>
        <v>3.0866666666666664</v>
      </c>
      <c r="AR23" s="24">
        <f>IF(ISNUMBER(AVERAGEIFS(Observed!AQ$2:AQ$294,Observed!$A$2:$A$294,$A23,Observed!$C$2:$C$294,$C23)),AVERAGEIFS(Observed!AQ$2:AQ$294,Observed!$A$2:$A$294,$A23,Observed!$C$2:$C$294,$C23),"")</f>
        <v>21.023666666666667</v>
      </c>
      <c r="AS23" s="2">
        <f>COUNTIFS(Observed!$A$2:$A$294,$A23,Observed!$C$2:$C$294,$C23)</f>
        <v>3</v>
      </c>
      <c r="AT23" s="2">
        <f t="shared" si="0"/>
        <v>11</v>
      </c>
    </row>
    <row r="24" spans="1:46" x14ac:dyDescent="0.25">
      <c r="A24" s="4" t="s">
        <v>31</v>
      </c>
      <c r="B24" t="s">
        <v>26</v>
      </c>
      <c r="C24" s="3">
        <v>42114</v>
      </c>
      <c r="D24">
        <v>1</v>
      </c>
      <c r="F24">
        <v>350</v>
      </c>
      <c r="J24" s="2" t="s">
        <v>64</v>
      </c>
      <c r="K24" s="2" t="s">
        <v>24</v>
      </c>
      <c r="L24">
        <v>4</v>
      </c>
      <c r="M24" s="2" t="s">
        <v>22</v>
      </c>
      <c r="N24" s="23" t="str">
        <f>IF(ISNUMBER(AVERAGEIFS(Observed!J$2:J$294,Observed!$A$2:$A$294,$A24,Observed!$C$2:$C$294,$C24)),AVERAGEIFS(Observed!J$2:J$294,Observed!$A$2:$A$294,$A24,Observed!$C$2:$C$294,$C24),"")</f>
        <v/>
      </c>
      <c r="O24" s="24" t="str">
        <f>IF(ISNUMBER(AVERAGEIFS(Observed!K$2:K$294,Observed!$A$2:$A$294,$A24,Observed!$C$2:$C$294,$C24)),AVERAGEIFS(Observed!K$2:K$294,Observed!$A$2:$A$294,$A24,Observed!$C$2:$C$294,$C24),"")</f>
        <v/>
      </c>
      <c r="P24" s="24">
        <f>IF(ISNUMBER(AVERAGEIFS(Observed!L$2:L$294,Observed!$A$2:$A$294,$A24,Observed!$C$2:$C$294,$C24)),AVERAGEIFS(Observed!L$2:L$294,Observed!$A$2:$A$294,$A24,Observed!$C$2:$C$294,$C24),"")</f>
        <v>109.50666666666666</v>
      </c>
      <c r="Q24" s="24">
        <f>IF(ISNUMBER(AVERAGEIFS(Observed!M$2:M$294,Observed!$A$2:$A$294,$A24,Observed!$C$2:$C$294,$C24)),AVERAGEIFS(Observed!M$2:M$294,Observed!$A$2:$A$294,$A24,Observed!$C$2:$C$294,$C24),"")</f>
        <v>109.50666666666666</v>
      </c>
      <c r="R24" s="24">
        <f>IF(ISNUMBER(AVERAGEIFS(Observed!N$2:N$294,Observed!$A$2:$A$294,$A24,Observed!$C$2:$C$294,$C24)),AVERAGEIFS(Observed!N$2:N$294,Observed!$A$2:$A$294,$A24,Observed!$C$2:$C$294,$C24),"")</f>
        <v>780.86999999999989</v>
      </c>
      <c r="S24" s="25" t="str">
        <f>IF(ISNUMBER(AVERAGEIFS(Observed!O$2:O$294,Observed!$A$2:$A$294,$A24,Observed!$C$2:$C$294,$C24)),AVERAGEIFS(Observed!O$2:O$294,Observed!$A$2:$A$294,$A24,Observed!$C$2:$C$294,$C24),"")</f>
        <v/>
      </c>
      <c r="T24" s="25" t="str">
        <f>IF(ISNUMBER(AVERAGEIFS(Observed!P$2:P$294,Observed!$A$2:$A$294,$A24,Observed!$C$2:$C$294,$C24)),AVERAGEIFS(Observed!P$2:P$294,Observed!$A$2:$A$294,$A24,Observed!$C$2:$C$294,$C24),"")</f>
        <v/>
      </c>
      <c r="U24" s="25" t="str">
        <f>IF(ISNUMBER(AVERAGEIFS(Observed!Q$2:Q$294,Observed!$A$2:$A$294,$A24,Observed!$C$2:$C$294,$C24)),AVERAGEIFS(Observed!Q$2:Q$294,Observed!$A$2:$A$294,$A24,Observed!$C$2:$C$294,$C24),"")</f>
        <v/>
      </c>
      <c r="V24" s="24" t="str">
        <f>IF(ISNUMBER(AVERAGEIFS(Observed!R$2:R$294,Observed!$A$2:$A$294,$A24,Observed!$C$2:$C$294,$C24)),AVERAGEIFS(Observed!R$2:R$294,Observed!$A$2:$A$294,$A24,Observed!$C$2:$C$294,$C24),"")</f>
        <v/>
      </c>
      <c r="W24" s="26" t="str">
        <f>IF(ISNUMBER(AVERAGEIFS(Observed!S$2:S$294,Observed!$A$2:$A$294,$A24,Observed!$C$2:$C$294,$C24)),AVERAGEIFS(Observed!S$2:S$294,Observed!$A$2:$A$294,$A24,Observed!$C$2:$C$294,$C24),"")</f>
        <v/>
      </c>
      <c r="X24" s="26" t="str">
        <f>IF(ISNUMBER(AVERAGEIFS(Observed!T$2:T$294,Observed!$A$2:$A$294,$A24,Observed!$C$2:$C$294,$C24)),AVERAGEIFS(Observed!T$2:T$294,Observed!$A$2:$A$294,$A24,Observed!$C$2:$C$294,$C24),"")</f>
        <v/>
      </c>
      <c r="Y24" s="24" t="str">
        <f>IF(ISNUMBER(AVERAGEIFS(Observed!U$2:U$294,Observed!$A$2:$A$294,$A24,Observed!$C$2:$C$294,$C24)),AVERAGEIFS(Observed!U$2:U$294,Observed!$A$2:$A$294,$A24,Observed!$C$2:$C$294,$C24),"")</f>
        <v/>
      </c>
      <c r="Z24" s="24" t="str">
        <f>IF(ISNUMBER(AVERAGEIFS(Observed!V$2:V$294,Observed!$A$2:$A$294,$A24,Observed!$C$2:$C$294,$C24)),AVERAGEIFS(Observed!V$2:V$294,Observed!$A$2:$A$294,$A24,Observed!$C$2:$C$294,$C24),"")</f>
        <v/>
      </c>
      <c r="AA24" s="24" t="str">
        <f>IF(ISNUMBER(AVERAGEIFS(Observed!W$2:W$294,Observed!$A$2:$A$294,$A24,Observed!$C$2:$C$294,$C24)),AVERAGEIFS(Observed!W$2:W$294,Observed!$A$2:$A$294,$A24,Observed!$C$2:$C$294,$C24),"")</f>
        <v/>
      </c>
      <c r="AB24" s="24" t="str">
        <f>IF(ISNUMBER(AVERAGEIFS(Observed!X$2:X$294,Observed!$A$2:$A$294,$A24,Observed!$C$2:$C$294,$C24)),AVERAGEIFS(Observed!X$2:X$294,Observed!$A$2:$A$294,$A24,Observed!$C$2:$C$294,$C24),"")</f>
        <v/>
      </c>
      <c r="AC24" s="24" t="str">
        <f>IF(ISNUMBER(AVERAGEIFS(Observed!Y$2:Y$294,Observed!$A$2:$A$294,$A24,Observed!$C$2:$C$294,$C24)),AVERAGEIFS(Observed!Y$2:Y$294,Observed!$A$2:$A$294,$A24,Observed!$C$2:$C$294,$C24),"")</f>
        <v/>
      </c>
      <c r="AD24" s="24" t="str">
        <f>IF(ISNUMBER(AVERAGEIFS(Observed!Z$2:Z$294,Observed!$A$2:$A$294,$A24,Observed!$C$2:$C$294,$C24)),AVERAGEIFS(Observed!Z$2:Z$294,Observed!$A$2:$A$294,$A24,Observed!$C$2:$C$294,$C24),"")</f>
        <v/>
      </c>
      <c r="AE24" s="24" t="str">
        <f>IF(ISNUMBER(AVERAGEIFS(Observed!AA$2:AA$294,Observed!$A$2:$A$294,$A24,Observed!$C$2:$C$294,$C24)),AVERAGEIFS(Observed!AA$2:AA$294,Observed!$A$2:$A$294,$A24,Observed!$C$2:$C$294,$C24),"")</f>
        <v/>
      </c>
      <c r="AF24" s="24" t="str">
        <f>IF(ISNUMBER(AVERAGEIFS(Observed!AB$2:AB$294,Observed!$A$2:$A$294,$A24,Observed!$C$2:$C$294,$C24)),AVERAGEIFS(Observed!AB$2:AB$294,Observed!$A$2:$A$294,$A24,Observed!$C$2:$C$294,$C24),"")</f>
        <v/>
      </c>
      <c r="AG24" s="24">
        <f>IF(ISNUMBER(AVERAGEIFS(Observed!AC$2:AC$294,Observed!$A$2:$A$294,$A24,Observed!$C$2:$C$294,$C24)),AVERAGEIFS(Observed!AC$2:AC$294,Observed!$A$2:$A$294,$A24,Observed!$C$2:$C$294,$C24),"")</f>
        <v>20.3</v>
      </c>
      <c r="AH24" s="25">
        <f>IF(ISNUMBER(AVERAGEIFS(Observed!AD$2:AD$294,Observed!$A$2:$A$294,$A24,Observed!$C$2:$C$294,$C24)),AVERAGEIFS(Observed!AD$2:AD$294,Observed!$A$2:$A$294,$A24,Observed!$C$2:$C$294,$C24),"")</f>
        <v>3.1E-2</v>
      </c>
      <c r="AI24" s="25">
        <f>IF(ISNUMBER(AVERAGEIFS(Observed!AE$2:AE$294,Observed!$A$2:$A$294,$A24,Observed!$C$2:$C$294,$C24)),AVERAGEIFS(Observed!AE$2:AE$294,Observed!$A$2:$A$294,$A24,Observed!$C$2:$C$294,$C24),"")</f>
        <v>3.1E-2</v>
      </c>
      <c r="AJ24" s="25" t="str">
        <f>IF(ISNUMBER(AVERAGEIFS(Observed!AF$2:AF$294,Observed!$A$2:$A$294,$A24,Observed!$C$2:$C$294,$C24)),AVERAGEIFS(Observed!AF$2:AF$294,Observed!$A$2:$A$294,$A24,Observed!$C$2:$C$294,$C24),"")</f>
        <v/>
      </c>
      <c r="AK24" s="24" t="str">
        <f>IF(ISNUMBER(AVERAGEIFS(Observed!AG$2:AG$294,Observed!$A$2:$A$294,$A24,Observed!$C$2:$C$294,$C24)),AVERAGEIFS(Observed!AG$2:AG$294,Observed!$A$2:$A$294,$A24,Observed!$C$2:$C$294,$C24),"")</f>
        <v/>
      </c>
      <c r="AL24" s="25">
        <f>IF(ISNUMBER(AVERAGEIFS(Observed!AH$2:AH$294,Observed!$A$2:$A$294,$A24,Observed!$C$2:$C$294,$C24)),AVERAGEIFS(Observed!AH$2:AH$294,Observed!$A$2:$A$294,$A24,Observed!$C$2:$C$294,$C24),"")</f>
        <v>7.2000000000000008E-2</v>
      </c>
      <c r="AM24" s="24">
        <f>IF(ISNUMBER(AVERAGEIFS(Observed!AI$2:AI$294,Observed!$A$2:$A$294,$A24,Observed!$C$2:$C$294,$C24)),AVERAGEIFS(Observed!AI$2:AI$294,Observed!$A$2:$A$294,$A24,Observed!$C$2:$C$294,$C24),"")</f>
        <v>6.3333333333333332E-3</v>
      </c>
      <c r="AN24" s="24">
        <f>IF(ISNUMBER(AVERAGEIFS(Observed!AJ$2:AJ$294,Observed!$A$2:$A$294,$A24,Observed!$C$2:$C$294,$C24)),AVERAGEIFS(Observed!AJ$2:AJ$294,Observed!$A$2:$A$294,$A24,Observed!$C$2:$C$294,$C24),"")</f>
        <v>0.50166666666666671</v>
      </c>
      <c r="AO24" s="24" t="str">
        <f>IF(ISNUMBER(AVERAGEIFS(Observed!AN$2:AN$294,Observed!$A$2:$A$294,$A24,Observed!$C$2:$C$294,$C24)),AVERAGEIFS(Observed!AN$2:AN$294,Observed!$A$2:$A$294,$A24,Observed!$C$2:$C$294,$C24),"")</f>
        <v/>
      </c>
      <c r="AP24" s="25" t="str">
        <f>IF(ISNUMBER(AVERAGEIFS(Observed!AO$2:AO$294,Observed!$A$2:$A$294,$A24,Observed!$C$2:$C$294,$C24)),AVERAGEIFS(Observed!AO$2:AO$294,Observed!$A$2:$A$294,$A24,Observed!$C$2:$C$294,$C24),"")</f>
        <v/>
      </c>
      <c r="AQ24" s="24">
        <f>IF(ISNUMBER(AVERAGEIFS(Observed!AP$2:AP$294,Observed!$A$2:$A$294,$A24,Observed!$C$2:$C$294,$C24)),AVERAGEIFS(Observed!AP$2:AP$294,Observed!$A$2:$A$294,$A24,Observed!$C$2:$C$294,$C24),"")</f>
        <v>3.3909999999999996</v>
      </c>
      <c r="AR24" s="24">
        <f>IF(ISNUMBER(AVERAGEIFS(Observed!AQ$2:AQ$294,Observed!$A$2:$A$294,$A24,Observed!$C$2:$C$294,$C24)),AVERAGEIFS(Observed!AQ$2:AQ$294,Observed!$A$2:$A$294,$A24,Observed!$C$2:$C$294,$C24),"")</f>
        <v>20.991666666666664</v>
      </c>
      <c r="AS24" s="2">
        <f>COUNTIFS(Observed!$A$2:$A$294,$A24,Observed!$C$2:$C$294,$C24)</f>
        <v>3</v>
      </c>
      <c r="AT24" s="2">
        <f t="shared" si="0"/>
        <v>11</v>
      </c>
    </row>
    <row r="25" spans="1:46" x14ac:dyDescent="0.25">
      <c r="A25" s="4" t="s">
        <v>30</v>
      </c>
      <c r="B25" t="s">
        <v>26</v>
      </c>
      <c r="C25" s="3">
        <v>42114</v>
      </c>
      <c r="D25">
        <v>1</v>
      </c>
      <c r="F25">
        <v>500</v>
      </c>
      <c r="J25" s="2" t="s">
        <v>64</v>
      </c>
      <c r="K25" s="2" t="s">
        <v>24</v>
      </c>
      <c r="L25">
        <v>4</v>
      </c>
      <c r="M25" s="2" t="s">
        <v>22</v>
      </c>
      <c r="N25" s="23" t="str">
        <f>IF(ISNUMBER(AVERAGEIFS(Observed!J$2:J$294,Observed!$A$2:$A$294,$A25,Observed!$C$2:$C$294,$C25)),AVERAGEIFS(Observed!J$2:J$294,Observed!$A$2:$A$294,$A25,Observed!$C$2:$C$294,$C25),"")</f>
        <v/>
      </c>
      <c r="O25" s="24" t="str">
        <f>IF(ISNUMBER(AVERAGEIFS(Observed!K$2:K$294,Observed!$A$2:$A$294,$A25,Observed!$C$2:$C$294,$C25)),AVERAGEIFS(Observed!K$2:K$294,Observed!$A$2:$A$294,$A25,Observed!$C$2:$C$294,$C25),"")</f>
        <v/>
      </c>
      <c r="P25" s="24">
        <f>IF(ISNUMBER(AVERAGEIFS(Observed!L$2:L$294,Observed!$A$2:$A$294,$A25,Observed!$C$2:$C$294,$C25)),AVERAGEIFS(Observed!L$2:L$294,Observed!$A$2:$A$294,$A25,Observed!$C$2:$C$294,$C25),"")</f>
        <v>147.66666666666666</v>
      </c>
      <c r="Q25" s="24">
        <f>IF(ISNUMBER(AVERAGEIFS(Observed!M$2:M$294,Observed!$A$2:$A$294,$A25,Observed!$C$2:$C$294,$C25)),AVERAGEIFS(Observed!M$2:M$294,Observed!$A$2:$A$294,$A25,Observed!$C$2:$C$294,$C25),"")</f>
        <v>147.66666666666666</v>
      </c>
      <c r="R25" s="24">
        <f>IF(ISNUMBER(AVERAGEIFS(Observed!N$2:N$294,Observed!$A$2:$A$294,$A25,Observed!$C$2:$C$294,$C25)),AVERAGEIFS(Observed!N$2:N$294,Observed!$A$2:$A$294,$A25,Observed!$C$2:$C$294,$C25),"")</f>
        <v>905.39</v>
      </c>
      <c r="S25" s="25" t="str">
        <f>IF(ISNUMBER(AVERAGEIFS(Observed!O$2:O$294,Observed!$A$2:$A$294,$A25,Observed!$C$2:$C$294,$C25)),AVERAGEIFS(Observed!O$2:O$294,Observed!$A$2:$A$294,$A25,Observed!$C$2:$C$294,$C25),"")</f>
        <v/>
      </c>
      <c r="T25" s="25" t="str">
        <f>IF(ISNUMBER(AVERAGEIFS(Observed!P$2:P$294,Observed!$A$2:$A$294,$A25,Observed!$C$2:$C$294,$C25)),AVERAGEIFS(Observed!P$2:P$294,Observed!$A$2:$A$294,$A25,Observed!$C$2:$C$294,$C25),"")</f>
        <v/>
      </c>
      <c r="U25" s="25" t="str">
        <f>IF(ISNUMBER(AVERAGEIFS(Observed!Q$2:Q$294,Observed!$A$2:$A$294,$A25,Observed!$C$2:$C$294,$C25)),AVERAGEIFS(Observed!Q$2:Q$294,Observed!$A$2:$A$294,$A25,Observed!$C$2:$C$294,$C25),"")</f>
        <v/>
      </c>
      <c r="V25" s="24" t="str">
        <f>IF(ISNUMBER(AVERAGEIFS(Observed!R$2:R$294,Observed!$A$2:$A$294,$A25,Observed!$C$2:$C$294,$C25)),AVERAGEIFS(Observed!R$2:R$294,Observed!$A$2:$A$294,$A25,Observed!$C$2:$C$294,$C25),"")</f>
        <v/>
      </c>
      <c r="W25" s="26" t="str">
        <f>IF(ISNUMBER(AVERAGEIFS(Observed!S$2:S$294,Observed!$A$2:$A$294,$A25,Observed!$C$2:$C$294,$C25)),AVERAGEIFS(Observed!S$2:S$294,Observed!$A$2:$A$294,$A25,Observed!$C$2:$C$294,$C25),"")</f>
        <v/>
      </c>
      <c r="X25" s="26" t="str">
        <f>IF(ISNUMBER(AVERAGEIFS(Observed!T$2:T$294,Observed!$A$2:$A$294,$A25,Observed!$C$2:$C$294,$C25)),AVERAGEIFS(Observed!T$2:T$294,Observed!$A$2:$A$294,$A25,Observed!$C$2:$C$294,$C25),"")</f>
        <v/>
      </c>
      <c r="Y25" s="24" t="str">
        <f>IF(ISNUMBER(AVERAGEIFS(Observed!U$2:U$294,Observed!$A$2:$A$294,$A25,Observed!$C$2:$C$294,$C25)),AVERAGEIFS(Observed!U$2:U$294,Observed!$A$2:$A$294,$A25,Observed!$C$2:$C$294,$C25),"")</f>
        <v/>
      </c>
      <c r="Z25" s="24" t="str">
        <f>IF(ISNUMBER(AVERAGEIFS(Observed!V$2:V$294,Observed!$A$2:$A$294,$A25,Observed!$C$2:$C$294,$C25)),AVERAGEIFS(Observed!V$2:V$294,Observed!$A$2:$A$294,$A25,Observed!$C$2:$C$294,$C25),"")</f>
        <v/>
      </c>
      <c r="AA25" s="24" t="str">
        <f>IF(ISNUMBER(AVERAGEIFS(Observed!W$2:W$294,Observed!$A$2:$A$294,$A25,Observed!$C$2:$C$294,$C25)),AVERAGEIFS(Observed!W$2:W$294,Observed!$A$2:$A$294,$A25,Observed!$C$2:$C$294,$C25),"")</f>
        <v/>
      </c>
      <c r="AB25" s="24" t="str">
        <f>IF(ISNUMBER(AVERAGEIFS(Observed!X$2:X$294,Observed!$A$2:$A$294,$A25,Observed!$C$2:$C$294,$C25)),AVERAGEIFS(Observed!X$2:X$294,Observed!$A$2:$A$294,$A25,Observed!$C$2:$C$294,$C25),"")</f>
        <v/>
      </c>
      <c r="AC25" s="24" t="str">
        <f>IF(ISNUMBER(AVERAGEIFS(Observed!Y$2:Y$294,Observed!$A$2:$A$294,$A25,Observed!$C$2:$C$294,$C25)),AVERAGEIFS(Observed!Y$2:Y$294,Observed!$A$2:$A$294,$A25,Observed!$C$2:$C$294,$C25),"")</f>
        <v/>
      </c>
      <c r="AD25" s="24" t="str">
        <f>IF(ISNUMBER(AVERAGEIFS(Observed!Z$2:Z$294,Observed!$A$2:$A$294,$A25,Observed!$C$2:$C$294,$C25)),AVERAGEIFS(Observed!Z$2:Z$294,Observed!$A$2:$A$294,$A25,Observed!$C$2:$C$294,$C25),"")</f>
        <v/>
      </c>
      <c r="AE25" s="24" t="str">
        <f>IF(ISNUMBER(AVERAGEIFS(Observed!AA$2:AA$294,Observed!$A$2:$A$294,$A25,Observed!$C$2:$C$294,$C25)),AVERAGEIFS(Observed!AA$2:AA$294,Observed!$A$2:$A$294,$A25,Observed!$C$2:$C$294,$C25),"")</f>
        <v/>
      </c>
      <c r="AF25" s="24" t="str">
        <f>IF(ISNUMBER(AVERAGEIFS(Observed!AB$2:AB$294,Observed!$A$2:$A$294,$A25,Observed!$C$2:$C$294,$C25)),AVERAGEIFS(Observed!AB$2:AB$294,Observed!$A$2:$A$294,$A25,Observed!$C$2:$C$294,$C25),"")</f>
        <v/>
      </c>
      <c r="AG25" s="24">
        <f>IF(ISNUMBER(AVERAGEIFS(Observed!AC$2:AC$294,Observed!$A$2:$A$294,$A25,Observed!$C$2:$C$294,$C25)),AVERAGEIFS(Observed!AC$2:AC$294,Observed!$A$2:$A$294,$A25,Observed!$C$2:$C$294,$C25),"")</f>
        <v>22.133333333333336</v>
      </c>
      <c r="AH25" s="25">
        <f>IF(ISNUMBER(AVERAGEIFS(Observed!AD$2:AD$294,Observed!$A$2:$A$294,$A25,Observed!$C$2:$C$294,$C25)),AVERAGEIFS(Observed!AD$2:AD$294,Observed!$A$2:$A$294,$A25,Observed!$C$2:$C$294,$C25),"")</f>
        <v>3.3333333333333333E-2</v>
      </c>
      <c r="AI25" s="25">
        <f>IF(ISNUMBER(AVERAGEIFS(Observed!AE$2:AE$294,Observed!$A$2:$A$294,$A25,Observed!$C$2:$C$294,$C25)),AVERAGEIFS(Observed!AE$2:AE$294,Observed!$A$2:$A$294,$A25,Observed!$C$2:$C$294,$C25),"")</f>
        <v>3.3333333333333333E-2</v>
      </c>
      <c r="AJ25" s="25" t="str">
        <f>IF(ISNUMBER(AVERAGEIFS(Observed!AF$2:AF$294,Observed!$A$2:$A$294,$A25,Observed!$C$2:$C$294,$C25)),AVERAGEIFS(Observed!AF$2:AF$294,Observed!$A$2:$A$294,$A25,Observed!$C$2:$C$294,$C25),"")</f>
        <v/>
      </c>
      <c r="AK25" s="24" t="str">
        <f>IF(ISNUMBER(AVERAGEIFS(Observed!AG$2:AG$294,Observed!$A$2:$A$294,$A25,Observed!$C$2:$C$294,$C25)),AVERAGEIFS(Observed!AG$2:AG$294,Observed!$A$2:$A$294,$A25,Observed!$C$2:$C$294,$C25),"")</f>
        <v/>
      </c>
      <c r="AL25" s="25">
        <f>IF(ISNUMBER(AVERAGEIFS(Observed!AH$2:AH$294,Observed!$A$2:$A$294,$A25,Observed!$C$2:$C$294,$C25)),AVERAGEIFS(Observed!AH$2:AH$294,Observed!$A$2:$A$294,$A25,Observed!$C$2:$C$294,$C25),"")</f>
        <v>7.4999999999999997E-2</v>
      </c>
      <c r="AM25" s="24">
        <f>IF(ISNUMBER(AVERAGEIFS(Observed!AI$2:AI$294,Observed!$A$2:$A$294,$A25,Observed!$C$2:$C$294,$C25)),AVERAGEIFS(Observed!AI$2:AI$294,Observed!$A$2:$A$294,$A25,Observed!$C$2:$C$294,$C25),"")</f>
        <v>1.5E-3</v>
      </c>
      <c r="AN25" s="24">
        <f>IF(ISNUMBER(AVERAGEIFS(Observed!AJ$2:AJ$294,Observed!$A$2:$A$294,$A25,Observed!$C$2:$C$294,$C25)),AVERAGEIFS(Observed!AJ$2:AJ$294,Observed!$A$2:$A$294,$A25,Observed!$C$2:$C$294,$C25),"")</f>
        <v>0.43</v>
      </c>
      <c r="AO25" s="24" t="str">
        <f>IF(ISNUMBER(AVERAGEIFS(Observed!AN$2:AN$294,Observed!$A$2:$A$294,$A25,Observed!$C$2:$C$294,$C25)),AVERAGEIFS(Observed!AN$2:AN$294,Observed!$A$2:$A$294,$A25,Observed!$C$2:$C$294,$C25),"")</f>
        <v/>
      </c>
      <c r="AP25" s="25" t="str">
        <f>IF(ISNUMBER(AVERAGEIFS(Observed!AO$2:AO$294,Observed!$A$2:$A$294,$A25,Observed!$C$2:$C$294,$C25)),AVERAGEIFS(Observed!AO$2:AO$294,Observed!$A$2:$A$294,$A25,Observed!$C$2:$C$294,$C25),"")</f>
        <v/>
      </c>
      <c r="AQ25" s="24">
        <f>IF(ISNUMBER(AVERAGEIFS(Observed!AP$2:AP$294,Observed!$A$2:$A$294,$A25,Observed!$C$2:$C$294,$C25)),AVERAGEIFS(Observed!AP$2:AP$294,Observed!$A$2:$A$294,$A25,Observed!$C$2:$C$294,$C25),"")</f>
        <v>4.8896666666666668</v>
      </c>
      <c r="AR25" s="24">
        <f>IF(ISNUMBER(AVERAGEIFS(Observed!AQ$2:AQ$294,Observed!$A$2:$A$294,$A25,Observed!$C$2:$C$294,$C25)),AVERAGEIFS(Observed!AQ$2:AQ$294,Observed!$A$2:$A$294,$A25,Observed!$C$2:$C$294,$C25),"")</f>
        <v>26.115666666666666</v>
      </c>
      <c r="AS25" s="2">
        <f>COUNTIFS(Observed!$A$2:$A$294,$A25,Observed!$C$2:$C$294,$C25)</f>
        <v>3</v>
      </c>
      <c r="AT25" s="2">
        <f t="shared" si="0"/>
        <v>11</v>
      </c>
    </row>
    <row r="26" spans="1:46" x14ac:dyDescent="0.25">
      <c r="A26" s="4" t="s">
        <v>27</v>
      </c>
      <c r="B26" t="s">
        <v>26</v>
      </c>
      <c r="C26" s="3">
        <v>42163</v>
      </c>
      <c r="D26">
        <v>1</v>
      </c>
      <c r="F26">
        <v>0</v>
      </c>
      <c r="J26" s="2" t="s">
        <v>64</v>
      </c>
      <c r="K26" s="2" t="s">
        <v>24</v>
      </c>
      <c r="L26">
        <v>5</v>
      </c>
      <c r="M26" s="2" t="s">
        <v>22</v>
      </c>
      <c r="N26" s="23" t="str">
        <f>IF(ISNUMBER(AVERAGEIFS(Observed!J$2:J$294,Observed!$A$2:$A$294,$A26,Observed!$C$2:$C$294,$C26)),AVERAGEIFS(Observed!J$2:J$294,Observed!$A$2:$A$294,$A26,Observed!$C$2:$C$294,$C26),"")</f>
        <v/>
      </c>
      <c r="O26" s="24" t="str">
        <f>IF(ISNUMBER(AVERAGEIFS(Observed!K$2:K$294,Observed!$A$2:$A$294,$A26,Observed!$C$2:$C$294,$C26)),AVERAGEIFS(Observed!K$2:K$294,Observed!$A$2:$A$294,$A26,Observed!$C$2:$C$294,$C26),"")</f>
        <v/>
      </c>
      <c r="P26" s="24">
        <f>IF(ISNUMBER(AVERAGEIFS(Observed!L$2:L$294,Observed!$A$2:$A$294,$A26,Observed!$C$2:$C$294,$C26)),AVERAGEIFS(Observed!L$2:L$294,Observed!$A$2:$A$294,$A26,Observed!$C$2:$C$294,$C26),"")</f>
        <v>33.715000000000003</v>
      </c>
      <c r="Q26" s="24">
        <f>IF(ISNUMBER(AVERAGEIFS(Observed!M$2:M$294,Observed!$A$2:$A$294,$A26,Observed!$C$2:$C$294,$C26)),AVERAGEIFS(Observed!M$2:M$294,Observed!$A$2:$A$294,$A26,Observed!$C$2:$C$294,$C26),"")</f>
        <v>33.715000000000003</v>
      </c>
      <c r="R26" s="24">
        <f>IF(ISNUMBER(AVERAGEIFS(Observed!N$2:N$294,Observed!$A$2:$A$294,$A26,Observed!$C$2:$C$294,$C26)),AVERAGEIFS(Observed!N$2:N$294,Observed!$A$2:$A$294,$A26,Observed!$C$2:$C$294,$C26),"")</f>
        <v>565.26499999999999</v>
      </c>
      <c r="S26" s="25" t="str">
        <f>IF(ISNUMBER(AVERAGEIFS(Observed!O$2:O$294,Observed!$A$2:$A$294,$A26,Observed!$C$2:$C$294,$C26)),AVERAGEIFS(Observed!O$2:O$294,Observed!$A$2:$A$294,$A26,Observed!$C$2:$C$294,$C26),"")</f>
        <v/>
      </c>
      <c r="T26" s="25" t="str">
        <f>IF(ISNUMBER(AVERAGEIFS(Observed!P$2:P$294,Observed!$A$2:$A$294,$A26,Observed!$C$2:$C$294,$C26)),AVERAGEIFS(Observed!P$2:P$294,Observed!$A$2:$A$294,$A26,Observed!$C$2:$C$294,$C26),"")</f>
        <v/>
      </c>
      <c r="U26" s="25" t="str">
        <f>IF(ISNUMBER(AVERAGEIFS(Observed!Q$2:Q$294,Observed!$A$2:$A$294,$A26,Observed!$C$2:$C$294,$C26)),AVERAGEIFS(Observed!Q$2:Q$294,Observed!$A$2:$A$294,$A26,Observed!$C$2:$C$294,$C26),"")</f>
        <v/>
      </c>
      <c r="V26" s="24" t="str">
        <f>IF(ISNUMBER(AVERAGEIFS(Observed!R$2:R$294,Observed!$A$2:$A$294,$A26,Observed!$C$2:$C$294,$C26)),AVERAGEIFS(Observed!R$2:R$294,Observed!$A$2:$A$294,$A26,Observed!$C$2:$C$294,$C26),"")</f>
        <v/>
      </c>
      <c r="W26" s="26" t="str">
        <f>IF(ISNUMBER(AVERAGEIFS(Observed!S$2:S$294,Observed!$A$2:$A$294,$A26,Observed!$C$2:$C$294,$C26)),AVERAGEIFS(Observed!S$2:S$294,Observed!$A$2:$A$294,$A26,Observed!$C$2:$C$294,$C26),"")</f>
        <v/>
      </c>
      <c r="X26" s="26" t="str">
        <f>IF(ISNUMBER(AVERAGEIFS(Observed!T$2:T$294,Observed!$A$2:$A$294,$A26,Observed!$C$2:$C$294,$C26)),AVERAGEIFS(Observed!T$2:T$294,Observed!$A$2:$A$294,$A26,Observed!$C$2:$C$294,$C26),"")</f>
        <v/>
      </c>
      <c r="Y26" s="24" t="str">
        <f>IF(ISNUMBER(AVERAGEIFS(Observed!U$2:U$294,Observed!$A$2:$A$294,$A26,Observed!$C$2:$C$294,$C26)),AVERAGEIFS(Observed!U$2:U$294,Observed!$A$2:$A$294,$A26,Observed!$C$2:$C$294,$C26),"")</f>
        <v/>
      </c>
      <c r="Z26" s="24" t="str">
        <f>IF(ISNUMBER(AVERAGEIFS(Observed!V$2:V$294,Observed!$A$2:$A$294,$A26,Observed!$C$2:$C$294,$C26)),AVERAGEIFS(Observed!V$2:V$294,Observed!$A$2:$A$294,$A26,Observed!$C$2:$C$294,$C26),"")</f>
        <v/>
      </c>
      <c r="AA26" s="24" t="str">
        <f>IF(ISNUMBER(AVERAGEIFS(Observed!W$2:W$294,Observed!$A$2:$A$294,$A26,Observed!$C$2:$C$294,$C26)),AVERAGEIFS(Observed!W$2:W$294,Observed!$A$2:$A$294,$A26,Observed!$C$2:$C$294,$C26),"")</f>
        <v/>
      </c>
      <c r="AB26" s="24" t="str">
        <f>IF(ISNUMBER(AVERAGEIFS(Observed!X$2:X$294,Observed!$A$2:$A$294,$A26,Observed!$C$2:$C$294,$C26)),AVERAGEIFS(Observed!X$2:X$294,Observed!$A$2:$A$294,$A26,Observed!$C$2:$C$294,$C26),"")</f>
        <v/>
      </c>
      <c r="AC26" s="24" t="str">
        <f>IF(ISNUMBER(AVERAGEIFS(Observed!Y$2:Y$294,Observed!$A$2:$A$294,$A26,Observed!$C$2:$C$294,$C26)),AVERAGEIFS(Observed!Y$2:Y$294,Observed!$A$2:$A$294,$A26,Observed!$C$2:$C$294,$C26),"")</f>
        <v/>
      </c>
      <c r="AD26" s="24" t="str">
        <f>IF(ISNUMBER(AVERAGEIFS(Observed!Z$2:Z$294,Observed!$A$2:$A$294,$A26,Observed!$C$2:$C$294,$C26)),AVERAGEIFS(Observed!Z$2:Z$294,Observed!$A$2:$A$294,$A26,Observed!$C$2:$C$294,$C26),"")</f>
        <v/>
      </c>
      <c r="AE26" s="24" t="str">
        <f>IF(ISNUMBER(AVERAGEIFS(Observed!AA$2:AA$294,Observed!$A$2:$A$294,$A26,Observed!$C$2:$C$294,$C26)),AVERAGEIFS(Observed!AA$2:AA$294,Observed!$A$2:$A$294,$A26,Observed!$C$2:$C$294,$C26),"")</f>
        <v/>
      </c>
      <c r="AF26" s="24" t="str">
        <f>IF(ISNUMBER(AVERAGEIFS(Observed!AB$2:AB$294,Observed!$A$2:$A$294,$A26,Observed!$C$2:$C$294,$C26)),AVERAGEIFS(Observed!AB$2:AB$294,Observed!$A$2:$A$294,$A26,Observed!$C$2:$C$294,$C26),"")</f>
        <v/>
      </c>
      <c r="AG26" s="24">
        <f>IF(ISNUMBER(AVERAGEIFS(Observed!AC$2:AC$294,Observed!$A$2:$A$294,$A26,Observed!$C$2:$C$294,$C26)),AVERAGEIFS(Observed!AC$2:AC$294,Observed!$A$2:$A$294,$A26,Observed!$C$2:$C$294,$C26),"")</f>
        <v>18.8</v>
      </c>
      <c r="AH26" s="25">
        <f>IF(ISNUMBER(AVERAGEIFS(Observed!AD$2:AD$294,Observed!$A$2:$A$294,$A26,Observed!$C$2:$C$294,$C26)),AVERAGEIFS(Observed!AD$2:AD$294,Observed!$A$2:$A$294,$A26,Observed!$C$2:$C$294,$C26),"")</f>
        <v>2.9000000000000001E-2</v>
      </c>
      <c r="AI26" s="25">
        <f>IF(ISNUMBER(AVERAGEIFS(Observed!AE$2:AE$294,Observed!$A$2:$A$294,$A26,Observed!$C$2:$C$294,$C26)),AVERAGEIFS(Observed!AE$2:AE$294,Observed!$A$2:$A$294,$A26,Observed!$C$2:$C$294,$C26),"")</f>
        <v>2.9000000000000001E-2</v>
      </c>
      <c r="AJ26" s="25" t="str">
        <f>IF(ISNUMBER(AVERAGEIFS(Observed!AF$2:AF$294,Observed!$A$2:$A$294,$A26,Observed!$C$2:$C$294,$C26)),AVERAGEIFS(Observed!AF$2:AF$294,Observed!$A$2:$A$294,$A26,Observed!$C$2:$C$294,$C26),"")</f>
        <v/>
      </c>
      <c r="AK26" s="24" t="str">
        <f>IF(ISNUMBER(AVERAGEIFS(Observed!AG$2:AG$294,Observed!$A$2:$A$294,$A26,Observed!$C$2:$C$294,$C26)),AVERAGEIFS(Observed!AG$2:AG$294,Observed!$A$2:$A$294,$A26,Observed!$C$2:$C$294,$C26),"")</f>
        <v/>
      </c>
      <c r="AL26" s="25">
        <f>IF(ISNUMBER(AVERAGEIFS(Observed!AH$2:AH$294,Observed!$A$2:$A$294,$A26,Observed!$C$2:$C$294,$C26)),AVERAGEIFS(Observed!AH$2:AH$294,Observed!$A$2:$A$294,$A26,Observed!$C$2:$C$294,$C26),"")</f>
        <v>3.9999999999999994E-2</v>
      </c>
      <c r="AM26" s="24">
        <f>IF(ISNUMBER(AVERAGEIFS(Observed!AI$2:AI$294,Observed!$A$2:$A$294,$A26,Observed!$C$2:$C$294,$C26)),AVERAGEIFS(Observed!AI$2:AI$294,Observed!$A$2:$A$294,$A26,Observed!$C$2:$C$294,$C26),"")</f>
        <v>3.0000000000000001E-3</v>
      </c>
      <c r="AN26" s="24">
        <f>IF(ISNUMBER(AVERAGEIFS(Observed!AJ$2:AJ$294,Observed!$A$2:$A$294,$A26,Observed!$C$2:$C$294,$C26)),AVERAGEIFS(Observed!AJ$2:AJ$294,Observed!$A$2:$A$294,$A26,Observed!$C$2:$C$294,$C26),"")</f>
        <v>0.17449999999999999</v>
      </c>
      <c r="AO26" s="24" t="str">
        <f>IF(ISNUMBER(AVERAGEIFS(Observed!AN$2:AN$294,Observed!$A$2:$A$294,$A26,Observed!$C$2:$C$294,$C26)),AVERAGEIFS(Observed!AN$2:AN$294,Observed!$A$2:$A$294,$A26,Observed!$C$2:$C$294,$C26),"")</f>
        <v/>
      </c>
      <c r="AP26" s="25" t="str">
        <f>IF(ISNUMBER(AVERAGEIFS(Observed!AO$2:AO$294,Observed!$A$2:$A$294,$A26,Observed!$C$2:$C$294,$C26)),AVERAGEIFS(Observed!AO$2:AO$294,Observed!$A$2:$A$294,$A26,Observed!$C$2:$C$294,$C26),"")</f>
        <v/>
      </c>
      <c r="AQ26" s="24">
        <f>IF(ISNUMBER(AVERAGEIFS(Observed!AP$2:AP$294,Observed!$A$2:$A$294,$A26,Observed!$C$2:$C$294,$C26)),AVERAGEIFS(Observed!AP$2:AP$294,Observed!$A$2:$A$294,$A26,Observed!$C$2:$C$294,$C26),"")</f>
        <v>0.98166666666666658</v>
      </c>
      <c r="AR26" s="24">
        <f>IF(ISNUMBER(AVERAGEIFS(Observed!AQ$2:AQ$294,Observed!$A$2:$A$294,$A26,Observed!$C$2:$C$294,$C26)),AVERAGEIFS(Observed!AQ$2:AQ$294,Observed!$A$2:$A$294,$A26,Observed!$C$2:$C$294,$C26),"")</f>
        <v>15.849666666666669</v>
      </c>
      <c r="AS26" s="2">
        <f>COUNTIFS(Observed!$A$2:$A$294,$A26,Observed!$C$2:$C$294,$C26)</f>
        <v>3</v>
      </c>
      <c r="AT26" s="2">
        <f t="shared" si="0"/>
        <v>11</v>
      </c>
    </row>
    <row r="27" spans="1:46" x14ac:dyDescent="0.25">
      <c r="A27" s="4" t="s">
        <v>29</v>
      </c>
      <c r="B27" t="s">
        <v>26</v>
      </c>
      <c r="C27" s="3">
        <v>42163</v>
      </c>
      <c r="D27">
        <v>1</v>
      </c>
      <c r="F27">
        <v>50</v>
      </c>
      <c r="J27" s="2" t="s">
        <v>64</v>
      </c>
      <c r="K27" s="2" t="s">
        <v>24</v>
      </c>
      <c r="L27">
        <v>5</v>
      </c>
      <c r="M27" s="2" t="s">
        <v>22</v>
      </c>
      <c r="N27" s="23" t="str">
        <f>IF(ISNUMBER(AVERAGEIFS(Observed!J$2:J$294,Observed!$A$2:$A$294,$A27,Observed!$C$2:$C$294,$C27)),AVERAGEIFS(Observed!J$2:J$294,Observed!$A$2:$A$294,$A27,Observed!$C$2:$C$294,$C27),"")</f>
        <v/>
      </c>
      <c r="O27" s="24" t="str">
        <f>IF(ISNUMBER(AVERAGEIFS(Observed!K$2:K$294,Observed!$A$2:$A$294,$A27,Observed!$C$2:$C$294,$C27)),AVERAGEIFS(Observed!K$2:K$294,Observed!$A$2:$A$294,$A27,Observed!$C$2:$C$294,$C27),"")</f>
        <v/>
      </c>
      <c r="P27" s="24">
        <f>IF(ISNUMBER(AVERAGEIFS(Observed!L$2:L$294,Observed!$A$2:$A$294,$A27,Observed!$C$2:$C$294,$C27)),AVERAGEIFS(Observed!L$2:L$294,Observed!$A$2:$A$294,$A27,Observed!$C$2:$C$294,$C27),"")</f>
        <v>85.795000000000002</v>
      </c>
      <c r="Q27" s="24">
        <f>IF(ISNUMBER(AVERAGEIFS(Observed!M$2:M$294,Observed!$A$2:$A$294,$A27,Observed!$C$2:$C$294,$C27)),AVERAGEIFS(Observed!M$2:M$294,Observed!$A$2:$A$294,$A27,Observed!$C$2:$C$294,$C27),"")</f>
        <v>85.795000000000002</v>
      </c>
      <c r="R27" s="24">
        <f>IF(ISNUMBER(AVERAGEIFS(Observed!N$2:N$294,Observed!$A$2:$A$294,$A27,Observed!$C$2:$C$294,$C27)),AVERAGEIFS(Observed!N$2:N$294,Observed!$A$2:$A$294,$A27,Observed!$C$2:$C$294,$C27),"")</f>
        <v>734.69833333333327</v>
      </c>
      <c r="S27" s="25" t="str">
        <f>IF(ISNUMBER(AVERAGEIFS(Observed!O$2:O$294,Observed!$A$2:$A$294,$A27,Observed!$C$2:$C$294,$C27)),AVERAGEIFS(Observed!O$2:O$294,Observed!$A$2:$A$294,$A27,Observed!$C$2:$C$294,$C27),"")</f>
        <v/>
      </c>
      <c r="T27" s="25" t="str">
        <f>IF(ISNUMBER(AVERAGEIFS(Observed!P$2:P$294,Observed!$A$2:$A$294,$A27,Observed!$C$2:$C$294,$C27)),AVERAGEIFS(Observed!P$2:P$294,Observed!$A$2:$A$294,$A27,Observed!$C$2:$C$294,$C27),"")</f>
        <v/>
      </c>
      <c r="U27" s="25" t="str">
        <f>IF(ISNUMBER(AVERAGEIFS(Observed!Q$2:Q$294,Observed!$A$2:$A$294,$A27,Observed!$C$2:$C$294,$C27)),AVERAGEIFS(Observed!Q$2:Q$294,Observed!$A$2:$A$294,$A27,Observed!$C$2:$C$294,$C27),"")</f>
        <v/>
      </c>
      <c r="V27" s="24" t="str">
        <f>IF(ISNUMBER(AVERAGEIFS(Observed!R$2:R$294,Observed!$A$2:$A$294,$A27,Observed!$C$2:$C$294,$C27)),AVERAGEIFS(Observed!R$2:R$294,Observed!$A$2:$A$294,$A27,Observed!$C$2:$C$294,$C27),"")</f>
        <v/>
      </c>
      <c r="W27" s="26" t="str">
        <f>IF(ISNUMBER(AVERAGEIFS(Observed!S$2:S$294,Observed!$A$2:$A$294,$A27,Observed!$C$2:$C$294,$C27)),AVERAGEIFS(Observed!S$2:S$294,Observed!$A$2:$A$294,$A27,Observed!$C$2:$C$294,$C27),"")</f>
        <v/>
      </c>
      <c r="X27" s="26" t="str">
        <f>IF(ISNUMBER(AVERAGEIFS(Observed!T$2:T$294,Observed!$A$2:$A$294,$A27,Observed!$C$2:$C$294,$C27)),AVERAGEIFS(Observed!T$2:T$294,Observed!$A$2:$A$294,$A27,Observed!$C$2:$C$294,$C27),"")</f>
        <v/>
      </c>
      <c r="Y27" s="24" t="str">
        <f>IF(ISNUMBER(AVERAGEIFS(Observed!U$2:U$294,Observed!$A$2:$A$294,$A27,Observed!$C$2:$C$294,$C27)),AVERAGEIFS(Observed!U$2:U$294,Observed!$A$2:$A$294,$A27,Observed!$C$2:$C$294,$C27),"")</f>
        <v/>
      </c>
      <c r="Z27" s="24" t="str">
        <f>IF(ISNUMBER(AVERAGEIFS(Observed!V$2:V$294,Observed!$A$2:$A$294,$A27,Observed!$C$2:$C$294,$C27)),AVERAGEIFS(Observed!V$2:V$294,Observed!$A$2:$A$294,$A27,Observed!$C$2:$C$294,$C27),"")</f>
        <v/>
      </c>
      <c r="AA27" s="24" t="str">
        <f>IF(ISNUMBER(AVERAGEIFS(Observed!W$2:W$294,Observed!$A$2:$A$294,$A27,Observed!$C$2:$C$294,$C27)),AVERAGEIFS(Observed!W$2:W$294,Observed!$A$2:$A$294,$A27,Observed!$C$2:$C$294,$C27),"")</f>
        <v/>
      </c>
      <c r="AB27" s="24" t="str">
        <f>IF(ISNUMBER(AVERAGEIFS(Observed!X$2:X$294,Observed!$A$2:$A$294,$A27,Observed!$C$2:$C$294,$C27)),AVERAGEIFS(Observed!X$2:X$294,Observed!$A$2:$A$294,$A27,Observed!$C$2:$C$294,$C27),"")</f>
        <v/>
      </c>
      <c r="AC27" s="24" t="str">
        <f>IF(ISNUMBER(AVERAGEIFS(Observed!Y$2:Y$294,Observed!$A$2:$A$294,$A27,Observed!$C$2:$C$294,$C27)),AVERAGEIFS(Observed!Y$2:Y$294,Observed!$A$2:$A$294,$A27,Observed!$C$2:$C$294,$C27),"")</f>
        <v/>
      </c>
      <c r="AD27" s="24" t="str">
        <f>IF(ISNUMBER(AVERAGEIFS(Observed!Z$2:Z$294,Observed!$A$2:$A$294,$A27,Observed!$C$2:$C$294,$C27)),AVERAGEIFS(Observed!Z$2:Z$294,Observed!$A$2:$A$294,$A27,Observed!$C$2:$C$294,$C27),"")</f>
        <v/>
      </c>
      <c r="AE27" s="24" t="str">
        <f>IF(ISNUMBER(AVERAGEIFS(Observed!AA$2:AA$294,Observed!$A$2:$A$294,$A27,Observed!$C$2:$C$294,$C27)),AVERAGEIFS(Observed!AA$2:AA$294,Observed!$A$2:$A$294,$A27,Observed!$C$2:$C$294,$C27),"")</f>
        <v/>
      </c>
      <c r="AF27" s="24" t="str">
        <f>IF(ISNUMBER(AVERAGEIFS(Observed!AB$2:AB$294,Observed!$A$2:$A$294,$A27,Observed!$C$2:$C$294,$C27)),AVERAGEIFS(Observed!AB$2:AB$294,Observed!$A$2:$A$294,$A27,Observed!$C$2:$C$294,$C27),"")</f>
        <v/>
      </c>
      <c r="AG27" s="24">
        <f>IF(ISNUMBER(AVERAGEIFS(Observed!AC$2:AC$294,Observed!$A$2:$A$294,$A27,Observed!$C$2:$C$294,$C27)),AVERAGEIFS(Observed!AC$2:AC$294,Observed!$A$2:$A$294,$A27,Observed!$C$2:$C$294,$C27),"")</f>
        <v>20.25</v>
      </c>
      <c r="AH27" s="25">
        <f>IF(ISNUMBER(AVERAGEIFS(Observed!AD$2:AD$294,Observed!$A$2:$A$294,$A27,Observed!$C$2:$C$294,$C27)),AVERAGEIFS(Observed!AD$2:AD$294,Observed!$A$2:$A$294,$A27,Observed!$C$2:$C$294,$C27),"")</f>
        <v>3.1E-2</v>
      </c>
      <c r="AI27" s="25">
        <f>IF(ISNUMBER(AVERAGEIFS(Observed!AE$2:AE$294,Observed!$A$2:$A$294,$A27,Observed!$C$2:$C$294,$C27)),AVERAGEIFS(Observed!AE$2:AE$294,Observed!$A$2:$A$294,$A27,Observed!$C$2:$C$294,$C27),"")</f>
        <v>3.1E-2</v>
      </c>
      <c r="AJ27" s="25" t="str">
        <f>IF(ISNUMBER(AVERAGEIFS(Observed!AF$2:AF$294,Observed!$A$2:$A$294,$A27,Observed!$C$2:$C$294,$C27)),AVERAGEIFS(Observed!AF$2:AF$294,Observed!$A$2:$A$294,$A27,Observed!$C$2:$C$294,$C27),"")</f>
        <v/>
      </c>
      <c r="AK27" s="24" t="str">
        <f>IF(ISNUMBER(AVERAGEIFS(Observed!AG$2:AG$294,Observed!$A$2:$A$294,$A27,Observed!$C$2:$C$294,$C27)),AVERAGEIFS(Observed!AG$2:AG$294,Observed!$A$2:$A$294,$A27,Observed!$C$2:$C$294,$C27),"")</f>
        <v/>
      </c>
      <c r="AL27" s="25">
        <f>IF(ISNUMBER(AVERAGEIFS(Observed!AH$2:AH$294,Observed!$A$2:$A$294,$A27,Observed!$C$2:$C$294,$C27)),AVERAGEIFS(Observed!AH$2:AH$294,Observed!$A$2:$A$294,$A27,Observed!$C$2:$C$294,$C27),"")</f>
        <v>6.6000000000000003E-2</v>
      </c>
      <c r="AM27" s="24">
        <f>IF(ISNUMBER(AVERAGEIFS(Observed!AI$2:AI$294,Observed!$A$2:$A$294,$A27,Observed!$C$2:$C$294,$C27)),AVERAGEIFS(Observed!AI$2:AI$294,Observed!$A$2:$A$294,$A27,Observed!$C$2:$C$294,$C27),"")</f>
        <v>1.5E-3</v>
      </c>
      <c r="AN27" s="24">
        <f>IF(ISNUMBER(AVERAGEIFS(Observed!AJ$2:AJ$294,Observed!$A$2:$A$294,$A27,Observed!$C$2:$C$294,$C27)),AVERAGEIFS(Observed!AJ$2:AJ$294,Observed!$A$2:$A$294,$A27,Observed!$C$2:$C$294,$C27),"")</f>
        <v>0.32150000000000001</v>
      </c>
      <c r="AO27" s="24" t="str">
        <f>IF(ISNUMBER(AVERAGEIFS(Observed!AN$2:AN$294,Observed!$A$2:$A$294,$A27,Observed!$C$2:$C$294,$C27)),AVERAGEIFS(Observed!AN$2:AN$294,Observed!$A$2:$A$294,$A27,Observed!$C$2:$C$294,$C27),"")</f>
        <v/>
      </c>
      <c r="AP27" s="25" t="str">
        <f>IF(ISNUMBER(AVERAGEIFS(Observed!AO$2:AO$294,Observed!$A$2:$A$294,$A27,Observed!$C$2:$C$294,$C27)),AVERAGEIFS(Observed!AO$2:AO$294,Observed!$A$2:$A$294,$A27,Observed!$C$2:$C$294,$C27),"")</f>
        <v/>
      </c>
      <c r="AQ27" s="24">
        <f>IF(ISNUMBER(AVERAGEIFS(Observed!AP$2:AP$294,Observed!$A$2:$A$294,$A27,Observed!$C$2:$C$294,$C27)),AVERAGEIFS(Observed!AP$2:AP$294,Observed!$A$2:$A$294,$A27,Observed!$C$2:$C$294,$C27),"")</f>
        <v>2.6596666666666668</v>
      </c>
      <c r="AR27" s="24">
        <f>IF(ISNUMBER(AVERAGEIFS(Observed!AQ$2:AQ$294,Observed!$A$2:$A$294,$A27,Observed!$C$2:$C$294,$C27)),AVERAGEIFS(Observed!AQ$2:AQ$294,Observed!$A$2:$A$294,$A27,Observed!$C$2:$C$294,$C27),"")</f>
        <v>20.998000000000001</v>
      </c>
      <c r="AS27" s="2">
        <f>COUNTIFS(Observed!$A$2:$A$294,$A27,Observed!$C$2:$C$294,$C27)</f>
        <v>3</v>
      </c>
      <c r="AT27" s="2">
        <f t="shared" si="0"/>
        <v>11</v>
      </c>
    </row>
    <row r="28" spans="1:46" x14ac:dyDescent="0.25">
      <c r="A28" s="4" t="s">
        <v>28</v>
      </c>
      <c r="B28" t="s">
        <v>26</v>
      </c>
      <c r="C28" s="3">
        <v>42163</v>
      </c>
      <c r="D28">
        <v>1</v>
      </c>
      <c r="F28">
        <v>100</v>
      </c>
      <c r="J28" s="2" t="s">
        <v>64</v>
      </c>
      <c r="K28" s="2" t="s">
        <v>24</v>
      </c>
      <c r="L28">
        <v>5</v>
      </c>
      <c r="M28" s="2" t="s">
        <v>22</v>
      </c>
      <c r="N28" s="23" t="str">
        <f>IF(ISNUMBER(AVERAGEIFS(Observed!J$2:J$294,Observed!$A$2:$A$294,$A28,Observed!$C$2:$C$294,$C28)),AVERAGEIFS(Observed!J$2:J$294,Observed!$A$2:$A$294,$A28,Observed!$C$2:$C$294,$C28),"")</f>
        <v/>
      </c>
      <c r="O28" s="24" t="str">
        <f>IF(ISNUMBER(AVERAGEIFS(Observed!K$2:K$294,Observed!$A$2:$A$294,$A28,Observed!$C$2:$C$294,$C28)),AVERAGEIFS(Observed!K$2:K$294,Observed!$A$2:$A$294,$A28,Observed!$C$2:$C$294,$C28),"")</f>
        <v/>
      </c>
      <c r="P28" s="24">
        <f>IF(ISNUMBER(AVERAGEIFS(Observed!L$2:L$294,Observed!$A$2:$A$294,$A28,Observed!$C$2:$C$294,$C28)),AVERAGEIFS(Observed!L$2:L$294,Observed!$A$2:$A$294,$A28,Observed!$C$2:$C$294,$C28),"")</f>
        <v>103.32</v>
      </c>
      <c r="Q28" s="24">
        <f>IF(ISNUMBER(AVERAGEIFS(Observed!M$2:M$294,Observed!$A$2:$A$294,$A28,Observed!$C$2:$C$294,$C28)),AVERAGEIFS(Observed!M$2:M$294,Observed!$A$2:$A$294,$A28,Observed!$C$2:$C$294,$C28),"")</f>
        <v>103.32</v>
      </c>
      <c r="R28" s="24">
        <f>IF(ISNUMBER(AVERAGEIFS(Observed!N$2:N$294,Observed!$A$2:$A$294,$A28,Observed!$C$2:$C$294,$C28)),AVERAGEIFS(Observed!N$2:N$294,Observed!$A$2:$A$294,$A28,Observed!$C$2:$C$294,$C28),"")</f>
        <v>789.94999999999993</v>
      </c>
      <c r="S28" s="25" t="str">
        <f>IF(ISNUMBER(AVERAGEIFS(Observed!O$2:O$294,Observed!$A$2:$A$294,$A28,Observed!$C$2:$C$294,$C28)),AVERAGEIFS(Observed!O$2:O$294,Observed!$A$2:$A$294,$A28,Observed!$C$2:$C$294,$C28),"")</f>
        <v/>
      </c>
      <c r="T28" s="25" t="str">
        <f>IF(ISNUMBER(AVERAGEIFS(Observed!P$2:P$294,Observed!$A$2:$A$294,$A28,Observed!$C$2:$C$294,$C28)),AVERAGEIFS(Observed!P$2:P$294,Observed!$A$2:$A$294,$A28,Observed!$C$2:$C$294,$C28),"")</f>
        <v/>
      </c>
      <c r="U28" s="25" t="str">
        <f>IF(ISNUMBER(AVERAGEIFS(Observed!Q$2:Q$294,Observed!$A$2:$A$294,$A28,Observed!$C$2:$C$294,$C28)),AVERAGEIFS(Observed!Q$2:Q$294,Observed!$A$2:$A$294,$A28,Observed!$C$2:$C$294,$C28),"")</f>
        <v/>
      </c>
      <c r="V28" s="24" t="str">
        <f>IF(ISNUMBER(AVERAGEIFS(Observed!R$2:R$294,Observed!$A$2:$A$294,$A28,Observed!$C$2:$C$294,$C28)),AVERAGEIFS(Observed!R$2:R$294,Observed!$A$2:$A$294,$A28,Observed!$C$2:$C$294,$C28),"")</f>
        <v/>
      </c>
      <c r="W28" s="26" t="str">
        <f>IF(ISNUMBER(AVERAGEIFS(Observed!S$2:S$294,Observed!$A$2:$A$294,$A28,Observed!$C$2:$C$294,$C28)),AVERAGEIFS(Observed!S$2:S$294,Observed!$A$2:$A$294,$A28,Observed!$C$2:$C$294,$C28),"")</f>
        <v/>
      </c>
      <c r="X28" s="26" t="str">
        <f>IF(ISNUMBER(AVERAGEIFS(Observed!T$2:T$294,Observed!$A$2:$A$294,$A28,Observed!$C$2:$C$294,$C28)),AVERAGEIFS(Observed!T$2:T$294,Observed!$A$2:$A$294,$A28,Observed!$C$2:$C$294,$C28),"")</f>
        <v/>
      </c>
      <c r="Y28" s="24" t="str">
        <f>IF(ISNUMBER(AVERAGEIFS(Observed!U$2:U$294,Observed!$A$2:$A$294,$A28,Observed!$C$2:$C$294,$C28)),AVERAGEIFS(Observed!U$2:U$294,Observed!$A$2:$A$294,$A28,Observed!$C$2:$C$294,$C28),"")</f>
        <v/>
      </c>
      <c r="Z28" s="24" t="str">
        <f>IF(ISNUMBER(AVERAGEIFS(Observed!V$2:V$294,Observed!$A$2:$A$294,$A28,Observed!$C$2:$C$294,$C28)),AVERAGEIFS(Observed!V$2:V$294,Observed!$A$2:$A$294,$A28,Observed!$C$2:$C$294,$C28),"")</f>
        <v/>
      </c>
      <c r="AA28" s="24" t="str">
        <f>IF(ISNUMBER(AVERAGEIFS(Observed!W$2:W$294,Observed!$A$2:$A$294,$A28,Observed!$C$2:$C$294,$C28)),AVERAGEIFS(Observed!W$2:W$294,Observed!$A$2:$A$294,$A28,Observed!$C$2:$C$294,$C28),"")</f>
        <v/>
      </c>
      <c r="AB28" s="24" t="str">
        <f>IF(ISNUMBER(AVERAGEIFS(Observed!X$2:X$294,Observed!$A$2:$A$294,$A28,Observed!$C$2:$C$294,$C28)),AVERAGEIFS(Observed!X$2:X$294,Observed!$A$2:$A$294,$A28,Observed!$C$2:$C$294,$C28),"")</f>
        <v/>
      </c>
      <c r="AC28" s="24" t="str">
        <f>IF(ISNUMBER(AVERAGEIFS(Observed!Y$2:Y$294,Observed!$A$2:$A$294,$A28,Observed!$C$2:$C$294,$C28)),AVERAGEIFS(Observed!Y$2:Y$294,Observed!$A$2:$A$294,$A28,Observed!$C$2:$C$294,$C28),"")</f>
        <v/>
      </c>
      <c r="AD28" s="24" t="str">
        <f>IF(ISNUMBER(AVERAGEIFS(Observed!Z$2:Z$294,Observed!$A$2:$A$294,$A28,Observed!$C$2:$C$294,$C28)),AVERAGEIFS(Observed!Z$2:Z$294,Observed!$A$2:$A$294,$A28,Observed!$C$2:$C$294,$C28),"")</f>
        <v/>
      </c>
      <c r="AE28" s="24" t="str">
        <f>IF(ISNUMBER(AVERAGEIFS(Observed!AA$2:AA$294,Observed!$A$2:$A$294,$A28,Observed!$C$2:$C$294,$C28)),AVERAGEIFS(Observed!AA$2:AA$294,Observed!$A$2:$A$294,$A28,Observed!$C$2:$C$294,$C28),"")</f>
        <v/>
      </c>
      <c r="AF28" s="24" t="str">
        <f>IF(ISNUMBER(AVERAGEIFS(Observed!AB$2:AB$294,Observed!$A$2:$A$294,$A28,Observed!$C$2:$C$294,$C28)),AVERAGEIFS(Observed!AB$2:AB$294,Observed!$A$2:$A$294,$A28,Observed!$C$2:$C$294,$C28),"")</f>
        <v/>
      </c>
      <c r="AG28" s="24">
        <f>IF(ISNUMBER(AVERAGEIFS(Observed!AC$2:AC$294,Observed!$A$2:$A$294,$A28,Observed!$C$2:$C$294,$C28)),AVERAGEIFS(Observed!AC$2:AC$294,Observed!$A$2:$A$294,$A28,Observed!$C$2:$C$294,$C28),"")</f>
        <v>20.7</v>
      </c>
      <c r="AH28" s="25">
        <f>IF(ISNUMBER(AVERAGEIFS(Observed!AD$2:AD$294,Observed!$A$2:$A$294,$A28,Observed!$C$2:$C$294,$C28)),AVERAGEIFS(Observed!AD$2:AD$294,Observed!$A$2:$A$294,$A28,Observed!$C$2:$C$294,$C28),"")</f>
        <v>3.15E-2</v>
      </c>
      <c r="AI28" s="25">
        <f>IF(ISNUMBER(AVERAGEIFS(Observed!AE$2:AE$294,Observed!$A$2:$A$294,$A28,Observed!$C$2:$C$294,$C28)),AVERAGEIFS(Observed!AE$2:AE$294,Observed!$A$2:$A$294,$A28,Observed!$C$2:$C$294,$C28),"")</f>
        <v>3.15E-2</v>
      </c>
      <c r="AJ28" s="25" t="str">
        <f>IF(ISNUMBER(AVERAGEIFS(Observed!AF$2:AF$294,Observed!$A$2:$A$294,$A28,Observed!$C$2:$C$294,$C28)),AVERAGEIFS(Observed!AF$2:AF$294,Observed!$A$2:$A$294,$A28,Observed!$C$2:$C$294,$C28),"")</f>
        <v/>
      </c>
      <c r="AK28" s="24" t="str">
        <f>IF(ISNUMBER(AVERAGEIFS(Observed!AG$2:AG$294,Observed!$A$2:$A$294,$A28,Observed!$C$2:$C$294,$C28)),AVERAGEIFS(Observed!AG$2:AG$294,Observed!$A$2:$A$294,$A28,Observed!$C$2:$C$294,$C28),"")</f>
        <v/>
      </c>
      <c r="AL28" s="25">
        <f>IF(ISNUMBER(AVERAGEIFS(Observed!AH$2:AH$294,Observed!$A$2:$A$294,$A28,Observed!$C$2:$C$294,$C28)),AVERAGEIFS(Observed!AH$2:AH$294,Observed!$A$2:$A$294,$A28,Observed!$C$2:$C$294,$C28),"")</f>
        <v>5.2999999999999999E-2</v>
      </c>
      <c r="AM28" s="24">
        <f>IF(ISNUMBER(AVERAGEIFS(Observed!AI$2:AI$294,Observed!$A$2:$A$294,$A28,Observed!$C$2:$C$294,$C28)),AVERAGEIFS(Observed!AI$2:AI$294,Observed!$A$2:$A$294,$A28,Observed!$C$2:$C$294,$C28),"")</f>
        <v>0</v>
      </c>
      <c r="AN28" s="24">
        <f>IF(ISNUMBER(AVERAGEIFS(Observed!AJ$2:AJ$294,Observed!$A$2:$A$294,$A28,Observed!$C$2:$C$294,$C28)),AVERAGEIFS(Observed!AJ$2:AJ$294,Observed!$A$2:$A$294,$A28,Observed!$C$2:$C$294,$C28),"")</f>
        <v>0.254</v>
      </c>
      <c r="AO28" s="24" t="str">
        <f>IF(ISNUMBER(AVERAGEIFS(Observed!AN$2:AN$294,Observed!$A$2:$A$294,$A28,Observed!$C$2:$C$294,$C28)),AVERAGEIFS(Observed!AN$2:AN$294,Observed!$A$2:$A$294,$A28,Observed!$C$2:$C$294,$C28),"")</f>
        <v/>
      </c>
      <c r="AP28" s="25" t="str">
        <f>IF(ISNUMBER(AVERAGEIFS(Observed!AO$2:AO$294,Observed!$A$2:$A$294,$A28,Observed!$C$2:$C$294,$C28)),AVERAGEIFS(Observed!AO$2:AO$294,Observed!$A$2:$A$294,$A28,Observed!$C$2:$C$294,$C28),"")</f>
        <v/>
      </c>
      <c r="AQ28" s="24">
        <f>IF(ISNUMBER(AVERAGEIFS(Observed!AP$2:AP$294,Observed!$A$2:$A$294,$A28,Observed!$C$2:$C$294,$C28)),AVERAGEIFS(Observed!AP$2:AP$294,Observed!$A$2:$A$294,$A28,Observed!$C$2:$C$294,$C28),"")</f>
        <v>3.2640000000000007</v>
      </c>
      <c r="AR28" s="24">
        <f>IF(ISNUMBER(AVERAGEIFS(Observed!AQ$2:AQ$294,Observed!$A$2:$A$294,$A28,Observed!$C$2:$C$294,$C28)),AVERAGEIFS(Observed!AQ$2:AQ$294,Observed!$A$2:$A$294,$A28,Observed!$C$2:$C$294,$C28),"")</f>
        <v>20.871333333333332</v>
      </c>
      <c r="AS28" s="2">
        <f>COUNTIFS(Observed!$A$2:$A$294,$A28,Observed!$C$2:$C$294,$C28)</f>
        <v>3</v>
      </c>
      <c r="AT28" s="2">
        <f t="shared" si="0"/>
        <v>11</v>
      </c>
    </row>
    <row r="29" spans="1:46" x14ac:dyDescent="0.25">
      <c r="A29" s="4" t="s">
        <v>25</v>
      </c>
      <c r="B29" t="s">
        <v>26</v>
      </c>
      <c r="C29" s="3">
        <v>42163</v>
      </c>
      <c r="D29">
        <v>1</v>
      </c>
      <c r="F29">
        <v>200</v>
      </c>
      <c r="J29" s="2" t="s">
        <v>64</v>
      </c>
      <c r="K29" s="2" t="s">
        <v>24</v>
      </c>
      <c r="L29">
        <v>5</v>
      </c>
      <c r="M29" s="2" t="s">
        <v>22</v>
      </c>
      <c r="N29" s="23" t="str">
        <f>IF(ISNUMBER(AVERAGEIFS(Observed!J$2:J$294,Observed!$A$2:$A$294,$A29,Observed!$C$2:$C$294,$C29)),AVERAGEIFS(Observed!J$2:J$294,Observed!$A$2:$A$294,$A29,Observed!$C$2:$C$294,$C29),"")</f>
        <v/>
      </c>
      <c r="O29" s="24" t="str">
        <f>IF(ISNUMBER(AVERAGEIFS(Observed!K$2:K$294,Observed!$A$2:$A$294,$A29,Observed!$C$2:$C$294,$C29)),AVERAGEIFS(Observed!K$2:K$294,Observed!$A$2:$A$294,$A29,Observed!$C$2:$C$294,$C29),"")</f>
        <v/>
      </c>
      <c r="P29" s="24">
        <f>IF(ISNUMBER(AVERAGEIFS(Observed!L$2:L$294,Observed!$A$2:$A$294,$A29,Observed!$C$2:$C$294,$C29)),AVERAGEIFS(Observed!L$2:L$294,Observed!$A$2:$A$294,$A29,Observed!$C$2:$C$294,$C29),"")</f>
        <v>133.755</v>
      </c>
      <c r="Q29" s="24">
        <f>IF(ISNUMBER(AVERAGEIFS(Observed!M$2:M$294,Observed!$A$2:$A$294,$A29,Observed!$C$2:$C$294,$C29)),AVERAGEIFS(Observed!M$2:M$294,Observed!$A$2:$A$294,$A29,Observed!$C$2:$C$294,$C29),"")</f>
        <v>133.755</v>
      </c>
      <c r="R29" s="24">
        <f>IF(ISNUMBER(AVERAGEIFS(Observed!N$2:N$294,Observed!$A$2:$A$294,$A29,Observed!$C$2:$C$294,$C29)),AVERAGEIFS(Observed!N$2:N$294,Observed!$A$2:$A$294,$A29,Observed!$C$2:$C$294,$C29),"")</f>
        <v>967.22833333333335</v>
      </c>
      <c r="S29" s="25" t="str">
        <f>IF(ISNUMBER(AVERAGEIFS(Observed!O$2:O$294,Observed!$A$2:$A$294,$A29,Observed!$C$2:$C$294,$C29)),AVERAGEIFS(Observed!O$2:O$294,Observed!$A$2:$A$294,$A29,Observed!$C$2:$C$294,$C29),"")</f>
        <v/>
      </c>
      <c r="T29" s="25" t="str">
        <f>IF(ISNUMBER(AVERAGEIFS(Observed!P$2:P$294,Observed!$A$2:$A$294,$A29,Observed!$C$2:$C$294,$C29)),AVERAGEIFS(Observed!P$2:P$294,Observed!$A$2:$A$294,$A29,Observed!$C$2:$C$294,$C29),"")</f>
        <v/>
      </c>
      <c r="U29" s="25" t="str">
        <f>IF(ISNUMBER(AVERAGEIFS(Observed!Q$2:Q$294,Observed!$A$2:$A$294,$A29,Observed!$C$2:$C$294,$C29)),AVERAGEIFS(Observed!Q$2:Q$294,Observed!$A$2:$A$294,$A29,Observed!$C$2:$C$294,$C29),"")</f>
        <v/>
      </c>
      <c r="V29" s="24" t="str">
        <f>IF(ISNUMBER(AVERAGEIFS(Observed!R$2:R$294,Observed!$A$2:$A$294,$A29,Observed!$C$2:$C$294,$C29)),AVERAGEIFS(Observed!R$2:R$294,Observed!$A$2:$A$294,$A29,Observed!$C$2:$C$294,$C29),"")</f>
        <v/>
      </c>
      <c r="W29" s="26" t="str">
        <f>IF(ISNUMBER(AVERAGEIFS(Observed!S$2:S$294,Observed!$A$2:$A$294,$A29,Observed!$C$2:$C$294,$C29)),AVERAGEIFS(Observed!S$2:S$294,Observed!$A$2:$A$294,$A29,Observed!$C$2:$C$294,$C29),"")</f>
        <v/>
      </c>
      <c r="X29" s="26" t="str">
        <f>IF(ISNUMBER(AVERAGEIFS(Observed!T$2:T$294,Observed!$A$2:$A$294,$A29,Observed!$C$2:$C$294,$C29)),AVERAGEIFS(Observed!T$2:T$294,Observed!$A$2:$A$294,$A29,Observed!$C$2:$C$294,$C29),"")</f>
        <v/>
      </c>
      <c r="Y29" s="24" t="str">
        <f>IF(ISNUMBER(AVERAGEIFS(Observed!U$2:U$294,Observed!$A$2:$A$294,$A29,Observed!$C$2:$C$294,$C29)),AVERAGEIFS(Observed!U$2:U$294,Observed!$A$2:$A$294,$A29,Observed!$C$2:$C$294,$C29),"")</f>
        <v/>
      </c>
      <c r="Z29" s="24" t="str">
        <f>IF(ISNUMBER(AVERAGEIFS(Observed!V$2:V$294,Observed!$A$2:$A$294,$A29,Observed!$C$2:$C$294,$C29)),AVERAGEIFS(Observed!V$2:V$294,Observed!$A$2:$A$294,$A29,Observed!$C$2:$C$294,$C29),"")</f>
        <v/>
      </c>
      <c r="AA29" s="24" t="str">
        <f>IF(ISNUMBER(AVERAGEIFS(Observed!W$2:W$294,Observed!$A$2:$A$294,$A29,Observed!$C$2:$C$294,$C29)),AVERAGEIFS(Observed!W$2:W$294,Observed!$A$2:$A$294,$A29,Observed!$C$2:$C$294,$C29),"")</f>
        <v/>
      </c>
      <c r="AB29" s="24" t="str">
        <f>IF(ISNUMBER(AVERAGEIFS(Observed!X$2:X$294,Observed!$A$2:$A$294,$A29,Observed!$C$2:$C$294,$C29)),AVERAGEIFS(Observed!X$2:X$294,Observed!$A$2:$A$294,$A29,Observed!$C$2:$C$294,$C29),"")</f>
        <v/>
      </c>
      <c r="AC29" s="24" t="str">
        <f>IF(ISNUMBER(AVERAGEIFS(Observed!Y$2:Y$294,Observed!$A$2:$A$294,$A29,Observed!$C$2:$C$294,$C29)),AVERAGEIFS(Observed!Y$2:Y$294,Observed!$A$2:$A$294,$A29,Observed!$C$2:$C$294,$C29),"")</f>
        <v/>
      </c>
      <c r="AD29" s="24" t="str">
        <f>IF(ISNUMBER(AVERAGEIFS(Observed!Z$2:Z$294,Observed!$A$2:$A$294,$A29,Observed!$C$2:$C$294,$C29)),AVERAGEIFS(Observed!Z$2:Z$294,Observed!$A$2:$A$294,$A29,Observed!$C$2:$C$294,$C29),"")</f>
        <v/>
      </c>
      <c r="AE29" s="24" t="str">
        <f>IF(ISNUMBER(AVERAGEIFS(Observed!AA$2:AA$294,Observed!$A$2:$A$294,$A29,Observed!$C$2:$C$294,$C29)),AVERAGEIFS(Observed!AA$2:AA$294,Observed!$A$2:$A$294,$A29,Observed!$C$2:$C$294,$C29),"")</f>
        <v/>
      </c>
      <c r="AF29" s="24" t="str">
        <f>IF(ISNUMBER(AVERAGEIFS(Observed!AB$2:AB$294,Observed!$A$2:$A$294,$A29,Observed!$C$2:$C$294,$C29)),AVERAGEIFS(Observed!AB$2:AB$294,Observed!$A$2:$A$294,$A29,Observed!$C$2:$C$294,$C29),"")</f>
        <v/>
      </c>
      <c r="AG29" s="24">
        <f>IF(ISNUMBER(AVERAGEIFS(Observed!AC$2:AC$294,Observed!$A$2:$A$294,$A29,Observed!$C$2:$C$294,$C29)),AVERAGEIFS(Observed!AC$2:AC$294,Observed!$A$2:$A$294,$A29,Observed!$C$2:$C$294,$C29),"")</f>
        <v>19.45</v>
      </c>
      <c r="AH29" s="25">
        <f>IF(ISNUMBER(AVERAGEIFS(Observed!AD$2:AD$294,Observed!$A$2:$A$294,$A29,Observed!$C$2:$C$294,$C29)),AVERAGEIFS(Observed!AD$2:AD$294,Observed!$A$2:$A$294,$A29,Observed!$C$2:$C$294,$C29),"")</f>
        <v>2.9499999999999998E-2</v>
      </c>
      <c r="AI29" s="25">
        <f>IF(ISNUMBER(AVERAGEIFS(Observed!AE$2:AE$294,Observed!$A$2:$A$294,$A29,Observed!$C$2:$C$294,$C29)),AVERAGEIFS(Observed!AE$2:AE$294,Observed!$A$2:$A$294,$A29,Observed!$C$2:$C$294,$C29),"")</f>
        <v>2.9499999999999998E-2</v>
      </c>
      <c r="AJ29" s="25" t="str">
        <f>IF(ISNUMBER(AVERAGEIFS(Observed!AF$2:AF$294,Observed!$A$2:$A$294,$A29,Observed!$C$2:$C$294,$C29)),AVERAGEIFS(Observed!AF$2:AF$294,Observed!$A$2:$A$294,$A29,Observed!$C$2:$C$294,$C29),"")</f>
        <v/>
      </c>
      <c r="AK29" s="24" t="str">
        <f>IF(ISNUMBER(AVERAGEIFS(Observed!AG$2:AG$294,Observed!$A$2:$A$294,$A29,Observed!$C$2:$C$294,$C29)),AVERAGEIFS(Observed!AG$2:AG$294,Observed!$A$2:$A$294,$A29,Observed!$C$2:$C$294,$C29),"")</f>
        <v/>
      </c>
      <c r="AL29" s="25">
        <f>IF(ISNUMBER(AVERAGEIFS(Observed!AH$2:AH$294,Observed!$A$2:$A$294,$A29,Observed!$C$2:$C$294,$C29)),AVERAGEIFS(Observed!AH$2:AH$294,Observed!$A$2:$A$294,$A29,Observed!$C$2:$C$294,$C29),"")</f>
        <v>8.5499999999999993E-2</v>
      </c>
      <c r="AM29" s="24">
        <f>IF(ISNUMBER(AVERAGEIFS(Observed!AI$2:AI$294,Observed!$A$2:$A$294,$A29,Observed!$C$2:$C$294,$C29)),AVERAGEIFS(Observed!AI$2:AI$294,Observed!$A$2:$A$294,$A29,Observed!$C$2:$C$294,$C29),"")</f>
        <v>1.5E-3</v>
      </c>
      <c r="AN29" s="24">
        <f>IF(ISNUMBER(AVERAGEIFS(Observed!AJ$2:AJ$294,Observed!$A$2:$A$294,$A29,Observed!$C$2:$C$294,$C29)),AVERAGEIFS(Observed!AJ$2:AJ$294,Observed!$A$2:$A$294,$A29,Observed!$C$2:$C$294,$C29),"")</f>
        <v>0.27500000000000002</v>
      </c>
      <c r="AO29" s="24" t="str">
        <f>IF(ISNUMBER(AVERAGEIFS(Observed!AN$2:AN$294,Observed!$A$2:$A$294,$A29,Observed!$C$2:$C$294,$C29)),AVERAGEIFS(Observed!AN$2:AN$294,Observed!$A$2:$A$294,$A29,Observed!$C$2:$C$294,$C29),"")</f>
        <v/>
      </c>
      <c r="AP29" s="25" t="str">
        <f>IF(ISNUMBER(AVERAGEIFS(Observed!AO$2:AO$294,Observed!$A$2:$A$294,$A29,Observed!$C$2:$C$294,$C29)),AVERAGEIFS(Observed!AO$2:AO$294,Observed!$A$2:$A$294,$A29,Observed!$C$2:$C$294,$C29),"")</f>
        <v/>
      </c>
      <c r="AQ29" s="24">
        <f>IF(ISNUMBER(AVERAGEIFS(Observed!AP$2:AP$294,Observed!$A$2:$A$294,$A29,Observed!$C$2:$C$294,$C29)),AVERAGEIFS(Observed!AP$2:AP$294,Observed!$A$2:$A$294,$A29,Observed!$C$2:$C$294,$C29),"")</f>
        <v>3.9449999999999998</v>
      </c>
      <c r="AR29" s="24">
        <f>IF(ISNUMBER(AVERAGEIFS(Observed!AQ$2:AQ$294,Observed!$A$2:$A$294,$A29,Observed!$C$2:$C$294,$C29)),AVERAGEIFS(Observed!AQ$2:AQ$294,Observed!$A$2:$A$294,$A29,Observed!$C$2:$C$294,$C29),"")</f>
        <v>24.968666666666667</v>
      </c>
      <c r="AS29" s="2">
        <f>COUNTIFS(Observed!$A$2:$A$294,$A29,Observed!$C$2:$C$294,$C29)</f>
        <v>3</v>
      </c>
      <c r="AT29" s="2">
        <f t="shared" si="0"/>
        <v>11</v>
      </c>
    </row>
    <row r="30" spans="1:46" x14ac:dyDescent="0.25">
      <c r="A30" s="4" t="s">
        <v>31</v>
      </c>
      <c r="B30" t="s">
        <v>26</v>
      </c>
      <c r="C30" s="3">
        <v>42163</v>
      </c>
      <c r="D30">
        <v>1</v>
      </c>
      <c r="F30">
        <v>350</v>
      </c>
      <c r="J30" s="2" t="s">
        <v>64</v>
      </c>
      <c r="K30" s="2" t="s">
        <v>24</v>
      </c>
      <c r="L30">
        <v>5</v>
      </c>
      <c r="M30" s="2" t="s">
        <v>22</v>
      </c>
      <c r="N30" s="23" t="str">
        <f>IF(ISNUMBER(AVERAGEIFS(Observed!J$2:J$294,Observed!$A$2:$A$294,$A30,Observed!$C$2:$C$294,$C30)),AVERAGEIFS(Observed!J$2:J$294,Observed!$A$2:$A$294,$A30,Observed!$C$2:$C$294,$C30),"")</f>
        <v/>
      </c>
      <c r="O30" s="24" t="str">
        <f>IF(ISNUMBER(AVERAGEIFS(Observed!K$2:K$294,Observed!$A$2:$A$294,$A30,Observed!$C$2:$C$294,$C30)),AVERAGEIFS(Observed!K$2:K$294,Observed!$A$2:$A$294,$A30,Observed!$C$2:$C$294,$C30),"")</f>
        <v/>
      </c>
      <c r="P30" s="24">
        <f>IF(ISNUMBER(AVERAGEIFS(Observed!L$2:L$294,Observed!$A$2:$A$294,$A30,Observed!$C$2:$C$294,$C30)),AVERAGEIFS(Observed!L$2:L$294,Observed!$A$2:$A$294,$A30,Observed!$C$2:$C$294,$C30),"")</f>
        <v>169.8</v>
      </c>
      <c r="Q30" s="24">
        <f>IF(ISNUMBER(AVERAGEIFS(Observed!M$2:M$294,Observed!$A$2:$A$294,$A30,Observed!$C$2:$C$294,$C30)),AVERAGEIFS(Observed!M$2:M$294,Observed!$A$2:$A$294,$A30,Observed!$C$2:$C$294,$C30),"")</f>
        <v>169.8</v>
      </c>
      <c r="R30" s="24">
        <f>IF(ISNUMBER(AVERAGEIFS(Observed!N$2:N$294,Observed!$A$2:$A$294,$A30,Observed!$C$2:$C$294,$C30)),AVERAGEIFS(Observed!N$2:N$294,Observed!$A$2:$A$294,$A30,Observed!$C$2:$C$294,$C30),"")</f>
        <v>950.67000000000007</v>
      </c>
      <c r="S30" s="25" t="str">
        <f>IF(ISNUMBER(AVERAGEIFS(Observed!O$2:O$294,Observed!$A$2:$A$294,$A30,Observed!$C$2:$C$294,$C30)),AVERAGEIFS(Observed!O$2:O$294,Observed!$A$2:$A$294,$A30,Observed!$C$2:$C$294,$C30),"")</f>
        <v/>
      </c>
      <c r="T30" s="25" t="str">
        <f>IF(ISNUMBER(AVERAGEIFS(Observed!P$2:P$294,Observed!$A$2:$A$294,$A30,Observed!$C$2:$C$294,$C30)),AVERAGEIFS(Observed!P$2:P$294,Observed!$A$2:$A$294,$A30,Observed!$C$2:$C$294,$C30),"")</f>
        <v/>
      </c>
      <c r="U30" s="25" t="str">
        <f>IF(ISNUMBER(AVERAGEIFS(Observed!Q$2:Q$294,Observed!$A$2:$A$294,$A30,Observed!$C$2:$C$294,$C30)),AVERAGEIFS(Observed!Q$2:Q$294,Observed!$A$2:$A$294,$A30,Observed!$C$2:$C$294,$C30),"")</f>
        <v/>
      </c>
      <c r="V30" s="24" t="str">
        <f>IF(ISNUMBER(AVERAGEIFS(Observed!R$2:R$294,Observed!$A$2:$A$294,$A30,Observed!$C$2:$C$294,$C30)),AVERAGEIFS(Observed!R$2:R$294,Observed!$A$2:$A$294,$A30,Observed!$C$2:$C$294,$C30),"")</f>
        <v/>
      </c>
      <c r="W30" s="26" t="str">
        <f>IF(ISNUMBER(AVERAGEIFS(Observed!S$2:S$294,Observed!$A$2:$A$294,$A30,Observed!$C$2:$C$294,$C30)),AVERAGEIFS(Observed!S$2:S$294,Observed!$A$2:$A$294,$A30,Observed!$C$2:$C$294,$C30),"")</f>
        <v/>
      </c>
      <c r="X30" s="26" t="str">
        <f>IF(ISNUMBER(AVERAGEIFS(Observed!T$2:T$294,Observed!$A$2:$A$294,$A30,Observed!$C$2:$C$294,$C30)),AVERAGEIFS(Observed!T$2:T$294,Observed!$A$2:$A$294,$A30,Observed!$C$2:$C$294,$C30),"")</f>
        <v/>
      </c>
      <c r="Y30" s="24" t="str">
        <f>IF(ISNUMBER(AVERAGEIFS(Observed!U$2:U$294,Observed!$A$2:$A$294,$A30,Observed!$C$2:$C$294,$C30)),AVERAGEIFS(Observed!U$2:U$294,Observed!$A$2:$A$294,$A30,Observed!$C$2:$C$294,$C30),"")</f>
        <v/>
      </c>
      <c r="Z30" s="24" t="str">
        <f>IF(ISNUMBER(AVERAGEIFS(Observed!V$2:V$294,Observed!$A$2:$A$294,$A30,Observed!$C$2:$C$294,$C30)),AVERAGEIFS(Observed!V$2:V$294,Observed!$A$2:$A$294,$A30,Observed!$C$2:$C$294,$C30),"")</f>
        <v/>
      </c>
      <c r="AA30" s="24" t="str">
        <f>IF(ISNUMBER(AVERAGEIFS(Observed!W$2:W$294,Observed!$A$2:$A$294,$A30,Observed!$C$2:$C$294,$C30)),AVERAGEIFS(Observed!W$2:W$294,Observed!$A$2:$A$294,$A30,Observed!$C$2:$C$294,$C30),"")</f>
        <v/>
      </c>
      <c r="AB30" s="24" t="str">
        <f>IF(ISNUMBER(AVERAGEIFS(Observed!X$2:X$294,Observed!$A$2:$A$294,$A30,Observed!$C$2:$C$294,$C30)),AVERAGEIFS(Observed!X$2:X$294,Observed!$A$2:$A$294,$A30,Observed!$C$2:$C$294,$C30),"")</f>
        <v/>
      </c>
      <c r="AC30" s="24" t="str">
        <f>IF(ISNUMBER(AVERAGEIFS(Observed!Y$2:Y$294,Observed!$A$2:$A$294,$A30,Observed!$C$2:$C$294,$C30)),AVERAGEIFS(Observed!Y$2:Y$294,Observed!$A$2:$A$294,$A30,Observed!$C$2:$C$294,$C30),"")</f>
        <v/>
      </c>
      <c r="AD30" s="24" t="str">
        <f>IF(ISNUMBER(AVERAGEIFS(Observed!Z$2:Z$294,Observed!$A$2:$A$294,$A30,Observed!$C$2:$C$294,$C30)),AVERAGEIFS(Observed!Z$2:Z$294,Observed!$A$2:$A$294,$A30,Observed!$C$2:$C$294,$C30),"")</f>
        <v/>
      </c>
      <c r="AE30" s="24" t="str">
        <f>IF(ISNUMBER(AVERAGEIFS(Observed!AA$2:AA$294,Observed!$A$2:$A$294,$A30,Observed!$C$2:$C$294,$C30)),AVERAGEIFS(Observed!AA$2:AA$294,Observed!$A$2:$A$294,$A30,Observed!$C$2:$C$294,$C30),"")</f>
        <v/>
      </c>
      <c r="AF30" s="24" t="str">
        <f>IF(ISNUMBER(AVERAGEIFS(Observed!AB$2:AB$294,Observed!$A$2:$A$294,$A30,Observed!$C$2:$C$294,$C30)),AVERAGEIFS(Observed!AB$2:AB$294,Observed!$A$2:$A$294,$A30,Observed!$C$2:$C$294,$C30),"")</f>
        <v/>
      </c>
      <c r="AG30" s="24">
        <f>IF(ISNUMBER(AVERAGEIFS(Observed!AC$2:AC$294,Observed!$A$2:$A$294,$A30,Observed!$C$2:$C$294,$C30)),AVERAGEIFS(Observed!AC$2:AC$294,Observed!$A$2:$A$294,$A30,Observed!$C$2:$C$294,$C30),"")</f>
        <v>19.05</v>
      </c>
      <c r="AH30" s="25">
        <f>IF(ISNUMBER(AVERAGEIFS(Observed!AD$2:AD$294,Observed!$A$2:$A$294,$A30,Observed!$C$2:$C$294,$C30)),AVERAGEIFS(Observed!AD$2:AD$294,Observed!$A$2:$A$294,$A30,Observed!$C$2:$C$294,$C30),"")</f>
        <v>2.8999999999999998E-2</v>
      </c>
      <c r="AI30" s="25">
        <f>IF(ISNUMBER(AVERAGEIFS(Observed!AE$2:AE$294,Observed!$A$2:$A$294,$A30,Observed!$C$2:$C$294,$C30)),AVERAGEIFS(Observed!AE$2:AE$294,Observed!$A$2:$A$294,$A30,Observed!$C$2:$C$294,$C30),"")</f>
        <v>2.8999999999999998E-2</v>
      </c>
      <c r="AJ30" s="25" t="str">
        <f>IF(ISNUMBER(AVERAGEIFS(Observed!AF$2:AF$294,Observed!$A$2:$A$294,$A30,Observed!$C$2:$C$294,$C30)),AVERAGEIFS(Observed!AF$2:AF$294,Observed!$A$2:$A$294,$A30,Observed!$C$2:$C$294,$C30),"")</f>
        <v/>
      </c>
      <c r="AK30" s="24" t="str">
        <f>IF(ISNUMBER(AVERAGEIFS(Observed!AG$2:AG$294,Observed!$A$2:$A$294,$A30,Observed!$C$2:$C$294,$C30)),AVERAGEIFS(Observed!AG$2:AG$294,Observed!$A$2:$A$294,$A30,Observed!$C$2:$C$294,$C30),"")</f>
        <v/>
      </c>
      <c r="AL30" s="25">
        <f>IF(ISNUMBER(AVERAGEIFS(Observed!AH$2:AH$294,Observed!$A$2:$A$294,$A30,Observed!$C$2:$C$294,$C30)),AVERAGEIFS(Observed!AH$2:AH$294,Observed!$A$2:$A$294,$A30,Observed!$C$2:$C$294,$C30),"")</f>
        <v>7.6999999999999999E-2</v>
      </c>
      <c r="AM30" s="24">
        <f>IF(ISNUMBER(AVERAGEIFS(Observed!AI$2:AI$294,Observed!$A$2:$A$294,$A30,Observed!$C$2:$C$294,$C30)),AVERAGEIFS(Observed!AI$2:AI$294,Observed!$A$2:$A$294,$A30,Observed!$C$2:$C$294,$C30),"")</f>
        <v>0</v>
      </c>
      <c r="AN30" s="24">
        <f>IF(ISNUMBER(AVERAGEIFS(Observed!AJ$2:AJ$294,Observed!$A$2:$A$294,$A30,Observed!$C$2:$C$294,$C30)),AVERAGEIFS(Observed!AJ$2:AJ$294,Observed!$A$2:$A$294,$A30,Observed!$C$2:$C$294,$C30),"")</f>
        <v>0.39500000000000002</v>
      </c>
      <c r="AO30" s="24" t="str">
        <f>IF(ISNUMBER(AVERAGEIFS(Observed!AN$2:AN$294,Observed!$A$2:$A$294,$A30,Observed!$C$2:$C$294,$C30)),AVERAGEIFS(Observed!AN$2:AN$294,Observed!$A$2:$A$294,$A30,Observed!$C$2:$C$294,$C30),"")</f>
        <v/>
      </c>
      <c r="AP30" s="25" t="str">
        <f>IF(ISNUMBER(AVERAGEIFS(Observed!AO$2:AO$294,Observed!$A$2:$A$294,$A30,Observed!$C$2:$C$294,$C30)),AVERAGEIFS(Observed!AO$2:AO$294,Observed!$A$2:$A$294,$A30,Observed!$C$2:$C$294,$C30),"")</f>
        <v/>
      </c>
      <c r="AQ30" s="24">
        <f>IF(ISNUMBER(AVERAGEIFS(Observed!AP$2:AP$294,Observed!$A$2:$A$294,$A30,Observed!$C$2:$C$294,$C30)),AVERAGEIFS(Observed!AP$2:AP$294,Observed!$A$2:$A$294,$A30,Observed!$C$2:$C$294,$C30),"")</f>
        <v>4.9186666666666667</v>
      </c>
      <c r="AR30" s="24">
        <f>IF(ISNUMBER(AVERAGEIFS(Observed!AQ$2:AQ$294,Observed!$A$2:$A$294,$A30,Observed!$C$2:$C$294,$C30)),AVERAGEIFS(Observed!AQ$2:AQ$294,Observed!$A$2:$A$294,$A30,Observed!$C$2:$C$294,$C30),"")</f>
        <v>25.91033333333333</v>
      </c>
      <c r="AS30" s="2">
        <f>COUNTIFS(Observed!$A$2:$A$294,$A30,Observed!$C$2:$C$294,$C30)</f>
        <v>3</v>
      </c>
      <c r="AT30" s="2">
        <f t="shared" si="0"/>
        <v>11</v>
      </c>
    </row>
    <row r="31" spans="1:46" x14ac:dyDescent="0.25">
      <c r="A31" s="4" t="s">
        <v>30</v>
      </c>
      <c r="B31" t="s">
        <v>26</v>
      </c>
      <c r="C31" s="3">
        <v>42163</v>
      </c>
      <c r="D31">
        <v>1</v>
      </c>
      <c r="F31">
        <v>500</v>
      </c>
      <c r="J31" s="2" t="s">
        <v>64</v>
      </c>
      <c r="K31" s="2" t="s">
        <v>24</v>
      </c>
      <c r="L31">
        <v>5</v>
      </c>
      <c r="M31" s="2" t="s">
        <v>22</v>
      </c>
      <c r="N31" s="23" t="str">
        <f>IF(ISNUMBER(AVERAGEIFS(Observed!J$2:J$294,Observed!$A$2:$A$294,$A31,Observed!$C$2:$C$294,$C31)),AVERAGEIFS(Observed!J$2:J$294,Observed!$A$2:$A$294,$A31,Observed!$C$2:$C$294,$C31),"")</f>
        <v/>
      </c>
      <c r="O31" s="24" t="str">
        <f>IF(ISNUMBER(AVERAGEIFS(Observed!K$2:K$294,Observed!$A$2:$A$294,$A31,Observed!$C$2:$C$294,$C31)),AVERAGEIFS(Observed!K$2:K$294,Observed!$A$2:$A$294,$A31,Observed!$C$2:$C$294,$C31),"")</f>
        <v/>
      </c>
      <c r="P31" s="24">
        <f>IF(ISNUMBER(AVERAGEIFS(Observed!L$2:L$294,Observed!$A$2:$A$294,$A31,Observed!$C$2:$C$294,$C31)),AVERAGEIFS(Observed!L$2:L$294,Observed!$A$2:$A$294,$A31,Observed!$C$2:$C$294,$C31),"")</f>
        <v>210.375</v>
      </c>
      <c r="Q31" s="24">
        <f>IF(ISNUMBER(AVERAGEIFS(Observed!M$2:M$294,Observed!$A$2:$A$294,$A31,Observed!$C$2:$C$294,$C31)),AVERAGEIFS(Observed!M$2:M$294,Observed!$A$2:$A$294,$A31,Observed!$C$2:$C$294,$C31),"")</f>
        <v>210.375</v>
      </c>
      <c r="R31" s="24">
        <f>IF(ISNUMBER(AVERAGEIFS(Observed!N$2:N$294,Observed!$A$2:$A$294,$A31,Observed!$C$2:$C$294,$C31)),AVERAGEIFS(Observed!N$2:N$294,Observed!$A$2:$A$294,$A31,Observed!$C$2:$C$294,$C31),"")</f>
        <v>1115.7650000000001</v>
      </c>
      <c r="S31" s="25" t="str">
        <f>IF(ISNUMBER(AVERAGEIFS(Observed!O$2:O$294,Observed!$A$2:$A$294,$A31,Observed!$C$2:$C$294,$C31)),AVERAGEIFS(Observed!O$2:O$294,Observed!$A$2:$A$294,$A31,Observed!$C$2:$C$294,$C31),"")</f>
        <v/>
      </c>
      <c r="T31" s="25" t="str">
        <f>IF(ISNUMBER(AVERAGEIFS(Observed!P$2:P$294,Observed!$A$2:$A$294,$A31,Observed!$C$2:$C$294,$C31)),AVERAGEIFS(Observed!P$2:P$294,Observed!$A$2:$A$294,$A31,Observed!$C$2:$C$294,$C31),"")</f>
        <v/>
      </c>
      <c r="U31" s="25" t="str">
        <f>IF(ISNUMBER(AVERAGEIFS(Observed!Q$2:Q$294,Observed!$A$2:$A$294,$A31,Observed!$C$2:$C$294,$C31)),AVERAGEIFS(Observed!Q$2:Q$294,Observed!$A$2:$A$294,$A31,Observed!$C$2:$C$294,$C31),"")</f>
        <v/>
      </c>
      <c r="V31" s="24" t="str">
        <f>IF(ISNUMBER(AVERAGEIFS(Observed!R$2:R$294,Observed!$A$2:$A$294,$A31,Observed!$C$2:$C$294,$C31)),AVERAGEIFS(Observed!R$2:R$294,Observed!$A$2:$A$294,$A31,Observed!$C$2:$C$294,$C31),"")</f>
        <v/>
      </c>
      <c r="W31" s="26" t="str">
        <f>IF(ISNUMBER(AVERAGEIFS(Observed!S$2:S$294,Observed!$A$2:$A$294,$A31,Observed!$C$2:$C$294,$C31)),AVERAGEIFS(Observed!S$2:S$294,Observed!$A$2:$A$294,$A31,Observed!$C$2:$C$294,$C31),"")</f>
        <v/>
      </c>
      <c r="X31" s="26" t="str">
        <f>IF(ISNUMBER(AVERAGEIFS(Observed!T$2:T$294,Observed!$A$2:$A$294,$A31,Observed!$C$2:$C$294,$C31)),AVERAGEIFS(Observed!T$2:T$294,Observed!$A$2:$A$294,$A31,Observed!$C$2:$C$294,$C31),"")</f>
        <v/>
      </c>
      <c r="Y31" s="24" t="str">
        <f>IF(ISNUMBER(AVERAGEIFS(Observed!U$2:U$294,Observed!$A$2:$A$294,$A31,Observed!$C$2:$C$294,$C31)),AVERAGEIFS(Observed!U$2:U$294,Observed!$A$2:$A$294,$A31,Observed!$C$2:$C$294,$C31),"")</f>
        <v/>
      </c>
      <c r="Z31" s="24" t="str">
        <f>IF(ISNUMBER(AVERAGEIFS(Observed!V$2:V$294,Observed!$A$2:$A$294,$A31,Observed!$C$2:$C$294,$C31)),AVERAGEIFS(Observed!V$2:V$294,Observed!$A$2:$A$294,$A31,Observed!$C$2:$C$294,$C31),"")</f>
        <v/>
      </c>
      <c r="AA31" s="24" t="str">
        <f>IF(ISNUMBER(AVERAGEIFS(Observed!W$2:W$294,Observed!$A$2:$A$294,$A31,Observed!$C$2:$C$294,$C31)),AVERAGEIFS(Observed!W$2:W$294,Observed!$A$2:$A$294,$A31,Observed!$C$2:$C$294,$C31),"")</f>
        <v/>
      </c>
      <c r="AB31" s="24" t="str">
        <f>IF(ISNUMBER(AVERAGEIFS(Observed!X$2:X$294,Observed!$A$2:$A$294,$A31,Observed!$C$2:$C$294,$C31)),AVERAGEIFS(Observed!X$2:X$294,Observed!$A$2:$A$294,$A31,Observed!$C$2:$C$294,$C31),"")</f>
        <v/>
      </c>
      <c r="AC31" s="24" t="str">
        <f>IF(ISNUMBER(AVERAGEIFS(Observed!Y$2:Y$294,Observed!$A$2:$A$294,$A31,Observed!$C$2:$C$294,$C31)),AVERAGEIFS(Observed!Y$2:Y$294,Observed!$A$2:$A$294,$A31,Observed!$C$2:$C$294,$C31),"")</f>
        <v/>
      </c>
      <c r="AD31" s="24" t="str">
        <f>IF(ISNUMBER(AVERAGEIFS(Observed!Z$2:Z$294,Observed!$A$2:$A$294,$A31,Observed!$C$2:$C$294,$C31)),AVERAGEIFS(Observed!Z$2:Z$294,Observed!$A$2:$A$294,$A31,Observed!$C$2:$C$294,$C31),"")</f>
        <v/>
      </c>
      <c r="AE31" s="24" t="str">
        <f>IF(ISNUMBER(AVERAGEIFS(Observed!AA$2:AA$294,Observed!$A$2:$A$294,$A31,Observed!$C$2:$C$294,$C31)),AVERAGEIFS(Observed!AA$2:AA$294,Observed!$A$2:$A$294,$A31,Observed!$C$2:$C$294,$C31),"")</f>
        <v/>
      </c>
      <c r="AF31" s="24" t="str">
        <f>IF(ISNUMBER(AVERAGEIFS(Observed!AB$2:AB$294,Observed!$A$2:$A$294,$A31,Observed!$C$2:$C$294,$C31)),AVERAGEIFS(Observed!AB$2:AB$294,Observed!$A$2:$A$294,$A31,Observed!$C$2:$C$294,$C31),"")</f>
        <v/>
      </c>
      <c r="AG31" s="24">
        <f>IF(ISNUMBER(AVERAGEIFS(Observed!AC$2:AC$294,Observed!$A$2:$A$294,$A31,Observed!$C$2:$C$294,$C31)),AVERAGEIFS(Observed!AC$2:AC$294,Observed!$A$2:$A$294,$A31,Observed!$C$2:$C$294,$C31),"")</f>
        <v>20.350000000000001</v>
      </c>
      <c r="AH31" s="25">
        <f>IF(ISNUMBER(AVERAGEIFS(Observed!AD$2:AD$294,Observed!$A$2:$A$294,$A31,Observed!$C$2:$C$294,$C31)),AVERAGEIFS(Observed!AD$2:AD$294,Observed!$A$2:$A$294,$A31,Observed!$C$2:$C$294,$C31),"")</f>
        <v>3.1E-2</v>
      </c>
      <c r="AI31" s="25">
        <f>IF(ISNUMBER(AVERAGEIFS(Observed!AE$2:AE$294,Observed!$A$2:$A$294,$A31,Observed!$C$2:$C$294,$C31)),AVERAGEIFS(Observed!AE$2:AE$294,Observed!$A$2:$A$294,$A31,Observed!$C$2:$C$294,$C31),"")</f>
        <v>3.1E-2</v>
      </c>
      <c r="AJ31" s="25" t="str">
        <f>IF(ISNUMBER(AVERAGEIFS(Observed!AF$2:AF$294,Observed!$A$2:$A$294,$A31,Observed!$C$2:$C$294,$C31)),AVERAGEIFS(Observed!AF$2:AF$294,Observed!$A$2:$A$294,$A31,Observed!$C$2:$C$294,$C31),"")</f>
        <v/>
      </c>
      <c r="AK31" s="24" t="str">
        <f>IF(ISNUMBER(AVERAGEIFS(Observed!AG$2:AG$294,Observed!$A$2:$A$294,$A31,Observed!$C$2:$C$294,$C31)),AVERAGEIFS(Observed!AG$2:AG$294,Observed!$A$2:$A$294,$A31,Observed!$C$2:$C$294,$C31),"")</f>
        <v/>
      </c>
      <c r="AL31" s="25">
        <f>IF(ISNUMBER(AVERAGEIFS(Observed!AH$2:AH$294,Observed!$A$2:$A$294,$A31,Observed!$C$2:$C$294,$C31)),AVERAGEIFS(Observed!AH$2:AH$294,Observed!$A$2:$A$294,$A31,Observed!$C$2:$C$294,$C31),"")</f>
        <v>0.09</v>
      </c>
      <c r="AM31" s="24">
        <f>IF(ISNUMBER(AVERAGEIFS(Observed!AI$2:AI$294,Observed!$A$2:$A$294,$A31,Observed!$C$2:$C$294,$C31)),AVERAGEIFS(Observed!AI$2:AI$294,Observed!$A$2:$A$294,$A31,Observed!$C$2:$C$294,$C31),"")</f>
        <v>0</v>
      </c>
      <c r="AN31" s="24">
        <f>IF(ISNUMBER(AVERAGEIFS(Observed!AJ$2:AJ$294,Observed!$A$2:$A$294,$A31,Observed!$C$2:$C$294,$C31)),AVERAGEIFS(Observed!AJ$2:AJ$294,Observed!$A$2:$A$294,$A31,Observed!$C$2:$C$294,$C31),"")</f>
        <v>0.40200000000000002</v>
      </c>
      <c r="AO31" s="24" t="str">
        <f>IF(ISNUMBER(AVERAGEIFS(Observed!AN$2:AN$294,Observed!$A$2:$A$294,$A31,Observed!$C$2:$C$294,$C31)),AVERAGEIFS(Observed!AN$2:AN$294,Observed!$A$2:$A$294,$A31,Observed!$C$2:$C$294,$C31),"")</f>
        <v/>
      </c>
      <c r="AP31" s="25" t="str">
        <f>IF(ISNUMBER(AVERAGEIFS(Observed!AO$2:AO$294,Observed!$A$2:$A$294,$A31,Observed!$C$2:$C$294,$C31)),AVERAGEIFS(Observed!AO$2:AO$294,Observed!$A$2:$A$294,$A31,Observed!$C$2:$C$294,$C31),"")</f>
        <v/>
      </c>
      <c r="AQ31" s="24">
        <f>IF(ISNUMBER(AVERAGEIFS(Observed!AP$2:AP$294,Observed!$A$2:$A$294,$A31,Observed!$C$2:$C$294,$C31)),AVERAGEIFS(Observed!AP$2:AP$294,Observed!$A$2:$A$294,$A31,Observed!$C$2:$C$294,$C31),"")</f>
        <v>6.5213333333333336</v>
      </c>
      <c r="AR31" s="24">
        <f>IF(ISNUMBER(AVERAGEIFS(Observed!AQ$2:AQ$294,Observed!$A$2:$A$294,$A31,Observed!$C$2:$C$294,$C31)),AVERAGEIFS(Observed!AQ$2:AQ$294,Observed!$A$2:$A$294,$A31,Observed!$C$2:$C$294,$C31),"")</f>
        <v>32.637</v>
      </c>
      <c r="AS31" s="2">
        <f>COUNTIFS(Observed!$A$2:$A$294,$A31,Observed!$C$2:$C$294,$C31)</f>
        <v>3</v>
      </c>
      <c r="AT31" s="2">
        <f t="shared" si="0"/>
        <v>11</v>
      </c>
    </row>
    <row r="32" spans="1:46" x14ac:dyDescent="0.25">
      <c r="A32" s="4" t="s">
        <v>27</v>
      </c>
      <c r="B32" t="s">
        <v>26</v>
      </c>
      <c r="C32" s="3">
        <v>42254</v>
      </c>
      <c r="D32">
        <v>1</v>
      </c>
      <c r="F32">
        <v>0</v>
      </c>
      <c r="J32" s="2" t="s">
        <v>65</v>
      </c>
      <c r="K32" s="2" t="s">
        <v>32</v>
      </c>
      <c r="L32">
        <v>6</v>
      </c>
      <c r="M32" s="2" t="s">
        <v>22</v>
      </c>
      <c r="N32" s="23" t="str">
        <f>IF(ISNUMBER(AVERAGEIFS(Observed!J$2:J$294,Observed!$A$2:$A$294,$A32,Observed!$C$2:$C$294,$C32)),AVERAGEIFS(Observed!J$2:J$294,Observed!$A$2:$A$294,$A32,Observed!$C$2:$C$294,$C32),"")</f>
        <v/>
      </c>
      <c r="O32" s="24" t="str">
        <f>IF(ISNUMBER(AVERAGEIFS(Observed!K$2:K$294,Observed!$A$2:$A$294,$A32,Observed!$C$2:$C$294,$C32)),AVERAGEIFS(Observed!K$2:K$294,Observed!$A$2:$A$294,$A32,Observed!$C$2:$C$294,$C32),"")</f>
        <v/>
      </c>
      <c r="P32" s="24">
        <f>IF(ISNUMBER(AVERAGEIFS(Observed!L$2:L$294,Observed!$A$2:$A$294,$A32,Observed!$C$2:$C$294,$C32)),AVERAGEIFS(Observed!L$2:L$294,Observed!$A$2:$A$294,$A32,Observed!$C$2:$C$294,$C32),"")</f>
        <v>68.063333333333333</v>
      </c>
      <c r="Q32" s="24">
        <f>IF(ISNUMBER(AVERAGEIFS(Observed!M$2:M$294,Observed!$A$2:$A$294,$A32,Observed!$C$2:$C$294,$C32)),AVERAGEIFS(Observed!M$2:M$294,Observed!$A$2:$A$294,$A32,Observed!$C$2:$C$294,$C32),"")</f>
        <v>68.063333333333333</v>
      </c>
      <c r="R32" s="24">
        <f>IF(ISNUMBER(AVERAGEIFS(Observed!N$2:N$294,Observed!$A$2:$A$294,$A32,Observed!$C$2:$C$294,$C32)),AVERAGEIFS(Observed!N$2:N$294,Observed!$A$2:$A$294,$A32,Observed!$C$2:$C$294,$C32),"")</f>
        <v>68.063333333333333</v>
      </c>
      <c r="S32" s="25" t="str">
        <f>IF(ISNUMBER(AVERAGEIFS(Observed!O$2:O$294,Observed!$A$2:$A$294,$A32,Observed!$C$2:$C$294,$C32)),AVERAGEIFS(Observed!O$2:O$294,Observed!$A$2:$A$294,$A32,Observed!$C$2:$C$294,$C32),"")</f>
        <v/>
      </c>
      <c r="T32" s="25" t="str">
        <f>IF(ISNUMBER(AVERAGEIFS(Observed!P$2:P$294,Observed!$A$2:$A$294,$A32,Observed!$C$2:$C$294,$C32)),AVERAGEIFS(Observed!P$2:P$294,Observed!$A$2:$A$294,$A32,Observed!$C$2:$C$294,$C32),"")</f>
        <v/>
      </c>
      <c r="U32" s="25" t="str">
        <f>IF(ISNUMBER(AVERAGEIFS(Observed!Q$2:Q$294,Observed!$A$2:$A$294,$A32,Observed!$C$2:$C$294,$C32)),AVERAGEIFS(Observed!Q$2:Q$294,Observed!$A$2:$A$294,$A32,Observed!$C$2:$C$294,$C32),"")</f>
        <v/>
      </c>
      <c r="V32" s="24" t="str">
        <f>IF(ISNUMBER(AVERAGEIFS(Observed!R$2:R$294,Observed!$A$2:$A$294,$A32,Observed!$C$2:$C$294,$C32)),AVERAGEIFS(Observed!R$2:R$294,Observed!$A$2:$A$294,$A32,Observed!$C$2:$C$294,$C32),"")</f>
        <v/>
      </c>
      <c r="W32" s="26" t="str">
        <f>IF(ISNUMBER(AVERAGEIFS(Observed!S$2:S$294,Observed!$A$2:$A$294,$A32,Observed!$C$2:$C$294,$C32)),AVERAGEIFS(Observed!S$2:S$294,Observed!$A$2:$A$294,$A32,Observed!$C$2:$C$294,$C32),"")</f>
        <v/>
      </c>
      <c r="X32" s="26" t="str">
        <f>IF(ISNUMBER(AVERAGEIFS(Observed!T$2:T$294,Observed!$A$2:$A$294,$A32,Observed!$C$2:$C$294,$C32)),AVERAGEIFS(Observed!T$2:T$294,Observed!$A$2:$A$294,$A32,Observed!$C$2:$C$294,$C32),"")</f>
        <v/>
      </c>
      <c r="Y32" s="24" t="str">
        <f>IF(ISNUMBER(AVERAGEIFS(Observed!U$2:U$294,Observed!$A$2:$A$294,$A32,Observed!$C$2:$C$294,$C32)),AVERAGEIFS(Observed!U$2:U$294,Observed!$A$2:$A$294,$A32,Observed!$C$2:$C$294,$C32),"")</f>
        <v/>
      </c>
      <c r="Z32" s="24" t="str">
        <f>IF(ISNUMBER(AVERAGEIFS(Observed!V$2:V$294,Observed!$A$2:$A$294,$A32,Observed!$C$2:$C$294,$C32)),AVERAGEIFS(Observed!V$2:V$294,Observed!$A$2:$A$294,$A32,Observed!$C$2:$C$294,$C32),"")</f>
        <v/>
      </c>
      <c r="AA32" s="24" t="str">
        <f>IF(ISNUMBER(AVERAGEIFS(Observed!W$2:W$294,Observed!$A$2:$A$294,$A32,Observed!$C$2:$C$294,$C32)),AVERAGEIFS(Observed!W$2:W$294,Observed!$A$2:$A$294,$A32,Observed!$C$2:$C$294,$C32),"")</f>
        <v/>
      </c>
      <c r="AB32" s="24" t="str">
        <f>IF(ISNUMBER(AVERAGEIFS(Observed!X$2:X$294,Observed!$A$2:$A$294,$A32,Observed!$C$2:$C$294,$C32)),AVERAGEIFS(Observed!X$2:X$294,Observed!$A$2:$A$294,$A32,Observed!$C$2:$C$294,$C32),"")</f>
        <v/>
      </c>
      <c r="AC32" s="24" t="str">
        <f>IF(ISNUMBER(AVERAGEIFS(Observed!Y$2:Y$294,Observed!$A$2:$A$294,$A32,Observed!$C$2:$C$294,$C32)),AVERAGEIFS(Observed!Y$2:Y$294,Observed!$A$2:$A$294,$A32,Observed!$C$2:$C$294,$C32),"")</f>
        <v/>
      </c>
      <c r="AD32" s="24" t="str">
        <f>IF(ISNUMBER(AVERAGEIFS(Observed!Z$2:Z$294,Observed!$A$2:$A$294,$A32,Observed!$C$2:$C$294,$C32)),AVERAGEIFS(Observed!Z$2:Z$294,Observed!$A$2:$A$294,$A32,Observed!$C$2:$C$294,$C32),"")</f>
        <v/>
      </c>
      <c r="AE32" s="24" t="str">
        <f>IF(ISNUMBER(AVERAGEIFS(Observed!AA$2:AA$294,Observed!$A$2:$A$294,$A32,Observed!$C$2:$C$294,$C32)),AVERAGEIFS(Observed!AA$2:AA$294,Observed!$A$2:$A$294,$A32,Observed!$C$2:$C$294,$C32),"")</f>
        <v/>
      </c>
      <c r="AF32" s="24" t="str">
        <f>IF(ISNUMBER(AVERAGEIFS(Observed!AB$2:AB$294,Observed!$A$2:$A$294,$A32,Observed!$C$2:$C$294,$C32)),AVERAGEIFS(Observed!AB$2:AB$294,Observed!$A$2:$A$294,$A32,Observed!$C$2:$C$294,$C32),"")</f>
        <v/>
      </c>
      <c r="AG32" s="24">
        <f>IF(ISNUMBER(AVERAGEIFS(Observed!AC$2:AC$294,Observed!$A$2:$A$294,$A32,Observed!$C$2:$C$294,$C32)),AVERAGEIFS(Observed!AC$2:AC$294,Observed!$A$2:$A$294,$A32,Observed!$C$2:$C$294,$C32),"")</f>
        <v>21.733333333333334</v>
      </c>
      <c r="AH32" s="25">
        <f>IF(ISNUMBER(AVERAGEIFS(Observed!AD$2:AD$294,Observed!$A$2:$A$294,$A32,Observed!$C$2:$C$294,$C32)),AVERAGEIFS(Observed!AD$2:AD$294,Observed!$A$2:$A$294,$A32,Observed!$C$2:$C$294,$C32),"")</f>
        <v>3.266666666666667E-2</v>
      </c>
      <c r="AI32" s="25">
        <f>IF(ISNUMBER(AVERAGEIFS(Observed!AE$2:AE$294,Observed!$A$2:$A$294,$A32,Observed!$C$2:$C$294,$C32)),AVERAGEIFS(Observed!AE$2:AE$294,Observed!$A$2:$A$294,$A32,Observed!$C$2:$C$294,$C32),"")</f>
        <v>3.266666666666667E-2</v>
      </c>
      <c r="AJ32" s="25" t="str">
        <f>IF(ISNUMBER(AVERAGEIFS(Observed!AF$2:AF$294,Observed!$A$2:$A$294,$A32,Observed!$C$2:$C$294,$C32)),AVERAGEIFS(Observed!AF$2:AF$294,Observed!$A$2:$A$294,$A32,Observed!$C$2:$C$294,$C32),"")</f>
        <v/>
      </c>
      <c r="AK32" s="24" t="str">
        <f>IF(ISNUMBER(AVERAGEIFS(Observed!AG$2:AG$294,Observed!$A$2:$A$294,$A32,Observed!$C$2:$C$294,$C32)),AVERAGEIFS(Observed!AG$2:AG$294,Observed!$A$2:$A$294,$A32,Observed!$C$2:$C$294,$C32),"")</f>
        <v/>
      </c>
      <c r="AL32" s="25">
        <f>IF(ISNUMBER(AVERAGEIFS(Observed!AH$2:AH$294,Observed!$A$2:$A$294,$A32,Observed!$C$2:$C$294,$C32)),AVERAGEIFS(Observed!AH$2:AH$294,Observed!$A$2:$A$294,$A32,Observed!$C$2:$C$294,$C32),"")</f>
        <v>0.03</v>
      </c>
      <c r="AM32" s="24">
        <f>IF(ISNUMBER(AVERAGEIFS(Observed!AI$2:AI$294,Observed!$A$2:$A$294,$A32,Observed!$C$2:$C$294,$C32)),AVERAGEIFS(Observed!AI$2:AI$294,Observed!$A$2:$A$294,$A32,Observed!$C$2:$C$294,$C32),"")</f>
        <v>1.1999999999999999E-2</v>
      </c>
      <c r="AN32" s="24">
        <f>IF(ISNUMBER(AVERAGEIFS(Observed!AJ$2:AJ$294,Observed!$A$2:$A$294,$A32,Observed!$C$2:$C$294,$C32)),AVERAGEIFS(Observed!AJ$2:AJ$294,Observed!$A$2:$A$294,$A32,Observed!$C$2:$C$294,$C32),"")</f>
        <v>9.5333333333333339E-2</v>
      </c>
      <c r="AO32" s="24" t="str">
        <f>IF(ISNUMBER(AVERAGEIFS(Observed!AN$2:AN$294,Observed!$A$2:$A$294,$A32,Observed!$C$2:$C$294,$C32)),AVERAGEIFS(Observed!AN$2:AN$294,Observed!$A$2:$A$294,$A32,Observed!$C$2:$C$294,$C32),"")</f>
        <v/>
      </c>
      <c r="AP32" s="25" t="str">
        <f>IF(ISNUMBER(AVERAGEIFS(Observed!AO$2:AO$294,Observed!$A$2:$A$294,$A32,Observed!$C$2:$C$294,$C32)),AVERAGEIFS(Observed!AO$2:AO$294,Observed!$A$2:$A$294,$A32,Observed!$C$2:$C$294,$C32),"")</f>
        <v/>
      </c>
      <c r="AQ32" s="24">
        <f>IF(ISNUMBER(AVERAGEIFS(Observed!AP$2:AP$294,Observed!$A$2:$A$294,$A32,Observed!$C$2:$C$294,$C32)),AVERAGEIFS(Observed!AP$2:AP$294,Observed!$A$2:$A$294,$A32,Observed!$C$2:$C$294,$C32),"")</f>
        <v>2.0876666666666668</v>
      </c>
      <c r="AR32" s="24">
        <f>IF(ISNUMBER(AVERAGEIFS(Observed!AQ$2:AQ$294,Observed!$A$2:$A$294,$A32,Observed!$C$2:$C$294,$C32)),AVERAGEIFS(Observed!AQ$2:AQ$294,Observed!$A$2:$A$294,$A32,Observed!$C$2:$C$294,$C32),"")</f>
        <v>2.0876666666666668</v>
      </c>
      <c r="AS32" s="2">
        <f>COUNTIFS(Observed!$A$2:$A$294,$A32,Observed!$C$2:$C$294,$C32)</f>
        <v>3</v>
      </c>
      <c r="AT32" s="2">
        <f t="shared" si="0"/>
        <v>11</v>
      </c>
    </row>
    <row r="33" spans="1:46" x14ac:dyDescent="0.25">
      <c r="A33" s="4" t="s">
        <v>29</v>
      </c>
      <c r="B33" t="s">
        <v>26</v>
      </c>
      <c r="C33" s="3">
        <v>42254</v>
      </c>
      <c r="D33">
        <v>1</v>
      </c>
      <c r="F33">
        <v>50</v>
      </c>
      <c r="J33" s="2" t="s">
        <v>65</v>
      </c>
      <c r="K33" s="2" t="s">
        <v>32</v>
      </c>
      <c r="L33">
        <v>6</v>
      </c>
      <c r="M33" s="2" t="s">
        <v>22</v>
      </c>
      <c r="N33" s="23" t="str">
        <f>IF(ISNUMBER(AVERAGEIFS(Observed!J$2:J$294,Observed!$A$2:$A$294,$A33,Observed!$C$2:$C$294,$C33)),AVERAGEIFS(Observed!J$2:J$294,Observed!$A$2:$A$294,$A33,Observed!$C$2:$C$294,$C33),"")</f>
        <v/>
      </c>
      <c r="O33" s="24" t="str">
        <f>IF(ISNUMBER(AVERAGEIFS(Observed!K$2:K$294,Observed!$A$2:$A$294,$A33,Observed!$C$2:$C$294,$C33)),AVERAGEIFS(Observed!K$2:K$294,Observed!$A$2:$A$294,$A33,Observed!$C$2:$C$294,$C33),"")</f>
        <v/>
      </c>
      <c r="P33" s="24">
        <f>IF(ISNUMBER(AVERAGEIFS(Observed!L$2:L$294,Observed!$A$2:$A$294,$A33,Observed!$C$2:$C$294,$C33)),AVERAGEIFS(Observed!L$2:L$294,Observed!$A$2:$A$294,$A33,Observed!$C$2:$C$294,$C33),"")</f>
        <v>77.813333333333333</v>
      </c>
      <c r="Q33" s="24">
        <f>IF(ISNUMBER(AVERAGEIFS(Observed!M$2:M$294,Observed!$A$2:$A$294,$A33,Observed!$C$2:$C$294,$C33)),AVERAGEIFS(Observed!M$2:M$294,Observed!$A$2:$A$294,$A33,Observed!$C$2:$C$294,$C33),"")</f>
        <v>77.813333333333333</v>
      </c>
      <c r="R33" s="24">
        <f>IF(ISNUMBER(AVERAGEIFS(Observed!N$2:N$294,Observed!$A$2:$A$294,$A33,Observed!$C$2:$C$294,$C33)),AVERAGEIFS(Observed!N$2:N$294,Observed!$A$2:$A$294,$A33,Observed!$C$2:$C$294,$C33),"")</f>
        <v>77.813333333333333</v>
      </c>
      <c r="S33" s="25" t="str">
        <f>IF(ISNUMBER(AVERAGEIFS(Observed!O$2:O$294,Observed!$A$2:$A$294,$A33,Observed!$C$2:$C$294,$C33)),AVERAGEIFS(Observed!O$2:O$294,Observed!$A$2:$A$294,$A33,Observed!$C$2:$C$294,$C33),"")</f>
        <v/>
      </c>
      <c r="T33" s="25" t="str">
        <f>IF(ISNUMBER(AVERAGEIFS(Observed!P$2:P$294,Observed!$A$2:$A$294,$A33,Observed!$C$2:$C$294,$C33)),AVERAGEIFS(Observed!P$2:P$294,Observed!$A$2:$A$294,$A33,Observed!$C$2:$C$294,$C33),"")</f>
        <v/>
      </c>
      <c r="U33" s="25" t="str">
        <f>IF(ISNUMBER(AVERAGEIFS(Observed!Q$2:Q$294,Observed!$A$2:$A$294,$A33,Observed!$C$2:$C$294,$C33)),AVERAGEIFS(Observed!Q$2:Q$294,Observed!$A$2:$A$294,$A33,Observed!$C$2:$C$294,$C33),"")</f>
        <v/>
      </c>
      <c r="V33" s="24" t="str">
        <f>IF(ISNUMBER(AVERAGEIFS(Observed!R$2:R$294,Observed!$A$2:$A$294,$A33,Observed!$C$2:$C$294,$C33)),AVERAGEIFS(Observed!R$2:R$294,Observed!$A$2:$A$294,$A33,Observed!$C$2:$C$294,$C33),"")</f>
        <v/>
      </c>
      <c r="W33" s="26" t="str">
        <f>IF(ISNUMBER(AVERAGEIFS(Observed!S$2:S$294,Observed!$A$2:$A$294,$A33,Observed!$C$2:$C$294,$C33)),AVERAGEIFS(Observed!S$2:S$294,Observed!$A$2:$A$294,$A33,Observed!$C$2:$C$294,$C33),"")</f>
        <v/>
      </c>
      <c r="X33" s="26" t="str">
        <f>IF(ISNUMBER(AVERAGEIFS(Observed!T$2:T$294,Observed!$A$2:$A$294,$A33,Observed!$C$2:$C$294,$C33)),AVERAGEIFS(Observed!T$2:T$294,Observed!$A$2:$A$294,$A33,Observed!$C$2:$C$294,$C33),"")</f>
        <v/>
      </c>
      <c r="Y33" s="24" t="str">
        <f>IF(ISNUMBER(AVERAGEIFS(Observed!U$2:U$294,Observed!$A$2:$A$294,$A33,Observed!$C$2:$C$294,$C33)),AVERAGEIFS(Observed!U$2:U$294,Observed!$A$2:$A$294,$A33,Observed!$C$2:$C$294,$C33),"")</f>
        <v/>
      </c>
      <c r="Z33" s="24" t="str">
        <f>IF(ISNUMBER(AVERAGEIFS(Observed!V$2:V$294,Observed!$A$2:$A$294,$A33,Observed!$C$2:$C$294,$C33)),AVERAGEIFS(Observed!V$2:V$294,Observed!$A$2:$A$294,$A33,Observed!$C$2:$C$294,$C33),"")</f>
        <v/>
      </c>
      <c r="AA33" s="24" t="str">
        <f>IF(ISNUMBER(AVERAGEIFS(Observed!W$2:W$294,Observed!$A$2:$A$294,$A33,Observed!$C$2:$C$294,$C33)),AVERAGEIFS(Observed!W$2:W$294,Observed!$A$2:$A$294,$A33,Observed!$C$2:$C$294,$C33),"")</f>
        <v/>
      </c>
      <c r="AB33" s="24" t="str">
        <f>IF(ISNUMBER(AVERAGEIFS(Observed!X$2:X$294,Observed!$A$2:$A$294,$A33,Observed!$C$2:$C$294,$C33)),AVERAGEIFS(Observed!X$2:X$294,Observed!$A$2:$A$294,$A33,Observed!$C$2:$C$294,$C33),"")</f>
        <v/>
      </c>
      <c r="AC33" s="24" t="str">
        <f>IF(ISNUMBER(AVERAGEIFS(Observed!Y$2:Y$294,Observed!$A$2:$A$294,$A33,Observed!$C$2:$C$294,$C33)),AVERAGEIFS(Observed!Y$2:Y$294,Observed!$A$2:$A$294,$A33,Observed!$C$2:$C$294,$C33),"")</f>
        <v/>
      </c>
      <c r="AD33" s="24" t="str">
        <f>IF(ISNUMBER(AVERAGEIFS(Observed!Z$2:Z$294,Observed!$A$2:$A$294,$A33,Observed!$C$2:$C$294,$C33)),AVERAGEIFS(Observed!Z$2:Z$294,Observed!$A$2:$A$294,$A33,Observed!$C$2:$C$294,$C33),"")</f>
        <v/>
      </c>
      <c r="AE33" s="24" t="str">
        <f>IF(ISNUMBER(AVERAGEIFS(Observed!AA$2:AA$294,Observed!$A$2:$A$294,$A33,Observed!$C$2:$C$294,$C33)),AVERAGEIFS(Observed!AA$2:AA$294,Observed!$A$2:$A$294,$A33,Observed!$C$2:$C$294,$C33),"")</f>
        <v/>
      </c>
      <c r="AF33" s="24" t="str">
        <f>IF(ISNUMBER(AVERAGEIFS(Observed!AB$2:AB$294,Observed!$A$2:$A$294,$A33,Observed!$C$2:$C$294,$C33)),AVERAGEIFS(Observed!AB$2:AB$294,Observed!$A$2:$A$294,$A33,Observed!$C$2:$C$294,$C33),"")</f>
        <v/>
      </c>
      <c r="AG33" s="24">
        <f>IF(ISNUMBER(AVERAGEIFS(Observed!AC$2:AC$294,Observed!$A$2:$A$294,$A33,Observed!$C$2:$C$294,$C33)),AVERAGEIFS(Observed!AC$2:AC$294,Observed!$A$2:$A$294,$A33,Observed!$C$2:$C$294,$C33),"")</f>
        <v>20.233333333333334</v>
      </c>
      <c r="AH33" s="25">
        <f>IF(ISNUMBER(AVERAGEIFS(Observed!AD$2:AD$294,Observed!$A$2:$A$294,$A33,Observed!$C$2:$C$294,$C33)),AVERAGEIFS(Observed!AD$2:AD$294,Observed!$A$2:$A$294,$A33,Observed!$C$2:$C$294,$C33),"")</f>
        <v>3.0333333333333334E-2</v>
      </c>
      <c r="AI33" s="25">
        <f>IF(ISNUMBER(AVERAGEIFS(Observed!AE$2:AE$294,Observed!$A$2:$A$294,$A33,Observed!$C$2:$C$294,$C33)),AVERAGEIFS(Observed!AE$2:AE$294,Observed!$A$2:$A$294,$A33,Observed!$C$2:$C$294,$C33),"")</f>
        <v>3.0333333333333334E-2</v>
      </c>
      <c r="AJ33" s="25" t="str">
        <f>IF(ISNUMBER(AVERAGEIFS(Observed!AF$2:AF$294,Observed!$A$2:$A$294,$A33,Observed!$C$2:$C$294,$C33)),AVERAGEIFS(Observed!AF$2:AF$294,Observed!$A$2:$A$294,$A33,Observed!$C$2:$C$294,$C33),"")</f>
        <v/>
      </c>
      <c r="AK33" s="24" t="str">
        <f>IF(ISNUMBER(AVERAGEIFS(Observed!AG$2:AG$294,Observed!$A$2:$A$294,$A33,Observed!$C$2:$C$294,$C33)),AVERAGEIFS(Observed!AG$2:AG$294,Observed!$A$2:$A$294,$A33,Observed!$C$2:$C$294,$C33),"")</f>
        <v/>
      </c>
      <c r="AL33" s="25">
        <f>IF(ISNUMBER(AVERAGEIFS(Observed!AH$2:AH$294,Observed!$A$2:$A$294,$A33,Observed!$C$2:$C$294,$C33)),AVERAGEIFS(Observed!AH$2:AH$294,Observed!$A$2:$A$294,$A33,Observed!$C$2:$C$294,$C33),"")</f>
        <v>7.9666666666666663E-2</v>
      </c>
      <c r="AM33" s="24">
        <f>IF(ISNUMBER(AVERAGEIFS(Observed!AI$2:AI$294,Observed!$A$2:$A$294,$A33,Observed!$C$2:$C$294,$C33)),AVERAGEIFS(Observed!AI$2:AI$294,Observed!$A$2:$A$294,$A33,Observed!$C$2:$C$294,$C33),"")</f>
        <v>6.6666666666666671E-3</v>
      </c>
      <c r="AN33" s="24">
        <f>IF(ISNUMBER(AVERAGEIFS(Observed!AJ$2:AJ$294,Observed!$A$2:$A$294,$A33,Observed!$C$2:$C$294,$C33)),AVERAGEIFS(Observed!AJ$2:AJ$294,Observed!$A$2:$A$294,$A33,Observed!$C$2:$C$294,$C33),"")</f>
        <v>8.8000000000000009E-2</v>
      </c>
      <c r="AO33" s="24" t="str">
        <f>IF(ISNUMBER(AVERAGEIFS(Observed!AN$2:AN$294,Observed!$A$2:$A$294,$A33,Observed!$C$2:$C$294,$C33)),AVERAGEIFS(Observed!AN$2:AN$294,Observed!$A$2:$A$294,$A33,Observed!$C$2:$C$294,$C33),"")</f>
        <v/>
      </c>
      <c r="AP33" s="25" t="str">
        <f>IF(ISNUMBER(AVERAGEIFS(Observed!AO$2:AO$294,Observed!$A$2:$A$294,$A33,Observed!$C$2:$C$294,$C33)),AVERAGEIFS(Observed!AO$2:AO$294,Observed!$A$2:$A$294,$A33,Observed!$C$2:$C$294,$C33),"")</f>
        <v/>
      </c>
      <c r="AQ33" s="24">
        <f>IF(ISNUMBER(AVERAGEIFS(Observed!AP$2:AP$294,Observed!$A$2:$A$294,$A33,Observed!$C$2:$C$294,$C33)),AVERAGEIFS(Observed!AP$2:AP$294,Observed!$A$2:$A$294,$A33,Observed!$C$2:$C$294,$C33),"")</f>
        <v>2.3976666666666664</v>
      </c>
      <c r="AR33" s="24">
        <f>IF(ISNUMBER(AVERAGEIFS(Observed!AQ$2:AQ$294,Observed!$A$2:$A$294,$A33,Observed!$C$2:$C$294,$C33)),AVERAGEIFS(Observed!AQ$2:AQ$294,Observed!$A$2:$A$294,$A33,Observed!$C$2:$C$294,$C33),"")</f>
        <v>2.3976666666666664</v>
      </c>
      <c r="AS33" s="2">
        <f>COUNTIFS(Observed!$A$2:$A$294,$A33,Observed!$C$2:$C$294,$C33)</f>
        <v>3</v>
      </c>
      <c r="AT33" s="2">
        <f t="shared" si="0"/>
        <v>11</v>
      </c>
    </row>
    <row r="34" spans="1:46" x14ac:dyDescent="0.25">
      <c r="A34" s="4" t="s">
        <v>28</v>
      </c>
      <c r="B34" t="s">
        <v>26</v>
      </c>
      <c r="C34" s="3">
        <v>42254</v>
      </c>
      <c r="D34">
        <v>1</v>
      </c>
      <c r="F34">
        <v>100</v>
      </c>
      <c r="J34" s="2" t="s">
        <v>65</v>
      </c>
      <c r="K34" s="2" t="s">
        <v>32</v>
      </c>
      <c r="L34">
        <v>6</v>
      </c>
      <c r="M34" s="2" t="s">
        <v>22</v>
      </c>
      <c r="N34" s="23" t="str">
        <f>IF(ISNUMBER(AVERAGEIFS(Observed!J$2:J$294,Observed!$A$2:$A$294,$A34,Observed!$C$2:$C$294,$C34)),AVERAGEIFS(Observed!J$2:J$294,Observed!$A$2:$A$294,$A34,Observed!$C$2:$C$294,$C34),"")</f>
        <v/>
      </c>
      <c r="O34" s="24" t="str">
        <f>IF(ISNUMBER(AVERAGEIFS(Observed!K$2:K$294,Observed!$A$2:$A$294,$A34,Observed!$C$2:$C$294,$C34)),AVERAGEIFS(Observed!K$2:K$294,Observed!$A$2:$A$294,$A34,Observed!$C$2:$C$294,$C34),"")</f>
        <v/>
      </c>
      <c r="P34" s="24">
        <f>IF(ISNUMBER(AVERAGEIFS(Observed!L$2:L$294,Observed!$A$2:$A$294,$A34,Observed!$C$2:$C$294,$C34)),AVERAGEIFS(Observed!L$2:L$294,Observed!$A$2:$A$294,$A34,Observed!$C$2:$C$294,$C34),"")</f>
        <v>87.573333333333338</v>
      </c>
      <c r="Q34" s="24">
        <f>IF(ISNUMBER(AVERAGEIFS(Observed!M$2:M$294,Observed!$A$2:$A$294,$A34,Observed!$C$2:$C$294,$C34)),AVERAGEIFS(Observed!M$2:M$294,Observed!$A$2:$A$294,$A34,Observed!$C$2:$C$294,$C34),"")</f>
        <v>87.573333333333338</v>
      </c>
      <c r="R34" s="24">
        <f>IF(ISNUMBER(AVERAGEIFS(Observed!N$2:N$294,Observed!$A$2:$A$294,$A34,Observed!$C$2:$C$294,$C34)),AVERAGEIFS(Observed!N$2:N$294,Observed!$A$2:$A$294,$A34,Observed!$C$2:$C$294,$C34),"")</f>
        <v>87.573333333333338</v>
      </c>
      <c r="S34" s="25" t="str">
        <f>IF(ISNUMBER(AVERAGEIFS(Observed!O$2:O$294,Observed!$A$2:$A$294,$A34,Observed!$C$2:$C$294,$C34)),AVERAGEIFS(Observed!O$2:O$294,Observed!$A$2:$A$294,$A34,Observed!$C$2:$C$294,$C34),"")</f>
        <v/>
      </c>
      <c r="T34" s="25" t="str">
        <f>IF(ISNUMBER(AVERAGEIFS(Observed!P$2:P$294,Observed!$A$2:$A$294,$A34,Observed!$C$2:$C$294,$C34)),AVERAGEIFS(Observed!P$2:P$294,Observed!$A$2:$A$294,$A34,Observed!$C$2:$C$294,$C34),"")</f>
        <v/>
      </c>
      <c r="U34" s="25" t="str">
        <f>IF(ISNUMBER(AVERAGEIFS(Observed!Q$2:Q$294,Observed!$A$2:$A$294,$A34,Observed!$C$2:$C$294,$C34)),AVERAGEIFS(Observed!Q$2:Q$294,Observed!$A$2:$A$294,$A34,Observed!$C$2:$C$294,$C34),"")</f>
        <v/>
      </c>
      <c r="V34" s="24" t="str">
        <f>IF(ISNUMBER(AVERAGEIFS(Observed!R$2:R$294,Observed!$A$2:$A$294,$A34,Observed!$C$2:$C$294,$C34)),AVERAGEIFS(Observed!R$2:R$294,Observed!$A$2:$A$294,$A34,Observed!$C$2:$C$294,$C34),"")</f>
        <v/>
      </c>
      <c r="W34" s="26" t="str">
        <f>IF(ISNUMBER(AVERAGEIFS(Observed!S$2:S$294,Observed!$A$2:$A$294,$A34,Observed!$C$2:$C$294,$C34)),AVERAGEIFS(Observed!S$2:S$294,Observed!$A$2:$A$294,$A34,Observed!$C$2:$C$294,$C34),"")</f>
        <v/>
      </c>
      <c r="X34" s="26" t="str">
        <f>IF(ISNUMBER(AVERAGEIFS(Observed!T$2:T$294,Observed!$A$2:$A$294,$A34,Observed!$C$2:$C$294,$C34)),AVERAGEIFS(Observed!T$2:T$294,Observed!$A$2:$A$294,$A34,Observed!$C$2:$C$294,$C34),"")</f>
        <v/>
      </c>
      <c r="Y34" s="24" t="str">
        <f>IF(ISNUMBER(AVERAGEIFS(Observed!U$2:U$294,Observed!$A$2:$A$294,$A34,Observed!$C$2:$C$294,$C34)),AVERAGEIFS(Observed!U$2:U$294,Observed!$A$2:$A$294,$A34,Observed!$C$2:$C$294,$C34),"")</f>
        <v/>
      </c>
      <c r="Z34" s="24" t="str">
        <f>IF(ISNUMBER(AVERAGEIFS(Observed!V$2:V$294,Observed!$A$2:$A$294,$A34,Observed!$C$2:$C$294,$C34)),AVERAGEIFS(Observed!V$2:V$294,Observed!$A$2:$A$294,$A34,Observed!$C$2:$C$294,$C34),"")</f>
        <v/>
      </c>
      <c r="AA34" s="24" t="str">
        <f>IF(ISNUMBER(AVERAGEIFS(Observed!W$2:W$294,Observed!$A$2:$A$294,$A34,Observed!$C$2:$C$294,$C34)),AVERAGEIFS(Observed!W$2:W$294,Observed!$A$2:$A$294,$A34,Observed!$C$2:$C$294,$C34),"")</f>
        <v/>
      </c>
      <c r="AB34" s="24" t="str">
        <f>IF(ISNUMBER(AVERAGEIFS(Observed!X$2:X$294,Observed!$A$2:$A$294,$A34,Observed!$C$2:$C$294,$C34)),AVERAGEIFS(Observed!X$2:X$294,Observed!$A$2:$A$294,$A34,Observed!$C$2:$C$294,$C34),"")</f>
        <v/>
      </c>
      <c r="AC34" s="24" t="str">
        <f>IF(ISNUMBER(AVERAGEIFS(Observed!Y$2:Y$294,Observed!$A$2:$A$294,$A34,Observed!$C$2:$C$294,$C34)),AVERAGEIFS(Observed!Y$2:Y$294,Observed!$A$2:$A$294,$A34,Observed!$C$2:$C$294,$C34),"")</f>
        <v/>
      </c>
      <c r="AD34" s="24" t="str">
        <f>IF(ISNUMBER(AVERAGEIFS(Observed!Z$2:Z$294,Observed!$A$2:$A$294,$A34,Observed!$C$2:$C$294,$C34)),AVERAGEIFS(Observed!Z$2:Z$294,Observed!$A$2:$A$294,$A34,Observed!$C$2:$C$294,$C34),"")</f>
        <v/>
      </c>
      <c r="AE34" s="24" t="str">
        <f>IF(ISNUMBER(AVERAGEIFS(Observed!AA$2:AA$294,Observed!$A$2:$A$294,$A34,Observed!$C$2:$C$294,$C34)),AVERAGEIFS(Observed!AA$2:AA$294,Observed!$A$2:$A$294,$A34,Observed!$C$2:$C$294,$C34),"")</f>
        <v/>
      </c>
      <c r="AF34" s="24" t="str">
        <f>IF(ISNUMBER(AVERAGEIFS(Observed!AB$2:AB$294,Observed!$A$2:$A$294,$A34,Observed!$C$2:$C$294,$C34)),AVERAGEIFS(Observed!AB$2:AB$294,Observed!$A$2:$A$294,$A34,Observed!$C$2:$C$294,$C34),"")</f>
        <v/>
      </c>
      <c r="AG34" s="24">
        <f>IF(ISNUMBER(AVERAGEIFS(Observed!AC$2:AC$294,Observed!$A$2:$A$294,$A34,Observed!$C$2:$C$294,$C34)),AVERAGEIFS(Observed!AC$2:AC$294,Observed!$A$2:$A$294,$A34,Observed!$C$2:$C$294,$C34),"")</f>
        <v>18.600000000000001</v>
      </c>
      <c r="AH34" s="25">
        <f>IF(ISNUMBER(AVERAGEIFS(Observed!AD$2:AD$294,Observed!$A$2:$A$294,$A34,Observed!$C$2:$C$294,$C34)),AVERAGEIFS(Observed!AD$2:AD$294,Observed!$A$2:$A$294,$A34,Observed!$C$2:$C$294,$C34),"")</f>
        <v>2.8000000000000001E-2</v>
      </c>
      <c r="AI34" s="25">
        <f>IF(ISNUMBER(AVERAGEIFS(Observed!AE$2:AE$294,Observed!$A$2:$A$294,$A34,Observed!$C$2:$C$294,$C34)),AVERAGEIFS(Observed!AE$2:AE$294,Observed!$A$2:$A$294,$A34,Observed!$C$2:$C$294,$C34),"")</f>
        <v>2.8000000000000001E-2</v>
      </c>
      <c r="AJ34" s="25" t="str">
        <f>IF(ISNUMBER(AVERAGEIFS(Observed!AF$2:AF$294,Observed!$A$2:$A$294,$A34,Observed!$C$2:$C$294,$C34)),AVERAGEIFS(Observed!AF$2:AF$294,Observed!$A$2:$A$294,$A34,Observed!$C$2:$C$294,$C34),"")</f>
        <v/>
      </c>
      <c r="AK34" s="24" t="str">
        <f>IF(ISNUMBER(AVERAGEIFS(Observed!AG$2:AG$294,Observed!$A$2:$A$294,$A34,Observed!$C$2:$C$294,$C34)),AVERAGEIFS(Observed!AG$2:AG$294,Observed!$A$2:$A$294,$A34,Observed!$C$2:$C$294,$C34),"")</f>
        <v/>
      </c>
      <c r="AL34" s="25">
        <f>IF(ISNUMBER(AVERAGEIFS(Observed!AH$2:AH$294,Observed!$A$2:$A$294,$A34,Observed!$C$2:$C$294,$C34)),AVERAGEIFS(Observed!AH$2:AH$294,Observed!$A$2:$A$294,$A34,Observed!$C$2:$C$294,$C34),"")</f>
        <v>4.3333333333333335E-2</v>
      </c>
      <c r="AM34" s="24">
        <f>IF(ISNUMBER(AVERAGEIFS(Observed!AI$2:AI$294,Observed!$A$2:$A$294,$A34,Observed!$C$2:$C$294,$C34)),AVERAGEIFS(Observed!AI$2:AI$294,Observed!$A$2:$A$294,$A34,Observed!$C$2:$C$294,$C34),"")</f>
        <v>5.6666666666666671E-3</v>
      </c>
      <c r="AN34" s="24">
        <f>IF(ISNUMBER(AVERAGEIFS(Observed!AJ$2:AJ$294,Observed!$A$2:$A$294,$A34,Observed!$C$2:$C$294,$C34)),AVERAGEIFS(Observed!AJ$2:AJ$294,Observed!$A$2:$A$294,$A34,Observed!$C$2:$C$294,$C34),"")</f>
        <v>0.122</v>
      </c>
      <c r="AO34" s="24" t="str">
        <f>IF(ISNUMBER(AVERAGEIFS(Observed!AN$2:AN$294,Observed!$A$2:$A$294,$A34,Observed!$C$2:$C$294,$C34)),AVERAGEIFS(Observed!AN$2:AN$294,Observed!$A$2:$A$294,$A34,Observed!$C$2:$C$294,$C34),"")</f>
        <v/>
      </c>
      <c r="AP34" s="25" t="str">
        <f>IF(ISNUMBER(AVERAGEIFS(Observed!AO$2:AO$294,Observed!$A$2:$A$294,$A34,Observed!$C$2:$C$294,$C34)),AVERAGEIFS(Observed!AO$2:AO$294,Observed!$A$2:$A$294,$A34,Observed!$C$2:$C$294,$C34),"")</f>
        <v/>
      </c>
      <c r="AQ34" s="24">
        <f>IF(ISNUMBER(AVERAGEIFS(Observed!AP$2:AP$294,Observed!$A$2:$A$294,$A34,Observed!$C$2:$C$294,$C34)),AVERAGEIFS(Observed!AP$2:AP$294,Observed!$A$2:$A$294,$A34,Observed!$C$2:$C$294,$C34),"")</f>
        <v>2.4916666666666667</v>
      </c>
      <c r="AR34" s="24">
        <f>IF(ISNUMBER(AVERAGEIFS(Observed!AQ$2:AQ$294,Observed!$A$2:$A$294,$A34,Observed!$C$2:$C$294,$C34)),AVERAGEIFS(Observed!AQ$2:AQ$294,Observed!$A$2:$A$294,$A34,Observed!$C$2:$C$294,$C34),"")</f>
        <v>2.4916666666666667</v>
      </c>
      <c r="AS34" s="2">
        <f>COUNTIFS(Observed!$A$2:$A$294,$A34,Observed!$C$2:$C$294,$C34)</f>
        <v>3</v>
      </c>
      <c r="AT34" s="2">
        <f t="shared" si="0"/>
        <v>11</v>
      </c>
    </row>
    <row r="35" spans="1:46" x14ac:dyDescent="0.25">
      <c r="A35" s="4" t="s">
        <v>25</v>
      </c>
      <c r="B35" t="s">
        <v>26</v>
      </c>
      <c r="C35" s="3">
        <v>42254</v>
      </c>
      <c r="D35">
        <v>1</v>
      </c>
      <c r="F35">
        <v>200</v>
      </c>
      <c r="J35" s="2" t="s">
        <v>65</v>
      </c>
      <c r="K35" s="2" t="s">
        <v>32</v>
      </c>
      <c r="L35">
        <v>6</v>
      </c>
      <c r="M35" s="2" t="s">
        <v>22</v>
      </c>
      <c r="N35" s="23" t="str">
        <f>IF(ISNUMBER(AVERAGEIFS(Observed!J$2:J$294,Observed!$A$2:$A$294,$A35,Observed!$C$2:$C$294,$C35)),AVERAGEIFS(Observed!J$2:J$294,Observed!$A$2:$A$294,$A35,Observed!$C$2:$C$294,$C35),"")</f>
        <v/>
      </c>
      <c r="O35" s="24" t="str">
        <f>IF(ISNUMBER(AVERAGEIFS(Observed!K$2:K$294,Observed!$A$2:$A$294,$A35,Observed!$C$2:$C$294,$C35)),AVERAGEIFS(Observed!K$2:K$294,Observed!$A$2:$A$294,$A35,Observed!$C$2:$C$294,$C35),"")</f>
        <v/>
      </c>
      <c r="P35" s="24">
        <f>IF(ISNUMBER(AVERAGEIFS(Observed!L$2:L$294,Observed!$A$2:$A$294,$A35,Observed!$C$2:$C$294,$C35)),AVERAGEIFS(Observed!L$2:L$294,Observed!$A$2:$A$294,$A35,Observed!$C$2:$C$294,$C35),"")</f>
        <v>97.21</v>
      </c>
      <c r="Q35" s="24">
        <f>IF(ISNUMBER(AVERAGEIFS(Observed!M$2:M$294,Observed!$A$2:$A$294,$A35,Observed!$C$2:$C$294,$C35)),AVERAGEIFS(Observed!M$2:M$294,Observed!$A$2:$A$294,$A35,Observed!$C$2:$C$294,$C35),"")</f>
        <v>97.21</v>
      </c>
      <c r="R35" s="24">
        <f>IF(ISNUMBER(AVERAGEIFS(Observed!N$2:N$294,Observed!$A$2:$A$294,$A35,Observed!$C$2:$C$294,$C35)),AVERAGEIFS(Observed!N$2:N$294,Observed!$A$2:$A$294,$A35,Observed!$C$2:$C$294,$C35),"")</f>
        <v>97.21</v>
      </c>
      <c r="S35" s="25" t="str">
        <f>IF(ISNUMBER(AVERAGEIFS(Observed!O$2:O$294,Observed!$A$2:$A$294,$A35,Observed!$C$2:$C$294,$C35)),AVERAGEIFS(Observed!O$2:O$294,Observed!$A$2:$A$294,$A35,Observed!$C$2:$C$294,$C35),"")</f>
        <v/>
      </c>
      <c r="T35" s="25" t="str">
        <f>IF(ISNUMBER(AVERAGEIFS(Observed!P$2:P$294,Observed!$A$2:$A$294,$A35,Observed!$C$2:$C$294,$C35)),AVERAGEIFS(Observed!P$2:P$294,Observed!$A$2:$A$294,$A35,Observed!$C$2:$C$294,$C35),"")</f>
        <v/>
      </c>
      <c r="U35" s="25" t="str">
        <f>IF(ISNUMBER(AVERAGEIFS(Observed!Q$2:Q$294,Observed!$A$2:$A$294,$A35,Observed!$C$2:$C$294,$C35)),AVERAGEIFS(Observed!Q$2:Q$294,Observed!$A$2:$A$294,$A35,Observed!$C$2:$C$294,$C35),"")</f>
        <v/>
      </c>
      <c r="V35" s="24" t="str">
        <f>IF(ISNUMBER(AVERAGEIFS(Observed!R$2:R$294,Observed!$A$2:$A$294,$A35,Observed!$C$2:$C$294,$C35)),AVERAGEIFS(Observed!R$2:R$294,Observed!$A$2:$A$294,$A35,Observed!$C$2:$C$294,$C35),"")</f>
        <v/>
      </c>
      <c r="W35" s="26" t="str">
        <f>IF(ISNUMBER(AVERAGEIFS(Observed!S$2:S$294,Observed!$A$2:$A$294,$A35,Observed!$C$2:$C$294,$C35)),AVERAGEIFS(Observed!S$2:S$294,Observed!$A$2:$A$294,$A35,Observed!$C$2:$C$294,$C35),"")</f>
        <v/>
      </c>
      <c r="X35" s="26" t="str">
        <f>IF(ISNUMBER(AVERAGEIFS(Observed!T$2:T$294,Observed!$A$2:$A$294,$A35,Observed!$C$2:$C$294,$C35)),AVERAGEIFS(Observed!T$2:T$294,Observed!$A$2:$A$294,$A35,Observed!$C$2:$C$294,$C35),"")</f>
        <v/>
      </c>
      <c r="Y35" s="24" t="str">
        <f>IF(ISNUMBER(AVERAGEIFS(Observed!U$2:U$294,Observed!$A$2:$A$294,$A35,Observed!$C$2:$C$294,$C35)),AVERAGEIFS(Observed!U$2:U$294,Observed!$A$2:$A$294,$A35,Observed!$C$2:$C$294,$C35),"")</f>
        <v/>
      </c>
      <c r="Z35" s="24" t="str">
        <f>IF(ISNUMBER(AVERAGEIFS(Observed!V$2:V$294,Observed!$A$2:$A$294,$A35,Observed!$C$2:$C$294,$C35)),AVERAGEIFS(Observed!V$2:V$294,Observed!$A$2:$A$294,$A35,Observed!$C$2:$C$294,$C35),"")</f>
        <v/>
      </c>
      <c r="AA35" s="24" t="str">
        <f>IF(ISNUMBER(AVERAGEIFS(Observed!W$2:W$294,Observed!$A$2:$A$294,$A35,Observed!$C$2:$C$294,$C35)),AVERAGEIFS(Observed!W$2:W$294,Observed!$A$2:$A$294,$A35,Observed!$C$2:$C$294,$C35),"")</f>
        <v/>
      </c>
      <c r="AB35" s="24" t="str">
        <f>IF(ISNUMBER(AVERAGEIFS(Observed!X$2:X$294,Observed!$A$2:$A$294,$A35,Observed!$C$2:$C$294,$C35)),AVERAGEIFS(Observed!X$2:X$294,Observed!$A$2:$A$294,$A35,Observed!$C$2:$C$294,$C35),"")</f>
        <v/>
      </c>
      <c r="AC35" s="24" t="str">
        <f>IF(ISNUMBER(AVERAGEIFS(Observed!Y$2:Y$294,Observed!$A$2:$A$294,$A35,Observed!$C$2:$C$294,$C35)),AVERAGEIFS(Observed!Y$2:Y$294,Observed!$A$2:$A$294,$A35,Observed!$C$2:$C$294,$C35),"")</f>
        <v/>
      </c>
      <c r="AD35" s="24" t="str">
        <f>IF(ISNUMBER(AVERAGEIFS(Observed!Z$2:Z$294,Observed!$A$2:$A$294,$A35,Observed!$C$2:$C$294,$C35)),AVERAGEIFS(Observed!Z$2:Z$294,Observed!$A$2:$A$294,$A35,Observed!$C$2:$C$294,$C35),"")</f>
        <v/>
      </c>
      <c r="AE35" s="24" t="str">
        <f>IF(ISNUMBER(AVERAGEIFS(Observed!AA$2:AA$294,Observed!$A$2:$A$294,$A35,Observed!$C$2:$C$294,$C35)),AVERAGEIFS(Observed!AA$2:AA$294,Observed!$A$2:$A$294,$A35,Observed!$C$2:$C$294,$C35),"")</f>
        <v/>
      </c>
      <c r="AF35" s="24" t="str">
        <f>IF(ISNUMBER(AVERAGEIFS(Observed!AB$2:AB$294,Observed!$A$2:$A$294,$A35,Observed!$C$2:$C$294,$C35)),AVERAGEIFS(Observed!AB$2:AB$294,Observed!$A$2:$A$294,$A35,Observed!$C$2:$C$294,$C35),"")</f>
        <v/>
      </c>
      <c r="AG35" s="24">
        <f>IF(ISNUMBER(AVERAGEIFS(Observed!AC$2:AC$294,Observed!$A$2:$A$294,$A35,Observed!$C$2:$C$294,$C35)),AVERAGEIFS(Observed!AC$2:AC$294,Observed!$A$2:$A$294,$A35,Observed!$C$2:$C$294,$C35),"")</f>
        <v>18.333333333333332</v>
      </c>
      <c r="AH35" s="25">
        <f>IF(ISNUMBER(AVERAGEIFS(Observed!AD$2:AD$294,Observed!$A$2:$A$294,$A35,Observed!$C$2:$C$294,$C35)),AVERAGEIFS(Observed!AD$2:AD$294,Observed!$A$2:$A$294,$A35,Observed!$C$2:$C$294,$C35),"")</f>
        <v>2.7666666666666669E-2</v>
      </c>
      <c r="AI35" s="25">
        <f>IF(ISNUMBER(AVERAGEIFS(Observed!AE$2:AE$294,Observed!$A$2:$A$294,$A35,Observed!$C$2:$C$294,$C35)),AVERAGEIFS(Observed!AE$2:AE$294,Observed!$A$2:$A$294,$A35,Observed!$C$2:$C$294,$C35),"")</f>
        <v>2.7666666666666669E-2</v>
      </c>
      <c r="AJ35" s="25" t="str">
        <f>IF(ISNUMBER(AVERAGEIFS(Observed!AF$2:AF$294,Observed!$A$2:$A$294,$A35,Observed!$C$2:$C$294,$C35)),AVERAGEIFS(Observed!AF$2:AF$294,Observed!$A$2:$A$294,$A35,Observed!$C$2:$C$294,$C35),"")</f>
        <v/>
      </c>
      <c r="AK35" s="24" t="str">
        <f>IF(ISNUMBER(AVERAGEIFS(Observed!AG$2:AG$294,Observed!$A$2:$A$294,$A35,Observed!$C$2:$C$294,$C35)),AVERAGEIFS(Observed!AG$2:AG$294,Observed!$A$2:$A$294,$A35,Observed!$C$2:$C$294,$C35),"")</f>
        <v/>
      </c>
      <c r="AL35" s="25">
        <f>IF(ISNUMBER(AVERAGEIFS(Observed!AH$2:AH$294,Observed!$A$2:$A$294,$A35,Observed!$C$2:$C$294,$C35)),AVERAGEIFS(Observed!AH$2:AH$294,Observed!$A$2:$A$294,$A35,Observed!$C$2:$C$294,$C35),"")</f>
        <v>6.9666666666666668E-2</v>
      </c>
      <c r="AM35" s="24">
        <f>IF(ISNUMBER(AVERAGEIFS(Observed!AI$2:AI$294,Observed!$A$2:$A$294,$A35,Observed!$C$2:$C$294,$C35)),AVERAGEIFS(Observed!AI$2:AI$294,Observed!$A$2:$A$294,$A35,Observed!$C$2:$C$294,$C35),"")</f>
        <v>8.0000000000000002E-3</v>
      </c>
      <c r="AN35" s="24">
        <f>IF(ISNUMBER(AVERAGEIFS(Observed!AJ$2:AJ$294,Observed!$A$2:$A$294,$A35,Observed!$C$2:$C$294,$C35)),AVERAGEIFS(Observed!AJ$2:AJ$294,Observed!$A$2:$A$294,$A35,Observed!$C$2:$C$294,$C35),"")</f>
        <v>0.18266666666666667</v>
      </c>
      <c r="AO35" s="24" t="str">
        <f>IF(ISNUMBER(AVERAGEIFS(Observed!AN$2:AN$294,Observed!$A$2:$A$294,$A35,Observed!$C$2:$C$294,$C35)),AVERAGEIFS(Observed!AN$2:AN$294,Observed!$A$2:$A$294,$A35,Observed!$C$2:$C$294,$C35),"")</f>
        <v/>
      </c>
      <c r="AP35" s="25" t="str">
        <f>IF(ISNUMBER(AVERAGEIFS(Observed!AO$2:AO$294,Observed!$A$2:$A$294,$A35,Observed!$C$2:$C$294,$C35)),AVERAGEIFS(Observed!AO$2:AO$294,Observed!$A$2:$A$294,$A35,Observed!$C$2:$C$294,$C35),"")</f>
        <v/>
      </c>
      <c r="AQ35" s="24">
        <f>IF(ISNUMBER(AVERAGEIFS(Observed!AP$2:AP$294,Observed!$A$2:$A$294,$A35,Observed!$C$2:$C$294,$C35)),AVERAGEIFS(Observed!AP$2:AP$294,Observed!$A$2:$A$294,$A35,Observed!$C$2:$C$294,$C35),"")</f>
        <v>2.7213333333333334</v>
      </c>
      <c r="AR35" s="24">
        <f>IF(ISNUMBER(AVERAGEIFS(Observed!AQ$2:AQ$294,Observed!$A$2:$A$294,$A35,Observed!$C$2:$C$294,$C35)),AVERAGEIFS(Observed!AQ$2:AQ$294,Observed!$A$2:$A$294,$A35,Observed!$C$2:$C$294,$C35),"")</f>
        <v>2.7213333333333334</v>
      </c>
      <c r="AS35" s="2">
        <f>COUNTIFS(Observed!$A$2:$A$294,$A35,Observed!$C$2:$C$294,$C35)</f>
        <v>3</v>
      </c>
      <c r="AT35" s="2">
        <f t="shared" si="0"/>
        <v>11</v>
      </c>
    </row>
    <row r="36" spans="1:46" x14ac:dyDescent="0.25">
      <c r="A36" s="4" t="s">
        <v>31</v>
      </c>
      <c r="B36" t="s">
        <v>26</v>
      </c>
      <c r="C36" s="3">
        <v>42254</v>
      </c>
      <c r="D36">
        <v>1</v>
      </c>
      <c r="F36">
        <v>350</v>
      </c>
      <c r="J36" s="2" t="s">
        <v>65</v>
      </c>
      <c r="K36" s="2" t="s">
        <v>32</v>
      </c>
      <c r="L36">
        <v>6</v>
      </c>
      <c r="M36" s="2" t="s">
        <v>22</v>
      </c>
      <c r="N36" s="23" t="str">
        <f>IF(ISNUMBER(AVERAGEIFS(Observed!J$2:J$294,Observed!$A$2:$A$294,$A36,Observed!$C$2:$C$294,$C36)),AVERAGEIFS(Observed!J$2:J$294,Observed!$A$2:$A$294,$A36,Observed!$C$2:$C$294,$C36),"")</f>
        <v/>
      </c>
      <c r="O36" s="24" t="str">
        <f>IF(ISNUMBER(AVERAGEIFS(Observed!K$2:K$294,Observed!$A$2:$A$294,$A36,Observed!$C$2:$C$294,$C36)),AVERAGEIFS(Observed!K$2:K$294,Observed!$A$2:$A$294,$A36,Observed!$C$2:$C$294,$C36),"")</f>
        <v/>
      </c>
      <c r="P36" s="24">
        <f>IF(ISNUMBER(AVERAGEIFS(Observed!L$2:L$294,Observed!$A$2:$A$294,$A36,Observed!$C$2:$C$294,$C36)),AVERAGEIFS(Observed!L$2:L$294,Observed!$A$2:$A$294,$A36,Observed!$C$2:$C$294,$C36),"")</f>
        <v>110.61000000000001</v>
      </c>
      <c r="Q36" s="24">
        <f>IF(ISNUMBER(AVERAGEIFS(Observed!M$2:M$294,Observed!$A$2:$A$294,$A36,Observed!$C$2:$C$294,$C36)),AVERAGEIFS(Observed!M$2:M$294,Observed!$A$2:$A$294,$A36,Observed!$C$2:$C$294,$C36),"")</f>
        <v>110.61000000000001</v>
      </c>
      <c r="R36" s="24">
        <f>IF(ISNUMBER(AVERAGEIFS(Observed!N$2:N$294,Observed!$A$2:$A$294,$A36,Observed!$C$2:$C$294,$C36)),AVERAGEIFS(Observed!N$2:N$294,Observed!$A$2:$A$294,$A36,Observed!$C$2:$C$294,$C36),"")</f>
        <v>110.61000000000001</v>
      </c>
      <c r="S36" s="25" t="str">
        <f>IF(ISNUMBER(AVERAGEIFS(Observed!O$2:O$294,Observed!$A$2:$A$294,$A36,Observed!$C$2:$C$294,$C36)),AVERAGEIFS(Observed!O$2:O$294,Observed!$A$2:$A$294,$A36,Observed!$C$2:$C$294,$C36),"")</f>
        <v/>
      </c>
      <c r="T36" s="25" t="str">
        <f>IF(ISNUMBER(AVERAGEIFS(Observed!P$2:P$294,Observed!$A$2:$A$294,$A36,Observed!$C$2:$C$294,$C36)),AVERAGEIFS(Observed!P$2:P$294,Observed!$A$2:$A$294,$A36,Observed!$C$2:$C$294,$C36),"")</f>
        <v/>
      </c>
      <c r="U36" s="25" t="str">
        <f>IF(ISNUMBER(AVERAGEIFS(Observed!Q$2:Q$294,Observed!$A$2:$A$294,$A36,Observed!$C$2:$C$294,$C36)),AVERAGEIFS(Observed!Q$2:Q$294,Observed!$A$2:$A$294,$A36,Observed!$C$2:$C$294,$C36),"")</f>
        <v/>
      </c>
      <c r="V36" s="24" t="str">
        <f>IF(ISNUMBER(AVERAGEIFS(Observed!R$2:R$294,Observed!$A$2:$A$294,$A36,Observed!$C$2:$C$294,$C36)),AVERAGEIFS(Observed!R$2:R$294,Observed!$A$2:$A$294,$A36,Observed!$C$2:$C$294,$C36),"")</f>
        <v/>
      </c>
      <c r="W36" s="26" t="str">
        <f>IF(ISNUMBER(AVERAGEIFS(Observed!S$2:S$294,Observed!$A$2:$A$294,$A36,Observed!$C$2:$C$294,$C36)),AVERAGEIFS(Observed!S$2:S$294,Observed!$A$2:$A$294,$A36,Observed!$C$2:$C$294,$C36),"")</f>
        <v/>
      </c>
      <c r="X36" s="26" t="str">
        <f>IF(ISNUMBER(AVERAGEIFS(Observed!T$2:T$294,Observed!$A$2:$A$294,$A36,Observed!$C$2:$C$294,$C36)),AVERAGEIFS(Observed!T$2:T$294,Observed!$A$2:$A$294,$A36,Observed!$C$2:$C$294,$C36),"")</f>
        <v/>
      </c>
      <c r="Y36" s="24" t="str">
        <f>IF(ISNUMBER(AVERAGEIFS(Observed!U$2:U$294,Observed!$A$2:$A$294,$A36,Observed!$C$2:$C$294,$C36)),AVERAGEIFS(Observed!U$2:U$294,Observed!$A$2:$A$294,$A36,Observed!$C$2:$C$294,$C36),"")</f>
        <v/>
      </c>
      <c r="Z36" s="24" t="str">
        <f>IF(ISNUMBER(AVERAGEIFS(Observed!V$2:V$294,Observed!$A$2:$A$294,$A36,Observed!$C$2:$C$294,$C36)),AVERAGEIFS(Observed!V$2:V$294,Observed!$A$2:$A$294,$A36,Observed!$C$2:$C$294,$C36),"")</f>
        <v/>
      </c>
      <c r="AA36" s="24" t="str">
        <f>IF(ISNUMBER(AVERAGEIFS(Observed!W$2:W$294,Observed!$A$2:$A$294,$A36,Observed!$C$2:$C$294,$C36)),AVERAGEIFS(Observed!W$2:W$294,Observed!$A$2:$A$294,$A36,Observed!$C$2:$C$294,$C36),"")</f>
        <v/>
      </c>
      <c r="AB36" s="24" t="str">
        <f>IF(ISNUMBER(AVERAGEIFS(Observed!X$2:X$294,Observed!$A$2:$A$294,$A36,Observed!$C$2:$C$294,$C36)),AVERAGEIFS(Observed!X$2:X$294,Observed!$A$2:$A$294,$A36,Observed!$C$2:$C$294,$C36),"")</f>
        <v/>
      </c>
      <c r="AC36" s="24" t="str">
        <f>IF(ISNUMBER(AVERAGEIFS(Observed!Y$2:Y$294,Observed!$A$2:$A$294,$A36,Observed!$C$2:$C$294,$C36)),AVERAGEIFS(Observed!Y$2:Y$294,Observed!$A$2:$A$294,$A36,Observed!$C$2:$C$294,$C36),"")</f>
        <v/>
      </c>
      <c r="AD36" s="24" t="str">
        <f>IF(ISNUMBER(AVERAGEIFS(Observed!Z$2:Z$294,Observed!$A$2:$A$294,$A36,Observed!$C$2:$C$294,$C36)),AVERAGEIFS(Observed!Z$2:Z$294,Observed!$A$2:$A$294,$A36,Observed!$C$2:$C$294,$C36),"")</f>
        <v/>
      </c>
      <c r="AE36" s="24" t="str">
        <f>IF(ISNUMBER(AVERAGEIFS(Observed!AA$2:AA$294,Observed!$A$2:$A$294,$A36,Observed!$C$2:$C$294,$C36)),AVERAGEIFS(Observed!AA$2:AA$294,Observed!$A$2:$A$294,$A36,Observed!$C$2:$C$294,$C36),"")</f>
        <v/>
      </c>
      <c r="AF36" s="24" t="str">
        <f>IF(ISNUMBER(AVERAGEIFS(Observed!AB$2:AB$294,Observed!$A$2:$A$294,$A36,Observed!$C$2:$C$294,$C36)),AVERAGEIFS(Observed!AB$2:AB$294,Observed!$A$2:$A$294,$A36,Observed!$C$2:$C$294,$C36),"")</f>
        <v/>
      </c>
      <c r="AG36" s="24">
        <f>IF(ISNUMBER(AVERAGEIFS(Observed!AC$2:AC$294,Observed!$A$2:$A$294,$A36,Observed!$C$2:$C$294,$C36)),AVERAGEIFS(Observed!AC$2:AC$294,Observed!$A$2:$A$294,$A36,Observed!$C$2:$C$294,$C36),"")</f>
        <v>18.033333333333335</v>
      </c>
      <c r="AH36" s="25">
        <f>IF(ISNUMBER(AVERAGEIFS(Observed!AD$2:AD$294,Observed!$A$2:$A$294,$A36,Observed!$C$2:$C$294,$C36)),AVERAGEIFS(Observed!AD$2:AD$294,Observed!$A$2:$A$294,$A36,Observed!$C$2:$C$294,$C36),"")</f>
        <v>2.6666666666666668E-2</v>
      </c>
      <c r="AI36" s="25">
        <f>IF(ISNUMBER(AVERAGEIFS(Observed!AE$2:AE$294,Observed!$A$2:$A$294,$A36,Observed!$C$2:$C$294,$C36)),AVERAGEIFS(Observed!AE$2:AE$294,Observed!$A$2:$A$294,$A36,Observed!$C$2:$C$294,$C36),"")</f>
        <v>2.6666666666666668E-2</v>
      </c>
      <c r="AJ36" s="25" t="str">
        <f>IF(ISNUMBER(AVERAGEIFS(Observed!AF$2:AF$294,Observed!$A$2:$A$294,$A36,Observed!$C$2:$C$294,$C36)),AVERAGEIFS(Observed!AF$2:AF$294,Observed!$A$2:$A$294,$A36,Observed!$C$2:$C$294,$C36),"")</f>
        <v/>
      </c>
      <c r="AK36" s="24" t="str">
        <f>IF(ISNUMBER(AVERAGEIFS(Observed!AG$2:AG$294,Observed!$A$2:$A$294,$A36,Observed!$C$2:$C$294,$C36)),AVERAGEIFS(Observed!AG$2:AG$294,Observed!$A$2:$A$294,$A36,Observed!$C$2:$C$294,$C36),"")</f>
        <v/>
      </c>
      <c r="AL36" s="25">
        <f>IF(ISNUMBER(AVERAGEIFS(Observed!AH$2:AH$294,Observed!$A$2:$A$294,$A36,Observed!$C$2:$C$294,$C36)),AVERAGEIFS(Observed!AH$2:AH$294,Observed!$A$2:$A$294,$A36,Observed!$C$2:$C$294,$C36),"")</f>
        <v>6.7000000000000004E-2</v>
      </c>
      <c r="AM36" s="24">
        <f>IF(ISNUMBER(AVERAGEIFS(Observed!AI$2:AI$294,Observed!$A$2:$A$294,$A36,Observed!$C$2:$C$294,$C36)),AVERAGEIFS(Observed!AI$2:AI$294,Observed!$A$2:$A$294,$A36,Observed!$C$2:$C$294,$C36),"")</f>
        <v>2.5000000000000001E-3</v>
      </c>
      <c r="AN36" s="24">
        <f>IF(ISNUMBER(AVERAGEIFS(Observed!AJ$2:AJ$294,Observed!$A$2:$A$294,$A36,Observed!$C$2:$C$294,$C36)),AVERAGEIFS(Observed!AJ$2:AJ$294,Observed!$A$2:$A$294,$A36,Observed!$C$2:$C$294,$C36),"")</f>
        <v>0.24733333333333332</v>
      </c>
      <c r="AO36" s="24" t="str">
        <f>IF(ISNUMBER(AVERAGEIFS(Observed!AN$2:AN$294,Observed!$A$2:$A$294,$A36,Observed!$C$2:$C$294,$C36)),AVERAGEIFS(Observed!AN$2:AN$294,Observed!$A$2:$A$294,$A36,Observed!$C$2:$C$294,$C36),"")</f>
        <v/>
      </c>
      <c r="AP36" s="25" t="str">
        <f>IF(ISNUMBER(AVERAGEIFS(Observed!AO$2:AO$294,Observed!$A$2:$A$294,$A36,Observed!$C$2:$C$294,$C36)),AVERAGEIFS(Observed!AO$2:AO$294,Observed!$A$2:$A$294,$A36,Observed!$C$2:$C$294,$C36),"")</f>
        <v/>
      </c>
      <c r="AQ36" s="24">
        <f>IF(ISNUMBER(AVERAGEIFS(Observed!AP$2:AP$294,Observed!$A$2:$A$294,$A36,Observed!$C$2:$C$294,$C36)),AVERAGEIFS(Observed!AP$2:AP$294,Observed!$A$2:$A$294,$A36,Observed!$C$2:$C$294,$C36),"")</f>
        <v>2.7736666666666667</v>
      </c>
      <c r="AR36" s="24">
        <f>IF(ISNUMBER(AVERAGEIFS(Observed!AQ$2:AQ$294,Observed!$A$2:$A$294,$A36,Observed!$C$2:$C$294,$C36)),AVERAGEIFS(Observed!AQ$2:AQ$294,Observed!$A$2:$A$294,$A36,Observed!$C$2:$C$294,$C36),"")</f>
        <v>2.7736666666666667</v>
      </c>
      <c r="AS36" s="2">
        <f>COUNTIFS(Observed!$A$2:$A$294,$A36,Observed!$C$2:$C$294,$C36)</f>
        <v>3</v>
      </c>
      <c r="AT36" s="2">
        <f t="shared" si="0"/>
        <v>11</v>
      </c>
    </row>
    <row r="37" spans="1:46" x14ac:dyDescent="0.25">
      <c r="A37" s="4" t="s">
        <v>30</v>
      </c>
      <c r="B37" t="s">
        <v>26</v>
      </c>
      <c r="C37" s="3">
        <v>42254</v>
      </c>
      <c r="D37">
        <v>1</v>
      </c>
      <c r="F37">
        <v>500</v>
      </c>
      <c r="J37" s="2" t="s">
        <v>65</v>
      </c>
      <c r="K37" s="2" t="s">
        <v>32</v>
      </c>
      <c r="L37">
        <v>6</v>
      </c>
      <c r="M37" s="2" t="s">
        <v>22</v>
      </c>
      <c r="N37" s="23" t="str">
        <f>IF(ISNUMBER(AVERAGEIFS(Observed!J$2:J$294,Observed!$A$2:$A$294,$A37,Observed!$C$2:$C$294,$C37)),AVERAGEIFS(Observed!J$2:J$294,Observed!$A$2:$A$294,$A37,Observed!$C$2:$C$294,$C37),"")</f>
        <v/>
      </c>
      <c r="O37" s="24" t="str">
        <f>IF(ISNUMBER(AVERAGEIFS(Observed!K$2:K$294,Observed!$A$2:$A$294,$A37,Observed!$C$2:$C$294,$C37)),AVERAGEIFS(Observed!K$2:K$294,Observed!$A$2:$A$294,$A37,Observed!$C$2:$C$294,$C37),"")</f>
        <v/>
      </c>
      <c r="P37" s="24">
        <f>IF(ISNUMBER(AVERAGEIFS(Observed!L$2:L$294,Observed!$A$2:$A$294,$A37,Observed!$C$2:$C$294,$C37)),AVERAGEIFS(Observed!L$2:L$294,Observed!$A$2:$A$294,$A37,Observed!$C$2:$C$294,$C37),"")</f>
        <v>158.97</v>
      </c>
      <c r="Q37" s="24">
        <f>IF(ISNUMBER(AVERAGEIFS(Observed!M$2:M$294,Observed!$A$2:$A$294,$A37,Observed!$C$2:$C$294,$C37)),AVERAGEIFS(Observed!M$2:M$294,Observed!$A$2:$A$294,$A37,Observed!$C$2:$C$294,$C37),"")</f>
        <v>158.97</v>
      </c>
      <c r="R37" s="24">
        <f>IF(ISNUMBER(AVERAGEIFS(Observed!N$2:N$294,Observed!$A$2:$A$294,$A37,Observed!$C$2:$C$294,$C37)),AVERAGEIFS(Observed!N$2:N$294,Observed!$A$2:$A$294,$A37,Observed!$C$2:$C$294,$C37),"")</f>
        <v>158.97</v>
      </c>
      <c r="S37" s="25" t="str">
        <f>IF(ISNUMBER(AVERAGEIFS(Observed!O$2:O$294,Observed!$A$2:$A$294,$A37,Observed!$C$2:$C$294,$C37)),AVERAGEIFS(Observed!O$2:O$294,Observed!$A$2:$A$294,$A37,Observed!$C$2:$C$294,$C37),"")</f>
        <v/>
      </c>
      <c r="T37" s="25" t="str">
        <f>IF(ISNUMBER(AVERAGEIFS(Observed!P$2:P$294,Observed!$A$2:$A$294,$A37,Observed!$C$2:$C$294,$C37)),AVERAGEIFS(Observed!P$2:P$294,Observed!$A$2:$A$294,$A37,Observed!$C$2:$C$294,$C37),"")</f>
        <v/>
      </c>
      <c r="U37" s="25" t="str">
        <f>IF(ISNUMBER(AVERAGEIFS(Observed!Q$2:Q$294,Observed!$A$2:$A$294,$A37,Observed!$C$2:$C$294,$C37)),AVERAGEIFS(Observed!Q$2:Q$294,Observed!$A$2:$A$294,$A37,Observed!$C$2:$C$294,$C37),"")</f>
        <v/>
      </c>
      <c r="V37" s="24" t="str">
        <f>IF(ISNUMBER(AVERAGEIFS(Observed!R$2:R$294,Observed!$A$2:$A$294,$A37,Observed!$C$2:$C$294,$C37)),AVERAGEIFS(Observed!R$2:R$294,Observed!$A$2:$A$294,$A37,Observed!$C$2:$C$294,$C37),"")</f>
        <v/>
      </c>
      <c r="W37" s="26" t="str">
        <f>IF(ISNUMBER(AVERAGEIFS(Observed!S$2:S$294,Observed!$A$2:$A$294,$A37,Observed!$C$2:$C$294,$C37)),AVERAGEIFS(Observed!S$2:S$294,Observed!$A$2:$A$294,$A37,Observed!$C$2:$C$294,$C37),"")</f>
        <v/>
      </c>
      <c r="X37" s="26" t="str">
        <f>IF(ISNUMBER(AVERAGEIFS(Observed!T$2:T$294,Observed!$A$2:$A$294,$A37,Observed!$C$2:$C$294,$C37)),AVERAGEIFS(Observed!T$2:T$294,Observed!$A$2:$A$294,$A37,Observed!$C$2:$C$294,$C37),"")</f>
        <v/>
      </c>
      <c r="Y37" s="24" t="str">
        <f>IF(ISNUMBER(AVERAGEIFS(Observed!U$2:U$294,Observed!$A$2:$A$294,$A37,Observed!$C$2:$C$294,$C37)),AVERAGEIFS(Observed!U$2:U$294,Observed!$A$2:$A$294,$A37,Observed!$C$2:$C$294,$C37),"")</f>
        <v/>
      </c>
      <c r="Z37" s="24" t="str">
        <f>IF(ISNUMBER(AVERAGEIFS(Observed!V$2:V$294,Observed!$A$2:$A$294,$A37,Observed!$C$2:$C$294,$C37)),AVERAGEIFS(Observed!V$2:V$294,Observed!$A$2:$A$294,$A37,Observed!$C$2:$C$294,$C37),"")</f>
        <v/>
      </c>
      <c r="AA37" s="24" t="str">
        <f>IF(ISNUMBER(AVERAGEIFS(Observed!W$2:W$294,Observed!$A$2:$A$294,$A37,Observed!$C$2:$C$294,$C37)),AVERAGEIFS(Observed!W$2:W$294,Observed!$A$2:$A$294,$A37,Observed!$C$2:$C$294,$C37),"")</f>
        <v/>
      </c>
      <c r="AB37" s="24" t="str">
        <f>IF(ISNUMBER(AVERAGEIFS(Observed!X$2:X$294,Observed!$A$2:$A$294,$A37,Observed!$C$2:$C$294,$C37)),AVERAGEIFS(Observed!X$2:X$294,Observed!$A$2:$A$294,$A37,Observed!$C$2:$C$294,$C37),"")</f>
        <v/>
      </c>
      <c r="AC37" s="24" t="str">
        <f>IF(ISNUMBER(AVERAGEIFS(Observed!Y$2:Y$294,Observed!$A$2:$A$294,$A37,Observed!$C$2:$C$294,$C37)),AVERAGEIFS(Observed!Y$2:Y$294,Observed!$A$2:$A$294,$A37,Observed!$C$2:$C$294,$C37),"")</f>
        <v/>
      </c>
      <c r="AD37" s="24" t="str">
        <f>IF(ISNUMBER(AVERAGEIFS(Observed!Z$2:Z$294,Observed!$A$2:$A$294,$A37,Observed!$C$2:$C$294,$C37)),AVERAGEIFS(Observed!Z$2:Z$294,Observed!$A$2:$A$294,$A37,Observed!$C$2:$C$294,$C37),"")</f>
        <v/>
      </c>
      <c r="AE37" s="24" t="str">
        <f>IF(ISNUMBER(AVERAGEIFS(Observed!AA$2:AA$294,Observed!$A$2:$A$294,$A37,Observed!$C$2:$C$294,$C37)),AVERAGEIFS(Observed!AA$2:AA$294,Observed!$A$2:$A$294,$A37,Observed!$C$2:$C$294,$C37),"")</f>
        <v/>
      </c>
      <c r="AF37" s="24" t="str">
        <f>IF(ISNUMBER(AVERAGEIFS(Observed!AB$2:AB$294,Observed!$A$2:$A$294,$A37,Observed!$C$2:$C$294,$C37)),AVERAGEIFS(Observed!AB$2:AB$294,Observed!$A$2:$A$294,$A37,Observed!$C$2:$C$294,$C37),"")</f>
        <v/>
      </c>
      <c r="AG37" s="24">
        <f>IF(ISNUMBER(AVERAGEIFS(Observed!AC$2:AC$294,Observed!$A$2:$A$294,$A37,Observed!$C$2:$C$294,$C37)),AVERAGEIFS(Observed!AC$2:AC$294,Observed!$A$2:$A$294,$A37,Observed!$C$2:$C$294,$C37),"")</f>
        <v>19.933333333333334</v>
      </c>
      <c r="AH37" s="25">
        <f>IF(ISNUMBER(AVERAGEIFS(Observed!AD$2:AD$294,Observed!$A$2:$A$294,$A37,Observed!$C$2:$C$294,$C37)),AVERAGEIFS(Observed!AD$2:AD$294,Observed!$A$2:$A$294,$A37,Observed!$C$2:$C$294,$C37),"")</f>
        <v>0.03</v>
      </c>
      <c r="AI37" s="25">
        <f>IF(ISNUMBER(AVERAGEIFS(Observed!AE$2:AE$294,Observed!$A$2:$A$294,$A37,Observed!$C$2:$C$294,$C37)),AVERAGEIFS(Observed!AE$2:AE$294,Observed!$A$2:$A$294,$A37,Observed!$C$2:$C$294,$C37),"")</f>
        <v>0.03</v>
      </c>
      <c r="AJ37" s="25" t="str">
        <f>IF(ISNUMBER(AVERAGEIFS(Observed!AF$2:AF$294,Observed!$A$2:$A$294,$A37,Observed!$C$2:$C$294,$C37)),AVERAGEIFS(Observed!AF$2:AF$294,Observed!$A$2:$A$294,$A37,Observed!$C$2:$C$294,$C37),"")</f>
        <v/>
      </c>
      <c r="AK37" s="24" t="str">
        <f>IF(ISNUMBER(AVERAGEIFS(Observed!AG$2:AG$294,Observed!$A$2:$A$294,$A37,Observed!$C$2:$C$294,$C37)),AVERAGEIFS(Observed!AG$2:AG$294,Observed!$A$2:$A$294,$A37,Observed!$C$2:$C$294,$C37),"")</f>
        <v/>
      </c>
      <c r="AL37" s="25">
        <f>IF(ISNUMBER(AVERAGEIFS(Observed!AH$2:AH$294,Observed!$A$2:$A$294,$A37,Observed!$C$2:$C$294,$C37)),AVERAGEIFS(Observed!AH$2:AH$294,Observed!$A$2:$A$294,$A37,Observed!$C$2:$C$294,$C37),"")</f>
        <v>0.11049999999999999</v>
      </c>
      <c r="AM37" s="24" t="str">
        <f>IF(ISNUMBER(AVERAGEIFS(Observed!AI$2:AI$294,Observed!$A$2:$A$294,$A37,Observed!$C$2:$C$294,$C37)),AVERAGEIFS(Observed!AI$2:AI$294,Observed!$A$2:$A$294,$A37,Observed!$C$2:$C$294,$C37),"")</f>
        <v/>
      </c>
      <c r="AN37" s="24">
        <f>IF(ISNUMBER(AVERAGEIFS(Observed!AJ$2:AJ$294,Observed!$A$2:$A$294,$A37,Observed!$C$2:$C$294,$C37)),AVERAGEIFS(Observed!AJ$2:AJ$294,Observed!$A$2:$A$294,$A37,Observed!$C$2:$C$294,$C37),"")</f>
        <v>0.33666666666666667</v>
      </c>
      <c r="AO37" s="24" t="str">
        <f>IF(ISNUMBER(AVERAGEIFS(Observed!AN$2:AN$294,Observed!$A$2:$A$294,$A37,Observed!$C$2:$C$294,$C37)),AVERAGEIFS(Observed!AN$2:AN$294,Observed!$A$2:$A$294,$A37,Observed!$C$2:$C$294,$C37),"")</f>
        <v/>
      </c>
      <c r="AP37" s="25" t="str">
        <f>IF(ISNUMBER(AVERAGEIFS(Observed!AO$2:AO$294,Observed!$A$2:$A$294,$A37,Observed!$C$2:$C$294,$C37)),AVERAGEIFS(Observed!AO$2:AO$294,Observed!$A$2:$A$294,$A37,Observed!$C$2:$C$294,$C37),"")</f>
        <v/>
      </c>
      <c r="AQ37" s="24">
        <f>IF(ISNUMBER(AVERAGEIFS(Observed!AP$2:AP$294,Observed!$A$2:$A$294,$A37,Observed!$C$2:$C$294,$C37)),AVERAGEIFS(Observed!AP$2:AP$294,Observed!$A$2:$A$294,$A37,Observed!$C$2:$C$294,$C37),"")</f>
        <v>4.769000000000001</v>
      </c>
      <c r="AR37" s="24">
        <f>IF(ISNUMBER(AVERAGEIFS(Observed!AQ$2:AQ$294,Observed!$A$2:$A$294,$A37,Observed!$C$2:$C$294,$C37)),AVERAGEIFS(Observed!AQ$2:AQ$294,Observed!$A$2:$A$294,$A37,Observed!$C$2:$C$294,$C37),"")</f>
        <v>4.769000000000001</v>
      </c>
      <c r="AS37" s="2">
        <f>COUNTIFS(Observed!$A$2:$A$294,$A37,Observed!$C$2:$C$294,$C37)</f>
        <v>3</v>
      </c>
      <c r="AT37" s="2">
        <f t="shared" si="0"/>
        <v>10</v>
      </c>
    </row>
    <row r="38" spans="1:46" x14ac:dyDescent="0.25">
      <c r="A38" s="4" t="s">
        <v>27</v>
      </c>
      <c r="B38" t="s">
        <v>26</v>
      </c>
      <c r="C38" s="3">
        <v>42291</v>
      </c>
      <c r="D38">
        <v>1</v>
      </c>
      <c r="F38">
        <v>0</v>
      </c>
      <c r="J38" s="2" t="s">
        <v>65</v>
      </c>
      <c r="K38" s="2" t="s">
        <v>33</v>
      </c>
      <c r="L38">
        <v>7</v>
      </c>
      <c r="M38" s="2" t="s">
        <v>22</v>
      </c>
      <c r="N38" s="23" t="str">
        <f>IF(ISNUMBER(AVERAGEIFS(Observed!J$2:J$294,Observed!$A$2:$A$294,$A38,Observed!$C$2:$C$294,$C38)),AVERAGEIFS(Observed!J$2:J$294,Observed!$A$2:$A$294,$A38,Observed!$C$2:$C$294,$C38),"")</f>
        <v/>
      </c>
      <c r="O38" s="24" t="str">
        <f>IF(ISNUMBER(AVERAGEIFS(Observed!K$2:K$294,Observed!$A$2:$A$294,$A38,Observed!$C$2:$C$294,$C38)),AVERAGEIFS(Observed!K$2:K$294,Observed!$A$2:$A$294,$A38,Observed!$C$2:$C$294,$C38),"")</f>
        <v/>
      </c>
      <c r="P38" s="24">
        <f>IF(ISNUMBER(AVERAGEIFS(Observed!L$2:L$294,Observed!$A$2:$A$294,$A38,Observed!$C$2:$C$294,$C38)),AVERAGEIFS(Observed!L$2:L$294,Observed!$A$2:$A$294,$A38,Observed!$C$2:$C$294,$C38),"")</f>
        <v>151.28</v>
      </c>
      <c r="Q38" s="24">
        <f>IF(ISNUMBER(AVERAGEIFS(Observed!M$2:M$294,Observed!$A$2:$A$294,$A38,Observed!$C$2:$C$294,$C38)),AVERAGEIFS(Observed!M$2:M$294,Observed!$A$2:$A$294,$A38,Observed!$C$2:$C$294,$C38),"")</f>
        <v>151.28</v>
      </c>
      <c r="R38" s="24">
        <f>IF(ISNUMBER(AVERAGEIFS(Observed!N$2:N$294,Observed!$A$2:$A$294,$A38,Observed!$C$2:$C$294,$C38)),AVERAGEIFS(Observed!N$2:N$294,Observed!$A$2:$A$294,$A38,Observed!$C$2:$C$294,$C38),"")</f>
        <v>219.34333333333333</v>
      </c>
      <c r="S38" s="25" t="str">
        <f>IF(ISNUMBER(AVERAGEIFS(Observed!O$2:O$294,Observed!$A$2:$A$294,$A38,Observed!$C$2:$C$294,$C38)),AVERAGEIFS(Observed!O$2:O$294,Observed!$A$2:$A$294,$A38,Observed!$C$2:$C$294,$C38),"")</f>
        <v/>
      </c>
      <c r="T38" s="25" t="str">
        <f>IF(ISNUMBER(AVERAGEIFS(Observed!P$2:P$294,Observed!$A$2:$A$294,$A38,Observed!$C$2:$C$294,$C38)),AVERAGEIFS(Observed!P$2:P$294,Observed!$A$2:$A$294,$A38,Observed!$C$2:$C$294,$C38),"")</f>
        <v/>
      </c>
      <c r="U38" s="25" t="str">
        <f>IF(ISNUMBER(AVERAGEIFS(Observed!Q$2:Q$294,Observed!$A$2:$A$294,$A38,Observed!$C$2:$C$294,$C38)),AVERAGEIFS(Observed!Q$2:Q$294,Observed!$A$2:$A$294,$A38,Observed!$C$2:$C$294,$C38),"")</f>
        <v/>
      </c>
      <c r="V38" s="24" t="str">
        <f>IF(ISNUMBER(AVERAGEIFS(Observed!R$2:R$294,Observed!$A$2:$A$294,$A38,Observed!$C$2:$C$294,$C38)),AVERAGEIFS(Observed!R$2:R$294,Observed!$A$2:$A$294,$A38,Observed!$C$2:$C$294,$C38),"")</f>
        <v/>
      </c>
      <c r="W38" s="26" t="str">
        <f>IF(ISNUMBER(AVERAGEIFS(Observed!S$2:S$294,Observed!$A$2:$A$294,$A38,Observed!$C$2:$C$294,$C38)),AVERAGEIFS(Observed!S$2:S$294,Observed!$A$2:$A$294,$A38,Observed!$C$2:$C$294,$C38),"")</f>
        <v/>
      </c>
      <c r="X38" s="26" t="str">
        <f>IF(ISNUMBER(AVERAGEIFS(Observed!T$2:T$294,Observed!$A$2:$A$294,$A38,Observed!$C$2:$C$294,$C38)),AVERAGEIFS(Observed!T$2:T$294,Observed!$A$2:$A$294,$A38,Observed!$C$2:$C$294,$C38),"")</f>
        <v/>
      </c>
      <c r="Y38" s="24" t="str">
        <f>IF(ISNUMBER(AVERAGEIFS(Observed!U$2:U$294,Observed!$A$2:$A$294,$A38,Observed!$C$2:$C$294,$C38)),AVERAGEIFS(Observed!U$2:U$294,Observed!$A$2:$A$294,$A38,Observed!$C$2:$C$294,$C38),"")</f>
        <v/>
      </c>
      <c r="Z38" s="24" t="str">
        <f>IF(ISNUMBER(AVERAGEIFS(Observed!V$2:V$294,Observed!$A$2:$A$294,$A38,Observed!$C$2:$C$294,$C38)),AVERAGEIFS(Observed!V$2:V$294,Observed!$A$2:$A$294,$A38,Observed!$C$2:$C$294,$C38),"")</f>
        <v/>
      </c>
      <c r="AA38" s="24" t="str">
        <f>IF(ISNUMBER(AVERAGEIFS(Observed!W$2:W$294,Observed!$A$2:$A$294,$A38,Observed!$C$2:$C$294,$C38)),AVERAGEIFS(Observed!W$2:W$294,Observed!$A$2:$A$294,$A38,Observed!$C$2:$C$294,$C38),"")</f>
        <v/>
      </c>
      <c r="AB38" s="24" t="str">
        <f>IF(ISNUMBER(AVERAGEIFS(Observed!X$2:X$294,Observed!$A$2:$A$294,$A38,Observed!$C$2:$C$294,$C38)),AVERAGEIFS(Observed!X$2:X$294,Observed!$A$2:$A$294,$A38,Observed!$C$2:$C$294,$C38),"")</f>
        <v/>
      </c>
      <c r="AC38" s="24" t="str">
        <f>IF(ISNUMBER(AVERAGEIFS(Observed!Y$2:Y$294,Observed!$A$2:$A$294,$A38,Observed!$C$2:$C$294,$C38)),AVERAGEIFS(Observed!Y$2:Y$294,Observed!$A$2:$A$294,$A38,Observed!$C$2:$C$294,$C38),"")</f>
        <v/>
      </c>
      <c r="AD38" s="24" t="str">
        <f>IF(ISNUMBER(AVERAGEIFS(Observed!Z$2:Z$294,Observed!$A$2:$A$294,$A38,Observed!$C$2:$C$294,$C38)),AVERAGEIFS(Observed!Z$2:Z$294,Observed!$A$2:$A$294,$A38,Observed!$C$2:$C$294,$C38),"")</f>
        <v/>
      </c>
      <c r="AE38" s="24" t="str">
        <f>IF(ISNUMBER(AVERAGEIFS(Observed!AA$2:AA$294,Observed!$A$2:$A$294,$A38,Observed!$C$2:$C$294,$C38)),AVERAGEIFS(Observed!AA$2:AA$294,Observed!$A$2:$A$294,$A38,Observed!$C$2:$C$294,$C38),"")</f>
        <v/>
      </c>
      <c r="AF38" s="24" t="str">
        <f>IF(ISNUMBER(AVERAGEIFS(Observed!AB$2:AB$294,Observed!$A$2:$A$294,$A38,Observed!$C$2:$C$294,$C38)),AVERAGEIFS(Observed!AB$2:AB$294,Observed!$A$2:$A$294,$A38,Observed!$C$2:$C$294,$C38),"")</f>
        <v/>
      </c>
      <c r="AG38" s="24" t="str">
        <f>IF(ISNUMBER(AVERAGEIFS(Observed!AC$2:AC$294,Observed!$A$2:$A$294,$A38,Observed!$C$2:$C$294,$C38)),AVERAGEIFS(Observed!AC$2:AC$294,Observed!$A$2:$A$294,$A38,Observed!$C$2:$C$294,$C38),"")</f>
        <v/>
      </c>
      <c r="AH38" s="25" t="str">
        <f>IF(ISNUMBER(AVERAGEIFS(Observed!AD$2:AD$294,Observed!$A$2:$A$294,$A38,Observed!$C$2:$C$294,$C38)),AVERAGEIFS(Observed!AD$2:AD$294,Observed!$A$2:$A$294,$A38,Observed!$C$2:$C$294,$C38),"")</f>
        <v/>
      </c>
      <c r="AI38" s="25" t="str">
        <f>IF(ISNUMBER(AVERAGEIFS(Observed!AE$2:AE$294,Observed!$A$2:$A$294,$A38,Observed!$C$2:$C$294,$C38)),AVERAGEIFS(Observed!AE$2:AE$294,Observed!$A$2:$A$294,$A38,Observed!$C$2:$C$294,$C38),"")</f>
        <v/>
      </c>
      <c r="AJ38" s="25" t="str">
        <f>IF(ISNUMBER(AVERAGEIFS(Observed!AF$2:AF$294,Observed!$A$2:$A$294,$A38,Observed!$C$2:$C$294,$C38)),AVERAGEIFS(Observed!AF$2:AF$294,Observed!$A$2:$A$294,$A38,Observed!$C$2:$C$294,$C38),"")</f>
        <v/>
      </c>
      <c r="AK38" s="24" t="str">
        <f>IF(ISNUMBER(AVERAGEIFS(Observed!AG$2:AG$294,Observed!$A$2:$A$294,$A38,Observed!$C$2:$C$294,$C38)),AVERAGEIFS(Observed!AG$2:AG$294,Observed!$A$2:$A$294,$A38,Observed!$C$2:$C$294,$C38),"")</f>
        <v/>
      </c>
      <c r="AL38" s="25">
        <f>IF(ISNUMBER(AVERAGEIFS(Observed!AH$2:AH$294,Observed!$A$2:$A$294,$A38,Observed!$C$2:$C$294,$C38)),AVERAGEIFS(Observed!AH$2:AH$294,Observed!$A$2:$A$294,$A38,Observed!$C$2:$C$294,$C38),"")</f>
        <v>3.7333333333333329E-2</v>
      </c>
      <c r="AM38" s="24">
        <f>IF(ISNUMBER(AVERAGEIFS(Observed!AI$2:AI$294,Observed!$A$2:$A$294,$A38,Observed!$C$2:$C$294,$C38)),AVERAGEIFS(Observed!AI$2:AI$294,Observed!$A$2:$A$294,$A38,Observed!$C$2:$C$294,$C38),"")</f>
        <v>5.5666666666666663E-2</v>
      </c>
      <c r="AN38" s="24">
        <f>IF(ISNUMBER(AVERAGEIFS(Observed!AJ$2:AJ$294,Observed!$A$2:$A$294,$A38,Observed!$C$2:$C$294,$C38)),AVERAGEIFS(Observed!AJ$2:AJ$294,Observed!$A$2:$A$294,$A38,Observed!$C$2:$C$294,$C38),"")</f>
        <v>0.25933333333333336</v>
      </c>
      <c r="AO38" s="24" t="str">
        <f>IF(ISNUMBER(AVERAGEIFS(Observed!AN$2:AN$294,Observed!$A$2:$A$294,$A38,Observed!$C$2:$C$294,$C38)),AVERAGEIFS(Observed!AN$2:AN$294,Observed!$A$2:$A$294,$A38,Observed!$C$2:$C$294,$C38),"")</f>
        <v/>
      </c>
      <c r="AP38" s="25" t="str">
        <f>IF(ISNUMBER(AVERAGEIFS(Observed!AO$2:AO$294,Observed!$A$2:$A$294,$A38,Observed!$C$2:$C$294,$C38)),AVERAGEIFS(Observed!AO$2:AO$294,Observed!$A$2:$A$294,$A38,Observed!$C$2:$C$294,$C38),"")</f>
        <v/>
      </c>
      <c r="AQ38" s="24" t="str">
        <f>IF(ISNUMBER(AVERAGEIFS(Observed!AP$2:AP$294,Observed!$A$2:$A$294,$A38,Observed!$C$2:$C$294,$C38)),AVERAGEIFS(Observed!AP$2:AP$294,Observed!$A$2:$A$294,$A38,Observed!$C$2:$C$294,$C38),"")</f>
        <v/>
      </c>
      <c r="AR38" s="24" t="str">
        <f>IF(ISNUMBER(AVERAGEIFS(Observed!AQ$2:AQ$294,Observed!$A$2:$A$294,$A38,Observed!$C$2:$C$294,$C38)),AVERAGEIFS(Observed!AQ$2:AQ$294,Observed!$A$2:$A$294,$A38,Observed!$C$2:$C$294,$C38),"")</f>
        <v/>
      </c>
      <c r="AS38" s="2">
        <f>COUNTIFS(Observed!$A$2:$A$294,$A38,Observed!$C$2:$C$294,$C38)</f>
        <v>3</v>
      </c>
      <c r="AT38" s="2">
        <f t="shared" si="0"/>
        <v>6</v>
      </c>
    </row>
    <row r="39" spans="1:46" x14ac:dyDescent="0.25">
      <c r="A39" s="4" t="s">
        <v>29</v>
      </c>
      <c r="B39" t="s">
        <v>26</v>
      </c>
      <c r="C39" s="3">
        <v>42291</v>
      </c>
      <c r="D39">
        <v>1</v>
      </c>
      <c r="F39">
        <v>50</v>
      </c>
      <c r="J39" s="2" t="s">
        <v>65</v>
      </c>
      <c r="K39" s="2" t="s">
        <v>33</v>
      </c>
      <c r="L39">
        <v>7</v>
      </c>
      <c r="M39" s="2" t="s">
        <v>22</v>
      </c>
      <c r="N39" s="23" t="str">
        <f>IF(ISNUMBER(AVERAGEIFS(Observed!J$2:J$294,Observed!$A$2:$A$294,$A39,Observed!$C$2:$C$294,$C39)),AVERAGEIFS(Observed!J$2:J$294,Observed!$A$2:$A$294,$A39,Observed!$C$2:$C$294,$C39),"")</f>
        <v/>
      </c>
      <c r="O39" s="24" t="str">
        <f>IF(ISNUMBER(AVERAGEIFS(Observed!K$2:K$294,Observed!$A$2:$A$294,$A39,Observed!$C$2:$C$294,$C39)),AVERAGEIFS(Observed!K$2:K$294,Observed!$A$2:$A$294,$A39,Observed!$C$2:$C$294,$C39),"")</f>
        <v/>
      </c>
      <c r="P39" s="24">
        <f>IF(ISNUMBER(AVERAGEIFS(Observed!L$2:L$294,Observed!$A$2:$A$294,$A39,Observed!$C$2:$C$294,$C39)),AVERAGEIFS(Observed!L$2:L$294,Observed!$A$2:$A$294,$A39,Observed!$C$2:$C$294,$C39),"")</f>
        <v>178.65666666666667</v>
      </c>
      <c r="Q39" s="24">
        <f>IF(ISNUMBER(AVERAGEIFS(Observed!M$2:M$294,Observed!$A$2:$A$294,$A39,Observed!$C$2:$C$294,$C39)),AVERAGEIFS(Observed!M$2:M$294,Observed!$A$2:$A$294,$A39,Observed!$C$2:$C$294,$C39),"")</f>
        <v>178.65666666666667</v>
      </c>
      <c r="R39" s="24">
        <f>IF(ISNUMBER(AVERAGEIFS(Observed!N$2:N$294,Observed!$A$2:$A$294,$A39,Observed!$C$2:$C$294,$C39)),AVERAGEIFS(Observed!N$2:N$294,Observed!$A$2:$A$294,$A39,Observed!$C$2:$C$294,$C39),"")</f>
        <v>256.47000000000003</v>
      </c>
      <c r="S39" s="25" t="str">
        <f>IF(ISNUMBER(AVERAGEIFS(Observed!O$2:O$294,Observed!$A$2:$A$294,$A39,Observed!$C$2:$C$294,$C39)),AVERAGEIFS(Observed!O$2:O$294,Observed!$A$2:$A$294,$A39,Observed!$C$2:$C$294,$C39),"")</f>
        <v/>
      </c>
      <c r="T39" s="25" t="str">
        <f>IF(ISNUMBER(AVERAGEIFS(Observed!P$2:P$294,Observed!$A$2:$A$294,$A39,Observed!$C$2:$C$294,$C39)),AVERAGEIFS(Observed!P$2:P$294,Observed!$A$2:$A$294,$A39,Observed!$C$2:$C$294,$C39),"")</f>
        <v/>
      </c>
      <c r="U39" s="25" t="str">
        <f>IF(ISNUMBER(AVERAGEIFS(Observed!Q$2:Q$294,Observed!$A$2:$A$294,$A39,Observed!$C$2:$C$294,$C39)),AVERAGEIFS(Observed!Q$2:Q$294,Observed!$A$2:$A$294,$A39,Observed!$C$2:$C$294,$C39),"")</f>
        <v/>
      </c>
      <c r="V39" s="24" t="str">
        <f>IF(ISNUMBER(AVERAGEIFS(Observed!R$2:R$294,Observed!$A$2:$A$294,$A39,Observed!$C$2:$C$294,$C39)),AVERAGEIFS(Observed!R$2:R$294,Observed!$A$2:$A$294,$A39,Observed!$C$2:$C$294,$C39),"")</f>
        <v/>
      </c>
      <c r="W39" s="26" t="str">
        <f>IF(ISNUMBER(AVERAGEIFS(Observed!S$2:S$294,Observed!$A$2:$A$294,$A39,Observed!$C$2:$C$294,$C39)),AVERAGEIFS(Observed!S$2:S$294,Observed!$A$2:$A$294,$A39,Observed!$C$2:$C$294,$C39),"")</f>
        <v/>
      </c>
      <c r="X39" s="26" t="str">
        <f>IF(ISNUMBER(AVERAGEIFS(Observed!T$2:T$294,Observed!$A$2:$A$294,$A39,Observed!$C$2:$C$294,$C39)),AVERAGEIFS(Observed!T$2:T$294,Observed!$A$2:$A$294,$A39,Observed!$C$2:$C$294,$C39),"")</f>
        <v/>
      </c>
      <c r="Y39" s="24" t="str">
        <f>IF(ISNUMBER(AVERAGEIFS(Observed!U$2:U$294,Observed!$A$2:$A$294,$A39,Observed!$C$2:$C$294,$C39)),AVERAGEIFS(Observed!U$2:U$294,Observed!$A$2:$A$294,$A39,Observed!$C$2:$C$294,$C39),"")</f>
        <v/>
      </c>
      <c r="Z39" s="24" t="str">
        <f>IF(ISNUMBER(AVERAGEIFS(Observed!V$2:V$294,Observed!$A$2:$A$294,$A39,Observed!$C$2:$C$294,$C39)),AVERAGEIFS(Observed!V$2:V$294,Observed!$A$2:$A$294,$A39,Observed!$C$2:$C$294,$C39),"")</f>
        <v/>
      </c>
      <c r="AA39" s="24" t="str">
        <f>IF(ISNUMBER(AVERAGEIFS(Observed!W$2:W$294,Observed!$A$2:$A$294,$A39,Observed!$C$2:$C$294,$C39)),AVERAGEIFS(Observed!W$2:W$294,Observed!$A$2:$A$294,$A39,Observed!$C$2:$C$294,$C39),"")</f>
        <v/>
      </c>
      <c r="AB39" s="24" t="str">
        <f>IF(ISNUMBER(AVERAGEIFS(Observed!X$2:X$294,Observed!$A$2:$A$294,$A39,Observed!$C$2:$C$294,$C39)),AVERAGEIFS(Observed!X$2:X$294,Observed!$A$2:$A$294,$A39,Observed!$C$2:$C$294,$C39),"")</f>
        <v/>
      </c>
      <c r="AC39" s="24" t="str">
        <f>IF(ISNUMBER(AVERAGEIFS(Observed!Y$2:Y$294,Observed!$A$2:$A$294,$A39,Observed!$C$2:$C$294,$C39)),AVERAGEIFS(Observed!Y$2:Y$294,Observed!$A$2:$A$294,$A39,Observed!$C$2:$C$294,$C39),"")</f>
        <v/>
      </c>
      <c r="AD39" s="24" t="str">
        <f>IF(ISNUMBER(AVERAGEIFS(Observed!Z$2:Z$294,Observed!$A$2:$A$294,$A39,Observed!$C$2:$C$294,$C39)),AVERAGEIFS(Observed!Z$2:Z$294,Observed!$A$2:$A$294,$A39,Observed!$C$2:$C$294,$C39),"")</f>
        <v/>
      </c>
      <c r="AE39" s="24" t="str">
        <f>IF(ISNUMBER(AVERAGEIFS(Observed!AA$2:AA$294,Observed!$A$2:$A$294,$A39,Observed!$C$2:$C$294,$C39)),AVERAGEIFS(Observed!AA$2:AA$294,Observed!$A$2:$A$294,$A39,Observed!$C$2:$C$294,$C39),"")</f>
        <v/>
      </c>
      <c r="AF39" s="24" t="str">
        <f>IF(ISNUMBER(AVERAGEIFS(Observed!AB$2:AB$294,Observed!$A$2:$A$294,$A39,Observed!$C$2:$C$294,$C39)),AVERAGEIFS(Observed!AB$2:AB$294,Observed!$A$2:$A$294,$A39,Observed!$C$2:$C$294,$C39),"")</f>
        <v/>
      </c>
      <c r="AG39" s="24" t="str">
        <f>IF(ISNUMBER(AVERAGEIFS(Observed!AC$2:AC$294,Observed!$A$2:$A$294,$A39,Observed!$C$2:$C$294,$C39)),AVERAGEIFS(Observed!AC$2:AC$294,Observed!$A$2:$A$294,$A39,Observed!$C$2:$C$294,$C39),"")</f>
        <v/>
      </c>
      <c r="AH39" s="25" t="str">
        <f>IF(ISNUMBER(AVERAGEIFS(Observed!AD$2:AD$294,Observed!$A$2:$A$294,$A39,Observed!$C$2:$C$294,$C39)),AVERAGEIFS(Observed!AD$2:AD$294,Observed!$A$2:$A$294,$A39,Observed!$C$2:$C$294,$C39),"")</f>
        <v/>
      </c>
      <c r="AI39" s="25" t="str">
        <f>IF(ISNUMBER(AVERAGEIFS(Observed!AE$2:AE$294,Observed!$A$2:$A$294,$A39,Observed!$C$2:$C$294,$C39)),AVERAGEIFS(Observed!AE$2:AE$294,Observed!$A$2:$A$294,$A39,Observed!$C$2:$C$294,$C39),"")</f>
        <v/>
      </c>
      <c r="AJ39" s="25" t="str">
        <f>IF(ISNUMBER(AVERAGEIFS(Observed!AF$2:AF$294,Observed!$A$2:$A$294,$A39,Observed!$C$2:$C$294,$C39)),AVERAGEIFS(Observed!AF$2:AF$294,Observed!$A$2:$A$294,$A39,Observed!$C$2:$C$294,$C39),"")</f>
        <v/>
      </c>
      <c r="AK39" s="24" t="str">
        <f>IF(ISNUMBER(AVERAGEIFS(Observed!AG$2:AG$294,Observed!$A$2:$A$294,$A39,Observed!$C$2:$C$294,$C39)),AVERAGEIFS(Observed!AG$2:AG$294,Observed!$A$2:$A$294,$A39,Observed!$C$2:$C$294,$C39),"")</f>
        <v/>
      </c>
      <c r="AL39" s="25">
        <f>IF(ISNUMBER(AVERAGEIFS(Observed!AH$2:AH$294,Observed!$A$2:$A$294,$A39,Observed!$C$2:$C$294,$C39)),AVERAGEIFS(Observed!AH$2:AH$294,Observed!$A$2:$A$294,$A39,Observed!$C$2:$C$294,$C39),"")</f>
        <v>4.5333333333333337E-2</v>
      </c>
      <c r="AM39" s="24">
        <f>IF(ISNUMBER(AVERAGEIFS(Observed!AI$2:AI$294,Observed!$A$2:$A$294,$A39,Observed!$C$2:$C$294,$C39)),AVERAGEIFS(Observed!AI$2:AI$294,Observed!$A$2:$A$294,$A39,Observed!$C$2:$C$294,$C39),"")</f>
        <v>2.6333333333333334E-2</v>
      </c>
      <c r="AN39" s="24">
        <f>IF(ISNUMBER(AVERAGEIFS(Observed!AJ$2:AJ$294,Observed!$A$2:$A$294,$A39,Observed!$C$2:$C$294,$C39)),AVERAGEIFS(Observed!AJ$2:AJ$294,Observed!$A$2:$A$294,$A39,Observed!$C$2:$C$294,$C39),"")</f>
        <v>0.15333333333333335</v>
      </c>
      <c r="AO39" s="24" t="str">
        <f>IF(ISNUMBER(AVERAGEIFS(Observed!AN$2:AN$294,Observed!$A$2:$A$294,$A39,Observed!$C$2:$C$294,$C39)),AVERAGEIFS(Observed!AN$2:AN$294,Observed!$A$2:$A$294,$A39,Observed!$C$2:$C$294,$C39),"")</f>
        <v/>
      </c>
      <c r="AP39" s="25" t="str">
        <f>IF(ISNUMBER(AVERAGEIFS(Observed!AO$2:AO$294,Observed!$A$2:$A$294,$A39,Observed!$C$2:$C$294,$C39)),AVERAGEIFS(Observed!AO$2:AO$294,Observed!$A$2:$A$294,$A39,Observed!$C$2:$C$294,$C39),"")</f>
        <v/>
      </c>
      <c r="AQ39" s="24" t="str">
        <f>IF(ISNUMBER(AVERAGEIFS(Observed!AP$2:AP$294,Observed!$A$2:$A$294,$A39,Observed!$C$2:$C$294,$C39)),AVERAGEIFS(Observed!AP$2:AP$294,Observed!$A$2:$A$294,$A39,Observed!$C$2:$C$294,$C39),"")</f>
        <v/>
      </c>
      <c r="AR39" s="24" t="str">
        <f>IF(ISNUMBER(AVERAGEIFS(Observed!AQ$2:AQ$294,Observed!$A$2:$A$294,$A39,Observed!$C$2:$C$294,$C39)),AVERAGEIFS(Observed!AQ$2:AQ$294,Observed!$A$2:$A$294,$A39,Observed!$C$2:$C$294,$C39),"")</f>
        <v/>
      </c>
      <c r="AS39" s="2">
        <f>COUNTIFS(Observed!$A$2:$A$294,$A39,Observed!$C$2:$C$294,$C39)</f>
        <v>3</v>
      </c>
      <c r="AT39" s="2">
        <f t="shared" si="0"/>
        <v>6</v>
      </c>
    </row>
    <row r="40" spans="1:46" x14ac:dyDescent="0.25">
      <c r="A40" s="4" t="s">
        <v>28</v>
      </c>
      <c r="B40" t="s">
        <v>26</v>
      </c>
      <c r="C40" s="3">
        <v>42291</v>
      </c>
      <c r="D40">
        <v>1</v>
      </c>
      <c r="F40">
        <v>100</v>
      </c>
      <c r="J40" s="2" t="s">
        <v>65</v>
      </c>
      <c r="K40" s="2" t="s">
        <v>33</v>
      </c>
      <c r="L40">
        <v>7</v>
      </c>
      <c r="M40" s="2" t="s">
        <v>22</v>
      </c>
      <c r="N40" s="23" t="str">
        <f>IF(ISNUMBER(AVERAGEIFS(Observed!J$2:J$294,Observed!$A$2:$A$294,$A40,Observed!$C$2:$C$294,$C40)),AVERAGEIFS(Observed!J$2:J$294,Observed!$A$2:$A$294,$A40,Observed!$C$2:$C$294,$C40),"")</f>
        <v/>
      </c>
      <c r="O40" s="24" t="str">
        <f>IF(ISNUMBER(AVERAGEIFS(Observed!K$2:K$294,Observed!$A$2:$A$294,$A40,Observed!$C$2:$C$294,$C40)),AVERAGEIFS(Observed!K$2:K$294,Observed!$A$2:$A$294,$A40,Observed!$C$2:$C$294,$C40),"")</f>
        <v/>
      </c>
      <c r="P40" s="24">
        <f>IF(ISNUMBER(AVERAGEIFS(Observed!L$2:L$294,Observed!$A$2:$A$294,$A40,Observed!$C$2:$C$294,$C40)),AVERAGEIFS(Observed!L$2:L$294,Observed!$A$2:$A$294,$A40,Observed!$C$2:$C$294,$C40),"")</f>
        <v>175.12666666666667</v>
      </c>
      <c r="Q40" s="24">
        <f>IF(ISNUMBER(AVERAGEIFS(Observed!M$2:M$294,Observed!$A$2:$A$294,$A40,Observed!$C$2:$C$294,$C40)),AVERAGEIFS(Observed!M$2:M$294,Observed!$A$2:$A$294,$A40,Observed!$C$2:$C$294,$C40),"")</f>
        <v>175.12666666666667</v>
      </c>
      <c r="R40" s="24">
        <f>IF(ISNUMBER(AVERAGEIFS(Observed!N$2:N$294,Observed!$A$2:$A$294,$A40,Observed!$C$2:$C$294,$C40)),AVERAGEIFS(Observed!N$2:N$294,Observed!$A$2:$A$294,$A40,Observed!$C$2:$C$294,$C40),"")</f>
        <v>262.70000000000005</v>
      </c>
      <c r="S40" s="25" t="str">
        <f>IF(ISNUMBER(AVERAGEIFS(Observed!O$2:O$294,Observed!$A$2:$A$294,$A40,Observed!$C$2:$C$294,$C40)),AVERAGEIFS(Observed!O$2:O$294,Observed!$A$2:$A$294,$A40,Observed!$C$2:$C$294,$C40),"")</f>
        <v/>
      </c>
      <c r="T40" s="25" t="str">
        <f>IF(ISNUMBER(AVERAGEIFS(Observed!P$2:P$294,Observed!$A$2:$A$294,$A40,Observed!$C$2:$C$294,$C40)),AVERAGEIFS(Observed!P$2:P$294,Observed!$A$2:$A$294,$A40,Observed!$C$2:$C$294,$C40),"")</f>
        <v/>
      </c>
      <c r="U40" s="25" t="str">
        <f>IF(ISNUMBER(AVERAGEIFS(Observed!Q$2:Q$294,Observed!$A$2:$A$294,$A40,Observed!$C$2:$C$294,$C40)),AVERAGEIFS(Observed!Q$2:Q$294,Observed!$A$2:$A$294,$A40,Observed!$C$2:$C$294,$C40),"")</f>
        <v/>
      </c>
      <c r="V40" s="24" t="str">
        <f>IF(ISNUMBER(AVERAGEIFS(Observed!R$2:R$294,Observed!$A$2:$A$294,$A40,Observed!$C$2:$C$294,$C40)),AVERAGEIFS(Observed!R$2:R$294,Observed!$A$2:$A$294,$A40,Observed!$C$2:$C$294,$C40),"")</f>
        <v/>
      </c>
      <c r="W40" s="26" t="str">
        <f>IF(ISNUMBER(AVERAGEIFS(Observed!S$2:S$294,Observed!$A$2:$A$294,$A40,Observed!$C$2:$C$294,$C40)),AVERAGEIFS(Observed!S$2:S$294,Observed!$A$2:$A$294,$A40,Observed!$C$2:$C$294,$C40),"")</f>
        <v/>
      </c>
      <c r="X40" s="26" t="str">
        <f>IF(ISNUMBER(AVERAGEIFS(Observed!T$2:T$294,Observed!$A$2:$A$294,$A40,Observed!$C$2:$C$294,$C40)),AVERAGEIFS(Observed!T$2:T$294,Observed!$A$2:$A$294,$A40,Observed!$C$2:$C$294,$C40),"")</f>
        <v/>
      </c>
      <c r="Y40" s="24" t="str">
        <f>IF(ISNUMBER(AVERAGEIFS(Observed!U$2:U$294,Observed!$A$2:$A$294,$A40,Observed!$C$2:$C$294,$C40)),AVERAGEIFS(Observed!U$2:U$294,Observed!$A$2:$A$294,$A40,Observed!$C$2:$C$294,$C40),"")</f>
        <v/>
      </c>
      <c r="Z40" s="24" t="str">
        <f>IF(ISNUMBER(AVERAGEIFS(Observed!V$2:V$294,Observed!$A$2:$A$294,$A40,Observed!$C$2:$C$294,$C40)),AVERAGEIFS(Observed!V$2:V$294,Observed!$A$2:$A$294,$A40,Observed!$C$2:$C$294,$C40),"")</f>
        <v/>
      </c>
      <c r="AA40" s="24" t="str">
        <f>IF(ISNUMBER(AVERAGEIFS(Observed!W$2:W$294,Observed!$A$2:$A$294,$A40,Observed!$C$2:$C$294,$C40)),AVERAGEIFS(Observed!W$2:W$294,Observed!$A$2:$A$294,$A40,Observed!$C$2:$C$294,$C40),"")</f>
        <v/>
      </c>
      <c r="AB40" s="24" t="str">
        <f>IF(ISNUMBER(AVERAGEIFS(Observed!X$2:X$294,Observed!$A$2:$A$294,$A40,Observed!$C$2:$C$294,$C40)),AVERAGEIFS(Observed!X$2:X$294,Observed!$A$2:$A$294,$A40,Observed!$C$2:$C$294,$C40),"")</f>
        <v/>
      </c>
      <c r="AC40" s="24" t="str">
        <f>IF(ISNUMBER(AVERAGEIFS(Observed!Y$2:Y$294,Observed!$A$2:$A$294,$A40,Observed!$C$2:$C$294,$C40)),AVERAGEIFS(Observed!Y$2:Y$294,Observed!$A$2:$A$294,$A40,Observed!$C$2:$C$294,$C40),"")</f>
        <v/>
      </c>
      <c r="AD40" s="24" t="str">
        <f>IF(ISNUMBER(AVERAGEIFS(Observed!Z$2:Z$294,Observed!$A$2:$A$294,$A40,Observed!$C$2:$C$294,$C40)),AVERAGEIFS(Observed!Z$2:Z$294,Observed!$A$2:$A$294,$A40,Observed!$C$2:$C$294,$C40),"")</f>
        <v/>
      </c>
      <c r="AE40" s="24" t="str">
        <f>IF(ISNUMBER(AVERAGEIFS(Observed!AA$2:AA$294,Observed!$A$2:$A$294,$A40,Observed!$C$2:$C$294,$C40)),AVERAGEIFS(Observed!AA$2:AA$294,Observed!$A$2:$A$294,$A40,Observed!$C$2:$C$294,$C40),"")</f>
        <v/>
      </c>
      <c r="AF40" s="24" t="str">
        <f>IF(ISNUMBER(AVERAGEIFS(Observed!AB$2:AB$294,Observed!$A$2:$A$294,$A40,Observed!$C$2:$C$294,$C40)),AVERAGEIFS(Observed!AB$2:AB$294,Observed!$A$2:$A$294,$A40,Observed!$C$2:$C$294,$C40),"")</f>
        <v/>
      </c>
      <c r="AG40" s="24" t="str">
        <f>IF(ISNUMBER(AVERAGEIFS(Observed!AC$2:AC$294,Observed!$A$2:$A$294,$A40,Observed!$C$2:$C$294,$C40)),AVERAGEIFS(Observed!AC$2:AC$294,Observed!$A$2:$A$294,$A40,Observed!$C$2:$C$294,$C40),"")</f>
        <v/>
      </c>
      <c r="AH40" s="25" t="str">
        <f>IF(ISNUMBER(AVERAGEIFS(Observed!AD$2:AD$294,Observed!$A$2:$A$294,$A40,Observed!$C$2:$C$294,$C40)),AVERAGEIFS(Observed!AD$2:AD$294,Observed!$A$2:$A$294,$A40,Observed!$C$2:$C$294,$C40),"")</f>
        <v/>
      </c>
      <c r="AI40" s="25" t="str">
        <f>IF(ISNUMBER(AVERAGEIFS(Observed!AE$2:AE$294,Observed!$A$2:$A$294,$A40,Observed!$C$2:$C$294,$C40)),AVERAGEIFS(Observed!AE$2:AE$294,Observed!$A$2:$A$294,$A40,Observed!$C$2:$C$294,$C40),"")</f>
        <v/>
      </c>
      <c r="AJ40" s="25" t="str">
        <f>IF(ISNUMBER(AVERAGEIFS(Observed!AF$2:AF$294,Observed!$A$2:$A$294,$A40,Observed!$C$2:$C$294,$C40)),AVERAGEIFS(Observed!AF$2:AF$294,Observed!$A$2:$A$294,$A40,Observed!$C$2:$C$294,$C40),"")</f>
        <v/>
      </c>
      <c r="AK40" s="24" t="str">
        <f>IF(ISNUMBER(AVERAGEIFS(Observed!AG$2:AG$294,Observed!$A$2:$A$294,$A40,Observed!$C$2:$C$294,$C40)),AVERAGEIFS(Observed!AG$2:AG$294,Observed!$A$2:$A$294,$A40,Observed!$C$2:$C$294,$C40),"")</f>
        <v/>
      </c>
      <c r="AL40" s="25">
        <f>IF(ISNUMBER(AVERAGEIFS(Observed!AH$2:AH$294,Observed!$A$2:$A$294,$A40,Observed!$C$2:$C$294,$C40)),AVERAGEIFS(Observed!AH$2:AH$294,Observed!$A$2:$A$294,$A40,Observed!$C$2:$C$294,$C40),"")</f>
        <v>3.5999999999999997E-2</v>
      </c>
      <c r="AM40" s="24">
        <f>IF(ISNUMBER(AVERAGEIFS(Observed!AI$2:AI$294,Observed!$A$2:$A$294,$A40,Observed!$C$2:$C$294,$C40)),AVERAGEIFS(Observed!AI$2:AI$294,Observed!$A$2:$A$294,$A40,Observed!$C$2:$C$294,$C40),"")</f>
        <v>1.8333333333333333E-2</v>
      </c>
      <c r="AN40" s="24">
        <f>IF(ISNUMBER(AVERAGEIFS(Observed!AJ$2:AJ$294,Observed!$A$2:$A$294,$A40,Observed!$C$2:$C$294,$C40)),AVERAGEIFS(Observed!AJ$2:AJ$294,Observed!$A$2:$A$294,$A40,Observed!$C$2:$C$294,$C40),"")</f>
        <v>0.26300000000000001</v>
      </c>
      <c r="AO40" s="24" t="str">
        <f>IF(ISNUMBER(AVERAGEIFS(Observed!AN$2:AN$294,Observed!$A$2:$A$294,$A40,Observed!$C$2:$C$294,$C40)),AVERAGEIFS(Observed!AN$2:AN$294,Observed!$A$2:$A$294,$A40,Observed!$C$2:$C$294,$C40),"")</f>
        <v/>
      </c>
      <c r="AP40" s="25" t="str">
        <f>IF(ISNUMBER(AVERAGEIFS(Observed!AO$2:AO$294,Observed!$A$2:$A$294,$A40,Observed!$C$2:$C$294,$C40)),AVERAGEIFS(Observed!AO$2:AO$294,Observed!$A$2:$A$294,$A40,Observed!$C$2:$C$294,$C40),"")</f>
        <v/>
      </c>
      <c r="AQ40" s="24" t="str">
        <f>IF(ISNUMBER(AVERAGEIFS(Observed!AP$2:AP$294,Observed!$A$2:$A$294,$A40,Observed!$C$2:$C$294,$C40)),AVERAGEIFS(Observed!AP$2:AP$294,Observed!$A$2:$A$294,$A40,Observed!$C$2:$C$294,$C40),"")</f>
        <v/>
      </c>
      <c r="AR40" s="24" t="str">
        <f>IF(ISNUMBER(AVERAGEIFS(Observed!AQ$2:AQ$294,Observed!$A$2:$A$294,$A40,Observed!$C$2:$C$294,$C40)),AVERAGEIFS(Observed!AQ$2:AQ$294,Observed!$A$2:$A$294,$A40,Observed!$C$2:$C$294,$C40),"")</f>
        <v/>
      </c>
      <c r="AS40" s="2">
        <f>COUNTIFS(Observed!$A$2:$A$294,$A40,Observed!$C$2:$C$294,$C40)</f>
        <v>3</v>
      </c>
      <c r="AT40" s="2">
        <f t="shared" si="0"/>
        <v>6</v>
      </c>
    </row>
    <row r="41" spans="1:46" x14ac:dyDescent="0.25">
      <c r="A41" s="4" t="s">
        <v>25</v>
      </c>
      <c r="B41" t="s">
        <v>26</v>
      </c>
      <c r="C41" s="3">
        <v>42291</v>
      </c>
      <c r="D41">
        <v>1</v>
      </c>
      <c r="F41">
        <v>200</v>
      </c>
      <c r="J41" s="2" t="s">
        <v>65</v>
      </c>
      <c r="K41" s="2" t="s">
        <v>33</v>
      </c>
      <c r="L41">
        <v>7</v>
      </c>
      <c r="M41" s="2" t="s">
        <v>22</v>
      </c>
      <c r="N41" s="23" t="str">
        <f>IF(ISNUMBER(AVERAGEIFS(Observed!J$2:J$294,Observed!$A$2:$A$294,$A41,Observed!$C$2:$C$294,$C41)),AVERAGEIFS(Observed!J$2:J$294,Observed!$A$2:$A$294,$A41,Observed!$C$2:$C$294,$C41),"")</f>
        <v/>
      </c>
      <c r="O41" s="24" t="str">
        <f>IF(ISNUMBER(AVERAGEIFS(Observed!K$2:K$294,Observed!$A$2:$A$294,$A41,Observed!$C$2:$C$294,$C41)),AVERAGEIFS(Observed!K$2:K$294,Observed!$A$2:$A$294,$A41,Observed!$C$2:$C$294,$C41),"")</f>
        <v/>
      </c>
      <c r="P41" s="24">
        <f>IF(ISNUMBER(AVERAGEIFS(Observed!L$2:L$294,Observed!$A$2:$A$294,$A41,Observed!$C$2:$C$294,$C41)),AVERAGEIFS(Observed!L$2:L$294,Observed!$A$2:$A$294,$A41,Observed!$C$2:$C$294,$C41),"")</f>
        <v>239.13333333333335</v>
      </c>
      <c r="Q41" s="24">
        <f>IF(ISNUMBER(AVERAGEIFS(Observed!M$2:M$294,Observed!$A$2:$A$294,$A41,Observed!$C$2:$C$294,$C41)),AVERAGEIFS(Observed!M$2:M$294,Observed!$A$2:$A$294,$A41,Observed!$C$2:$C$294,$C41),"")</f>
        <v>239.13333333333335</v>
      </c>
      <c r="R41" s="24">
        <f>IF(ISNUMBER(AVERAGEIFS(Observed!N$2:N$294,Observed!$A$2:$A$294,$A41,Observed!$C$2:$C$294,$C41)),AVERAGEIFS(Observed!N$2:N$294,Observed!$A$2:$A$294,$A41,Observed!$C$2:$C$294,$C41),"")</f>
        <v>336.34333333333331</v>
      </c>
      <c r="S41" s="25" t="str">
        <f>IF(ISNUMBER(AVERAGEIFS(Observed!O$2:O$294,Observed!$A$2:$A$294,$A41,Observed!$C$2:$C$294,$C41)),AVERAGEIFS(Observed!O$2:O$294,Observed!$A$2:$A$294,$A41,Observed!$C$2:$C$294,$C41),"")</f>
        <v/>
      </c>
      <c r="T41" s="25" t="str">
        <f>IF(ISNUMBER(AVERAGEIFS(Observed!P$2:P$294,Observed!$A$2:$A$294,$A41,Observed!$C$2:$C$294,$C41)),AVERAGEIFS(Observed!P$2:P$294,Observed!$A$2:$A$294,$A41,Observed!$C$2:$C$294,$C41),"")</f>
        <v/>
      </c>
      <c r="U41" s="25" t="str">
        <f>IF(ISNUMBER(AVERAGEIFS(Observed!Q$2:Q$294,Observed!$A$2:$A$294,$A41,Observed!$C$2:$C$294,$C41)),AVERAGEIFS(Observed!Q$2:Q$294,Observed!$A$2:$A$294,$A41,Observed!$C$2:$C$294,$C41),"")</f>
        <v/>
      </c>
      <c r="V41" s="24" t="str">
        <f>IF(ISNUMBER(AVERAGEIFS(Observed!R$2:R$294,Observed!$A$2:$A$294,$A41,Observed!$C$2:$C$294,$C41)),AVERAGEIFS(Observed!R$2:R$294,Observed!$A$2:$A$294,$A41,Observed!$C$2:$C$294,$C41),"")</f>
        <v/>
      </c>
      <c r="W41" s="26" t="str">
        <f>IF(ISNUMBER(AVERAGEIFS(Observed!S$2:S$294,Observed!$A$2:$A$294,$A41,Observed!$C$2:$C$294,$C41)),AVERAGEIFS(Observed!S$2:S$294,Observed!$A$2:$A$294,$A41,Observed!$C$2:$C$294,$C41),"")</f>
        <v/>
      </c>
      <c r="X41" s="26" t="str">
        <f>IF(ISNUMBER(AVERAGEIFS(Observed!T$2:T$294,Observed!$A$2:$A$294,$A41,Observed!$C$2:$C$294,$C41)),AVERAGEIFS(Observed!T$2:T$294,Observed!$A$2:$A$294,$A41,Observed!$C$2:$C$294,$C41),"")</f>
        <v/>
      </c>
      <c r="Y41" s="24" t="str">
        <f>IF(ISNUMBER(AVERAGEIFS(Observed!U$2:U$294,Observed!$A$2:$A$294,$A41,Observed!$C$2:$C$294,$C41)),AVERAGEIFS(Observed!U$2:U$294,Observed!$A$2:$A$294,$A41,Observed!$C$2:$C$294,$C41),"")</f>
        <v/>
      </c>
      <c r="Z41" s="24" t="str">
        <f>IF(ISNUMBER(AVERAGEIFS(Observed!V$2:V$294,Observed!$A$2:$A$294,$A41,Observed!$C$2:$C$294,$C41)),AVERAGEIFS(Observed!V$2:V$294,Observed!$A$2:$A$294,$A41,Observed!$C$2:$C$294,$C41),"")</f>
        <v/>
      </c>
      <c r="AA41" s="24" t="str">
        <f>IF(ISNUMBER(AVERAGEIFS(Observed!W$2:W$294,Observed!$A$2:$A$294,$A41,Observed!$C$2:$C$294,$C41)),AVERAGEIFS(Observed!W$2:W$294,Observed!$A$2:$A$294,$A41,Observed!$C$2:$C$294,$C41),"")</f>
        <v/>
      </c>
      <c r="AB41" s="24" t="str">
        <f>IF(ISNUMBER(AVERAGEIFS(Observed!X$2:X$294,Observed!$A$2:$A$294,$A41,Observed!$C$2:$C$294,$C41)),AVERAGEIFS(Observed!X$2:X$294,Observed!$A$2:$A$294,$A41,Observed!$C$2:$C$294,$C41),"")</f>
        <v/>
      </c>
      <c r="AC41" s="24" t="str">
        <f>IF(ISNUMBER(AVERAGEIFS(Observed!Y$2:Y$294,Observed!$A$2:$A$294,$A41,Observed!$C$2:$C$294,$C41)),AVERAGEIFS(Observed!Y$2:Y$294,Observed!$A$2:$A$294,$A41,Observed!$C$2:$C$294,$C41),"")</f>
        <v/>
      </c>
      <c r="AD41" s="24" t="str">
        <f>IF(ISNUMBER(AVERAGEIFS(Observed!Z$2:Z$294,Observed!$A$2:$A$294,$A41,Observed!$C$2:$C$294,$C41)),AVERAGEIFS(Observed!Z$2:Z$294,Observed!$A$2:$A$294,$A41,Observed!$C$2:$C$294,$C41),"")</f>
        <v/>
      </c>
      <c r="AE41" s="24" t="str">
        <f>IF(ISNUMBER(AVERAGEIFS(Observed!AA$2:AA$294,Observed!$A$2:$A$294,$A41,Observed!$C$2:$C$294,$C41)),AVERAGEIFS(Observed!AA$2:AA$294,Observed!$A$2:$A$294,$A41,Observed!$C$2:$C$294,$C41),"")</f>
        <v/>
      </c>
      <c r="AF41" s="24" t="str">
        <f>IF(ISNUMBER(AVERAGEIFS(Observed!AB$2:AB$294,Observed!$A$2:$A$294,$A41,Observed!$C$2:$C$294,$C41)),AVERAGEIFS(Observed!AB$2:AB$294,Observed!$A$2:$A$294,$A41,Observed!$C$2:$C$294,$C41),"")</f>
        <v/>
      </c>
      <c r="AG41" s="24" t="str">
        <f>IF(ISNUMBER(AVERAGEIFS(Observed!AC$2:AC$294,Observed!$A$2:$A$294,$A41,Observed!$C$2:$C$294,$C41)),AVERAGEIFS(Observed!AC$2:AC$294,Observed!$A$2:$A$294,$A41,Observed!$C$2:$C$294,$C41),"")</f>
        <v/>
      </c>
      <c r="AH41" s="25" t="str">
        <f>IF(ISNUMBER(AVERAGEIFS(Observed!AD$2:AD$294,Observed!$A$2:$A$294,$A41,Observed!$C$2:$C$294,$C41)),AVERAGEIFS(Observed!AD$2:AD$294,Observed!$A$2:$A$294,$A41,Observed!$C$2:$C$294,$C41),"")</f>
        <v/>
      </c>
      <c r="AI41" s="25" t="str">
        <f>IF(ISNUMBER(AVERAGEIFS(Observed!AE$2:AE$294,Observed!$A$2:$A$294,$A41,Observed!$C$2:$C$294,$C41)),AVERAGEIFS(Observed!AE$2:AE$294,Observed!$A$2:$A$294,$A41,Observed!$C$2:$C$294,$C41),"")</f>
        <v/>
      </c>
      <c r="AJ41" s="25" t="str">
        <f>IF(ISNUMBER(AVERAGEIFS(Observed!AF$2:AF$294,Observed!$A$2:$A$294,$A41,Observed!$C$2:$C$294,$C41)),AVERAGEIFS(Observed!AF$2:AF$294,Observed!$A$2:$A$294,$A41,Observed!$C$2:$C$294,$C41),"")</f>
        <v/>
      </c>
      <c r="AK41" s="24" t="str">
        <f>IF(ISNUMBER(AVERAGEIFS(Observed!AG$2:AG$294,Observed!$A$2:$A$294,$A41,Observed!$C$2:$C$294,$C41)),AVERAGEIFS(Observed!AG$2:AG$294,Observed!$A$2:$A$294,$A41,Observed!$C$2:$C$294,$C41),"")</f>
        <v/>
      </c>
      <c r="AL41" s="25">
        <f>IF(ISNUMBER(AVERAGEIFS(Observed!AH$2:AH$294,Observed!$A$2:$A$294,$A41,Observed!$C$2:$C$294,$C41)),AVERAGEIFS(Observed!AH$2:AH$294,Observed!$A$2:$A$294,$A41,Observed!$C$2:$C$294,$C41),"")</f>
        <v>8.6333333333333331E-2</v>
      </c>
      <c r="AM41" s="24">
        <f>IF(ISNUMBER(AVERAGEIFS(Observed!AI$2:AI$294,Observed!$A$2:$A$294,$A41,Observed!$C$2:$C$294,$C41)),AVERAGEIFS(Observed!AI$2:AI$294,Observed!$A$2:$A$294,$A41,Observed!$C$2:$C$294,$C41),"")</f>
        <v>2.1000000000000001E-2</v>
      </c>
      <c r="AN41" s="24">
        <f>IF(ISNUMBER(AVERAGEIFS(Observed!AJ$2:AJ$294,Observed!$A$2:$A$294,$A41,Observed!$C$2:$C$294,$C41)),AVERAGEIFS(Observed!AJ$2:AJ$294,Observed!$A$2:$A$294,$A41,Observed!$C$2:$C$294,$C41),"")</f>
        <v>0.25966666666666666</v>
      </c>
      <c r="AO41" s="24" t="str">
        <f>IF(ISNUMBER(AVERAGEIFS(Observed!AN$2:AN$294,Observed!$A$2:$A$294,$A41,Observed!$C$2:$C$294,$C41)),AVERAGEIFS(Observed!AN$2:AN$294,Observed!$A$2:$A$294,$A41,Observed!$C$2:$C$294,$C41),"")</f>
        <v/>
      </c>
      <c r="AP41" s="25" t="str">
        <f>IF(ISNUMBER(AVERAGEIFS(Observed!AO$2:AO$294,Observed!$A$2:$A$294,$A41,Observed!$C$2:$C$294,$C41)),AVERAGEIFS(Observed!AO$2:AO$294,Observed!$A$2:$A$294,$A41,Observed!$C$2:$C$294,$C41),"")</f>
        <v/>
      </c>
      <c r="AQ41" s="24" t="str">
        <f>IF(ISNUMBER(AVERAGEIFS(Observed!AP$2:AP$294,Observed!$A$2:$A$294,$A41,Observed!$C$2:$C$294,$C41)),AVERAGEIFS(Observed!AP$2:AP$294,Observed!$A$2:$A$294,$A41,Observed!$C$2:$C$294,$C41),"")</f>
        <v/>
      </c>
      <c r="AR41" s="24" t="str">
        <f>IF(ISNUMBER(AVERAGEIFS(Observed!AQ$2:AQ$294,Observed!$A$2:$A$294,$A41,Observed!$C$2:$C$294,$C41)),AVERAGEIFS(Observed!AQ$2:AQ$294,Observed!$A$2:$A$294,$A41,Observed!$C$2:$C$294,$C41),"")</f>
        <v/>
      </c>
      <c r="AS41" s="2">
        <f>COUNTIFS(Observed!$A$2:$A$294,$A41,Observed!$C$2:$C$294,$C41)</f>
        <v>3</v>
      </c>
      <c r="AT41" s="2">
        <f t="shared" si="0"/>
        <v>6</v>
      </c>
    </row>
    <row r="42" spans="1:46" x14ac:dyDescent="0.25">
      <c r="A42" s="4" t="s">
        <v>31</v>
      </c>
      <c r="B42" t="s">
        <v>26</v>
      </c>
      <c r="C42" s="3">
        <v>42291</v>
      </c>
      <c r="D42">
        <v>1</v>
      </c>
      <c r="F42">
        <v>350</v>
      </c>
      <c r="J42" s="2" t="s">
        <v>65</v>
      </c>
      <c r="K42" s="2" t="s">
        <v>33</v>
      </c>
      <c r="L42">
        <v>7</v>
      </c>
      <c r="M42" s="2" t="s">
        <v>22</v>
      </c>
      <c r="N42" s="23" t="str">
        <f>IF(ISNUMBER(AVERAGEIFS(Observed!J$2:J$294,Observed!$A$2:$A$294,$A42,Observed!$C$2:$C$294,$C42)),AVERAGEIFS(Observed!J$2:J$294,Observed!$A$2:$A$294,$A42,Observed!$C$2:$C$294,$C42),"")</f>
        <v/>
      </c>
      <c r="O42" s="24" t="str">
        <f>IF(ISNUMBER(AVERAGEIFS(Observed!K$2:K$294,Observed!$A$2:$A$294,$A42,Observed!$C$2:$C$294,$C42)),AVERAGEIFS(Observed!K$2:K$294,Observed!$A$2:$A$294,$A42,Observed!$C$2:$C$294,$C42),"")</f>
        <v/>
      </c>
      <c r="P42" s="24">
        <f>IF(ISNUMBER(AVERAGEIFS(Observed!L$2:L$294,Observed!$A$2:$A$294,$A42,Observed!$C$2:$C$294,$C42)),AVERAGEIFS(Observed!L$2:L$294,Observed!$A$2:$A$294,$A42,Observed!$C$2:$C$294,$C42),"")</f>
        <v>266.57</v>
      </c>
      <c r="Q42" s="24">
        <f>IF(ISNUMBER(AVERAGEIFS(Observed!M$2:M$294,Observed!$A$2:$A$294,$A42,Observed!$C$2:$C$294,$C42)),AVERAGEIFS(Observed!M$2:M$294,Observed!$A$2:$A$294,$A42,Observed!$C$2:$C$294,$C42),"")</f>
        <v>266.57</v>
      </c>
      <c r="R42" s="24">
        <f>IF(ISNUMBER(AVERAGEIFS(Observed!N$2:N$294,Observed!$A$2:$A$294,$A42,Observed!$C$2:$C$294,$C42)),AVERAGEIFS(Observed!N$2:N$294,Observed!$A$2:$A$294,$A42,Observed!$C$2:$C$294,$C42),"")</f>
        <v>377.18</v>
      </c>
      <c r="S42" s="25" t="str">
        <f>IF(ISNUMBER(AVERAGEIFS(Observed!O$2:O$294,Observed!$A$2:$A$294,$A42,Observed!$C$2:$C$294,$C42)),AVERAGEIFS(Observed!O$2:O$294,Observed!$A$2:$A$294,$A42,Observed!$C$2:$C$294,$C42),"")</f>
        <v/>
      </c>
      <c r="T42" s="25" t="str">
        <f>IF(ISNUMBER(AVERAGEIFS(Observed!P$2:P$294,Observed!$A$2:$A$294,$A42,Observed!$C$2:$C$294,$C42)),AVERAGEIFS(Observed!P$2:P$294,Observed!$A$2:$A$294,$A42,Observed!$C$2:$C$294,$C42),"")</f>
        <v/>
      </c>
      <c r="U42" s="25" t="str">
        <f>IF(ISNUMBER(AVERAGEIFS(Observed!Q$2:Q$294,Observed!$A$2:$A$294,$A42,Observed!$C$2:$C$294,$C42)),AVERAGEIFS(Observed!Q$2:Q$294,Observed!$A$2:$A$294,$A42,Observed!$C$2:$C$294,$C42),"")</f>
        <v/>
      </c>
      <c r="V42" s="24" t="str">
        <f>IF(ISNUMBER(AVERAGEIFS(Observed!R$2:R$294,Observed!$A$2:$A$294,$A42,Observed!$C$2:$C$294,$C42)),AVERAGEIFS(Observed!R$2:R$294,Observed!$A$2:$A$294,$A42,Observed!$C$2:$C$294,$C42),"")</f>
        <v/>
      </c>
      <c r="W42" s="26" t="str">
        <f>IF(ISNUMBER(AVERAGEIFS(Observed!S$2:S$294,Observed!$A$2:$A$294,$A42,Observed!$C$2:$C$294,$C42)),AVERAGEIFS(Observed!S$2:S$294,Observed!$A$2:$A$294,$A42,Observed!$C$2:$C$294,$C42),"")</f>
        <v/>
      </c>
      <c r="X42" s="26" t="str">
        <f>IF(ISNUMBER(AVERAGEIFS(Observed!T$2:T$294,Observed!$A$2:$A$294,$A42,Observed!$C$2:$C$294,$C42)),AVERAGEIFS(Observed!T$2:T$294,Observed!$A$2:$A$294,$A42,Observed!$C$2:$C$294,$C42),"")</f>
        <v/>
      </c>
      <c r="Y42" s="24" t="str">
        <f>IF(ISNUMBER(AVERAGEIFS(Observed!U$2:U$294,Observed!$A$2:$A$294,$A42,Observed!$C$2:$C$294,$C42)),AVERAGEIFS(Observed!U$2:U$294,Observed!$A$2:$A$294,$A42,Observed!$C$2:$C$294,$C42),"")</f>
        <v/>
      </c>
      <c r="Z42" s="24" t="str">
        <f>IF(ISNUMBER(AVERAGEIFS(Observed!V$2:V$294,Observed!$A$2:$A$294,$A42,Observed!$C$2:$C$294,$C42)),AVERAGEIFS(Observed!V$2:V$294,Observed!$A$2:$A$294,$A42,Observed!$C$2:$C$294,$C42),"")</f>
        <v/>
      </c>
      <c r="AA42" s="24" t="str">
        <f>IF(ISNUMBER(AVERAGEIFS(Observed!W$2:W$294,Observed!$A$2:$A$294,$A42,Observed!$C$2:$C$294,$C42)),AVERAGEIFS(Observed!W$2:W$294,Observed!$A$2:$A$294,$A42,Observed!$C$2:$C$294,$C42),"")</f>
        <v/>
      </c>
      <c r="AB42" s="24" t="str">
        <f>IF(ISNUMBER(AVERAGEIFS(Observed!X$2:X$294,Observed!$A$2:$A$294,$A42,Observed!$C$2:$C$294,$C42)),AVERAGEIFS(Observed!X$2:X$294,Observed!$A$2:$A$294,$A42,Observed!$C$2:$C$294,$C42),"")</f>
        <v/>
      </c>
      <c r="AC42" s="24" t="str">
        <f>IF(ISNUMBER(AVERAGEIFS(Observed!Y$2:Y$294,Observed!$A$2:$A$294,$A42,Observed!$C$2:$C$294,$C42)),AVERAGEIFS(Observed!Y$2:Y$294,Observed!$A$2:$A$294,$A42,Observed!$C$2:$C$294,$C42),"")</f>
        <v/>
      </c>
      <c r="AD42" s="24" t="str">
        <f>IF(ISNUMBER(AVERAGEIFS(Observed!Z$2:Z$294,Observed!$A$2:$A$294,$A42,Observed!$C$2:$C$294,$C42)),AVERAGEIFS(Observed!Z$2:Z$294,Observed!$A$2:$A$294,$A42,Observed!$C$2:$C$294,$C42),"")</f>
        <v/>
      </c>
      <c r="AE42" s="24" t="str">
        <f>IF(ISNUMBER(AVERAGEIFS(Observed!AA$2:AA$294,Observed!$A$2:$A$294,$A42,Observed!$C$2:$C$294,$C42)),AVERAGEIFS(Observed!AA$2:AA$294,Observed!$A$2:$A$294,$A42,Observed!$C$2:$C$294,$C42),"")</f>
        <v/>
      </c>
      <c r="AF42" s="24" t="str">
        <f>IF(ISNUMBER(AVERAGEIFS(Observed!AB$2:AB$294,Observed!$A$2:$A$294,$A42,Observed!$C$2:$C$294,$C42)),AVERAGEIFS(Observed!AB$2:AB$294,Observed!$A$2:$A$294,$A42,Observed!$C$2:$C$294,$C42),"")</f>
        <v/>
      </c>
      <c r="AG42" s="24" t="str">
        <f>IF(ISNUMBER(AVERAGEIFS(Observed!AC$2:AC$294,Observed!$A$2:$A$294,$A42,Observed!$C$2:$C$294,$C42)),AVERAGEIFS(Observed!AC$2:AC$294,Observed!$A$2:$A$294,$A42,Observed!$C$2:$C$294,$C42),"")</f>
        <v/>
      </c>
      <c r="AH42" s="25" t="str">
        <f>IF(ISNUMBER(AVERAGEIFS(Observed!AD$2:AD$294,Observed!$A$2:$A$294,$A42,Observed!$C$2:$C$294,$C42)),AVERAGEIFS(Observed!AD$2:AD$294,Observed!$A$2:$A$294,$A42,Observed!$C$2:$C$294,$C42),"")</f>
        <v/>
      </c>
      <c r="AI42" s="25" t="str">
        <f>IF(ISNUMBER(AVERAGEIFS(Observed!AE$2:AE$294,Observed!$A$2:$A$294,$A42,Observed!$C$2:$C$294,$C42)),AVERAGEIFS(Observed!AE$2:AE$294,Observed!$A$2:$A$294,$A42,Observed!$C$2:$C$294,$C42),"")</f>
        <v/>
      </c>
      <c r="AJ42" s="25" t="str">
        <f>IF(ISNUMBER(AVERAGEIFS(Observed!AF$2:AF$294,Observed!$A$2:$A$294,$A42,Observed!$C$2:$C$294,$C42)),AVERAGEIFS(Observed!AF$2:AF$294,Observed!$A$2:$A$294,$A42,Observed!$C$2:$C$294,$C42),"")</f>
        <v/>
      </c>
      <c r="AK42" s="24" t="str">
        <f>IF(ISNUMBER(AVERAGEIFS(Observed!AG$2:AG$294,Observed!$A$2:$A$294,$A42,Observed!$C$2:$C$294,$C42)),AVERAGEIFS(Observed!AG$2:AG$294,Observed!$A$2:$A$294,$A42,Observed!$C$2:$C$294,$C42),"")</f>
        <v/>
      </c>
      <c r="AL42" s="25">
        <f>IF(ISNUMBER(AVERAGEIFS(Observed!AH$2:AH$294,Observed!$A$2:$A$294,$A42,Observed!$C$2:$C$294,$C42)),AVERAGEIFS(Observed!AH$2:AH$294,Observed!$A$2:$A$294,$A42,Observed!$C$2:$C$294,$C42),"")</f>
        <v>5.5E-2</v>
      </c>
      <c r="AM42" s="24">
        <f>IF(ISNUMBER(AVERAGEIFS(Observed!AI$2:AI$294,Observed!$A$2:$A$294,$A42,Observed!$C$2:$C$294,$C42)),AVERAGEIFS(Observed!AI$2:AI$294,Observed!$A$2:$A$294,$A42,Observed!$C$2:$C$294,$C42),"")</f>
        <v>6.0000000000000001E-3</v>
      </c>
      <c r="AN42" s="24">
        <f>IF(ISNUMBER(AVERAGEIFS(Observed!AJ$2:AJ$294,Observed!$A$2:$A$294,$A42,Observed!$C$2:$C$294,$C42)),AVERAGEIFS(Observed!AJ$2:AJ$294,Observed!$A$2:$A$294,$A42,Observed!$C$2:$C$294,$C42),"")</f>
        <v>0.40133333333333338</v>
      </c>
      <c r="AO42" s="24" t="str">
        <f>IF(ISNUMBER(AVERAGEIFS(Observed!AN$2:AN$294,Observed!$A$2:$A$294,$A42,Observed!$C$2:$C$294,$C42)),AVERAGEIFS(Observed!AN$2:AN$294,Observed!$A$2:$A$294,$A42,Observed!$C$2:$C$294,$C42),"")</f>
        <v/>
      </c>
      <c r="AP42" s="25" t="str">
        <f>IF(ISNUMBER(AVERAGEIFS(Observed!AO$2:AO$294,Observed!$A$2:$A$294,$A42,Observed!$C$2:$C$294,$C42)),AVERAGEIFS(Observed!AO$2:AO$294,Observed!$A$2:$A$294,$A42,Observed!$C$2:$C$294,$C42),"")</f>
        <v/>
      </c>
      <c r="AQ42" s="24" t="str">
        <f>IF(ISNUMBER(AVERAGEIFS(Observed!AP$2:AP$294,Observed!$A$2:$A$294,$A42,Observed!$C$2:$C$294,$C42)),AVERAGEIFS(Observed!AP$2:AP$294,Observed!$A$2:$A$294,$A42,Observed!$C$2:$C$294,$C42),"")</f>
        <v/>
      </c>
      <c r="AR42" s="24" t="str">
        <f>IF(ISNUMBER(AVERAGEIFS(Observed!AQ$2:AQ$294,Observed!$A$2:$A$294,$A42,Observed!$C$2:$C$294,$C42)),AVERAGEIFS(Observed!AQ$2:AQ$294,Observed!$A$2:$A$294,$A42,Observed!$C$2:$C$294,$C42),"")</f>
        <v/>
      </c>
      <c r="AS42" s="2">
        <f>COUNTIFS(Observed!$A$2:$A$294,$A42,Observed!$C$2:$C$294,$C42)</f>
        <v>3</v>
      </c>
      <c r="AT42" s="2">
        <f t="shared" si="0"/>
        <v>6</v>
      </c>
    </row>
    <row r="43" spans="1:46" x14ac:dyDescent="0.25">
      <c r="A43" s="4" t="s">
        <v>30</v>
      </c>
      <c r="B43" t="s">
        <v>26</v>
      </c>
      <c r="C43" s="3">
        <v>42291</v>
      </c>
      <c r="D43">
        <v>1</v>
      </c>
      <c r="F43">
        <v>500</v>
      </c>
      <c r="J43" s="2" t="s">
        <v>65</v>
      </c>
      <c r="K43" s="2" t="s">
        <v>33</v>
      </c>
      <c r="L43">
        <v>7</v>
      </c>
      <c r="M43" s="2" t="s">
        <v>22</v>
      </c>
      <c r="N43" s="23" t="str">
        <f>IF(ISNUMBER(AVERAGEIFS(Observed!J$2:J$294,Observed!$A$2:$A$294,$A43,Observed!$C$2:$C$294,$C43)),AVERAGEIFS(Observed!J$2:J$294,Observed!$A$2:$A$294,$A43,Observed!$C$2:$C$294,$C43),"")</f>
        <v/>
      </c>
      <c r="O43" s="24" t="str">
        <f>IF(ISNUMBER(AVERAGEIFS(Observed!K$2:K$294,Observed!$A$2:$A$294,$A43,Observed!$C$2:$C$294,$C43)),AVERAGEIFS(Observed!K$2:K$294,Observed!$A$2:$A$294,$A43,Observed!$C$2:$C$294,$C43),"")</f>
        <v/>
      </c>
      <c r="P43" s="24">
        <f>IF(ISNUMBER(AVERAGEIFS(Observed!L$2:L$294,Observed!$A$2:$A$294,$A43,Observed!$C$2:$C$294,$C43)),AVERAGEIFS(Observed!L$2:L$294,Observed!$A$2:$A$294,$A43,Observed!$C$2:$C$294,$C43),"")</f>
        <v>340.02333333333337</v>
      </c>
      <c r="Q43" s="24">
        <f>IF(ISNUMBER(AVERAGEIFS(Observed!M$2:M$294,Observed!$A$2:$A$294,$A43,Observed!$C$2:$C$294,$C43)),AVERAGEIFS(Observed!M$2:M$294,Observed!$A$2:$A$294,$A43,Observed!$C$2:$C$294,$C43),"")</f>
        <v>340.02333333333337</v>
      </c>
      <c r="R43" s="24">
        <f>IF(ISNUMBER(AVERAGEIFS(Observed!N$2:N$294,Observed!$A$2:$A$294,$A43,Observed!$C$2:$C$294,$C43)),AVERAGEIFS(Observed!N$2:N$294,Observed!$A$2:$A$294,$A43,Observed!$C$2:$C$294,$C43),"")</f>
        <v>498.99333333333334</v>
      </c>
      <c r="S43" s="25" t="str">
        <f>IF(ISNUMBER(AVERAGEIFS(Observed!O$2:O$294,Observed!$A$2:$A$294,$A43,Observed!$C$2:$C$294,$C43)),AVERAGEIFS(Observed!O$2:O$294,Observed!$A$2:$A$294,$A43,Observed!$C$2:$C$294,$C43),"")</f>
        <v/>
      </c>
      <c r="T43" s="25" t="str">
        <f>IF(ISNUMBER(AVERAGEIFS(Observed!P$2:P$294,Observed!$A$2:$A$294,$A43,Observed!$C$2:$C$294,$C43)),AVERAGEIFS(Observed!P$2:P$294,Observed!$A$2:$A$294,$A43,Observed!$C$2:$C$294,$C43),"")</f>
        <v/>
      </c>
      <c r="U43" s="25" t="str">
        <f>IF(ISNUMBER(AVERAGEIFS(Observed!Q$2:Q$294,Observed!$A$2:$A$294,$A43,Observed!$C$2:$C$294,$C43)),AVERAGEIFS(Observed!Q$2:Q$294,Observed!$A$2:$A$294,$A43,Observed!$C$2:$C$294,$C43),"")</f>
        <v/>
      </c>
      <c r="V43" s="24" t="str">
        <f>IF(ISNUMBER(AVERAGEIFS(Observed!R$2:R$294,Observed!$A$2:$A$294,$A43,Observed!$C$2:$C$294,$C43)),AVERAGEIFS(Observed!R$2:R$294,Observed!$A$2:$A$294,$A43,Observed!$C$2:$C$294,$C43),"")</f>
        <v/>
      </c>
      <c r="W43" s="26" t="str">
        <f>IF(ISNUMBER(AVERAGEIFS(Observed!S$2:S$294,Observed!$A$2:$A$294,$A43,Observed!$C$2:$C$294,$C43)),AVERAGEIFS(Observed!S$2:S$294,Observed!$A$2:$A$294,$A43,Observed!$C$2:$C$294,$C43),"")</f>
        <v/>
      </c>
      <c r="X43" s="26" t="str">
        <f>IF(ISNUMBER(AVERAGEIFS(Observed!T$2:T$294,Observed!$A$2:$A$294,$A43,Observed!$C$2:$C$294,$C43)),AVERAGEIFS(Observed!T$2:T$294,Observed!$A$2:$A$294,$A43,Observed!$C$2:$C$294,$C43),"")</f>
        <v/>
      </c>
      <c r="Y43" s="24" t="str">
        <f>IF(ISNUMBER(AVERAGEIFS(Observed!U$2:U$294,Observed!$A$2:$A$294,$A43,Observed!$C$2:$C$294,$C43)),AVERAGEIFS(Observed!U$2:U$294,Observed!$A$2:$A$294,$A43,Observed!$C$2:$C$294,$C43),"")</f>
        <v/>
      </c>
      <c r="Z43" s="24" t="str">
        <f>IF(ISNUMBER(AVERAGEIFS(Observed!V$2:V$294,Observed!$A$2:$A$294,$A43,Observed!$C$2:$C$294,$C43)),AVERAGEIFS(Observed!V$2:V$294,Observed!$A$2:$A$294,$A43,Observed!$C$2:$C$294,$C43),"")</f>
        <v/>
      </c>
      <c r="AA43" s="24" t="str">
        <f>IF(ISNUMBER(AVERAGEIFS(Observed!W$2:W$294,Observed!$A$2:$A$294,$A43,Observed!$C$2:$C$294,$C43)),AVERAGEIFS(Observed!W$2:W$294,Observed!$A$2:$A$294,$A43,Observed!$C$2:$C$294,$C43),"")</f>
        <v/>
      </c>
      <c r="AB43" s="24" t="str">
        <f>IF(ISNUMBER(AVERAGEIFS(Observed!X$2:X$294,Observed!$A$2:$A$294,$A43,Observed!$C$2:$C$294,$C43)),AVERAGEIFS(Observed!X$2:X$294,Observed!$A$2:$A$294,$A43,Observed!$C$2:$C$294,$C43),"")</f>
        <v/>
      </c>
      <c r="AC43" s="24" t="str">
        <f>IF(ISNUMBER(AVERAGEIFS(Observed!Y$2:Y$294,Observed!$A$2:$A$294,$A43,Observed!$C$2:$C$294,$C43)),AVERAGEIFS(Observed!Y$2:Y$294,Observed!$A$2:$A$294,$A43,Observed!$C$2:$C$294,$C43),"")</f>
        <v/>
      </c>
      <c r="AD43" s="24" t="str">
        <f>IF(ISNUMBER(AVERAGEIFS(Observed!Z$2:Z$294,Observed!$A$2:$A$294,$A43,Observed!$C$2:$C$294,$C43)),AVERAGEIFS(Observed!Z$2:Z$294,Observed!$A$2:$A$294,$A43,Observed!$C$2:$C$294,$C43),"")</f>
        <v/>
      </c>
      <c r="AE43" s="24" t="str">
        <f>IF(ISNUMBER(AVERAGEIFS(Observed!AA$2:AA$294,Observed!$A$2:$A$294,$A43,Observed!$C$2:$C$294,$C43)),AVERAGEIFS(Observed!AA$2:AA$294,Observed!$A$2:$A$294,$A43,Observed!$C$2:$C$294,$C43),"")</f>
        <v/>
      </c>
      <c r="AF43" s="24" t="str">
        <f>IF(ISNUMBER(AVERAGEIFS(Observed!AB$2:AB$294,Observed!$A$2:$A$294,$A43,Observed!$C$2:$C$294,$C43)),AVERAGEIFS(Observed!AB$2:AB$294,Observed!$A$2:$A$294,$A43,Observed!$C$2:$C$294,$C43),"")</f>
        <v/>
      </c>
      <c r="AG43" s="24" t="str">
        <f>IF(ISNUMBER(AVERAGEIFS(Observed!AC$2:AC$294,Observed!$A$2:$A$294,$A43,Observed!$C$2:$C$294,$C43)),AVERAGEIFS(Observed!AC$2:AC$294,Observed!$A$2:$A$294,$A43,Observed!$C$2:$C$294,$C43),"")</f>
        <v/>
      </c>
      <c r="AH43" s="25" t="str">
        <f>IF(ISNUMBER(AVERAGEIFS(Observed!AD$2:AD$294,Observed!$A$2:$A$294,$A43,Observed!$C$2:$C$294,$C43)),AVERAGEIFS(Observed!AD$2:AD$294,Observed!$A$2:$A$294,$A43,Observed!$C$2:$C$294,$C43),"")</f>
        <v/>
      </c>
      <c r="AI43" s="25" t="str">
        <f>IF(ISNUMBER(AVERAGEIFS(Observed!AE$2:AE$294,Observed!$A$2:$A$294,$A43,Observed!$C$2:$C$294,$C43)),AVERAGEIFS(Observed!AE$2:AE$294,Observed!$A$2:$A$294,$A43,Observed!$C$2:$C$294,$C43),"")</f>
        <v/>
      </c>
      <c r="AJ43" s="25" t="str">
        <f>IF(ISNUMBER(AVERAGEIFS(Observed!AF$2:AF$294,Observed!$A$2:$A$294,$A43,Observed!$C$2:$C$294,$C43)),AVERAGEIFS(Observed!AF$2:AF$294,Observed!$A$2:$A$294,$A43,Observed!$C$2:$C$294,$C43),"")</f>
        <v/>
      </c>
      <c r="AK43" s="24" t="str">
        <f>IF(ISNUMBER(AVERAGEIFS(Observed!AG$2:AG$294,Observed!$A$2:$A$294,$A43,Observed!$C$2:$C$294,$C43)),AVERAGEIFS(Observed!AG$2:AG$294,Observed!$A$2:$A$294,$A43,Observed!$C$2:$C$294,$C43),"")</f>
        <v/>
      </c>
      <c r="AL43" s="25">
        <f>IF(ISNUMBER(AVERAGEIFS(Observed!AH$2:AH$294,Observed!$A$2:$A$294,$A43,Observed!$C$2:$C$294,$C43)),AVERAGEIFS(Observed!AH$2:AH$294,Observed!$A$2:$A$294,$A43,Observed!$C$2:$C$294,$C43),"")</f>
        <v>6.0333333333333329E-2</v>
      </c>
      <c r="AM43" s="24">
        <f>IF(ISNUMBER(AVERAGEIFS(Observed!AI$2:AI$294,Observed!$A$2:$A$294,$A43,Observed!$C$2:$C$294,$C43)),AVERAGEIFS(Observed!AI$2:AI$294,Observed!$A$2:$A$294,$A43,Observed!$C$2:$C$294,$C43),"")</f>
        <v>1.9E-2</v>
      </c>
      <c r="AN43" s="24">
        <f>IF(ISNUMBER(AVERAGEIFS(Observed!AJ$2:AJ$294,Observed!$A$2:$A$294,$A43,Observed!$C$2:$C$294,$C43)),AVERAGEIFS(Observed!AJ$2:AJ$294,Observed!$A$2:$A$294,$A43,Observed!$C$2:$C$294,$C43),"")</f>
        <v>0.46466666666666673</v>
      </c>
      <c r="AO43" s="24" t="str">
        <f>IF(ISNUMBER(AVERAGEIFS(Observed!AN$2:AN$294,Observed!$A$2:$A$294,$A43,Observed!$C$2:$C$294,$C43)),AVERAGEIFS(Observed!AN$2:AN$294,Observed!$A$2:$A$294,$A43,Observed!$C$2:$C$294,$C43),"")</f>
        <v/>
      </c>
      <c r="AP43" s="25" t="str">
        <f>IF(ISNUMBER(AVERAGEIFS(Observed!AO$2:AO$294,Observed!$A$2:$A$294,$A43,Observed!$C$2:$C$294,$C43)),AVERAGEIFS(Observed!AO$2:AO$294,Observed!$A$2:$A$294,$A43,Observed!$C$2:$C$294,$C43),"")</f>
        <v/>
      </c>
      <c r="AQ43" s="24" t="str">
        <f>IF(ISNUMBER(AVERAGEIFS(Observed!AP$2:AP$294,Observed!$A$2:$A$294,$A43,Observed!$C$2:$C$294,$C43)),AVERAGEIFS(Observed!AP$2:AP$294,Observed!$A$2:$A$294,$A43,Observed!$C$2:$C$294,$C43),"")</f>
        <v/>
      </c>
      <c r="AR43" s="24" t="str">
        <f>IF(ISNUMBER(AVERAGEIFS(Observed!AQ$2:AQ$294,Observed!$A$2:$A$294,$A43,Observed!$C$2:$C$294,$C43)),AVERAGEIFS(Observed!AQ$2:AQ$294,Observed!$A$2:$A$294,$A43,Observed!$C$2:$C$294,$C43),"")</f>
        <v/>
      </c>
      <c r="AS43" s="2">
        <f>COUNTIFS(Observed!$A$2:$A$294,$A43,Observed!$C$2:$C$294,$C43)</f>
        <v>3</v>
      </c>
      <c r="AT43" s="2">
        <f t="shared" si="0"/>
        <v>6</v>
      </c>
    </row>
    <row r="44" spans="1:46" x14ac:dyDescent="0.25">
      <c r="A44" s="4" t="s">
        <v>27</v>
      </c>
      <c r="B44" t="s">
        <v>26</v>
      </c>
      <c r="C44" s="3">
        <v>42325</v>
      </c>
      <c r="D44">
        <v>1</v>
      </c>
      <c r="F44">
        <v>0</v>
      </c>
      <c r="J44" s="2" t="s">
        <v>65</v>
      </c>
      <c r="K44" s="2" t="s">
        <v>33</v>
      </c>
      <c r="L44">
        <v>8</v>
      </c>
      <c r="M44" s="2" t="s">
        <v>22</v>
      </c>
      <c r="N44" s="23" t="str">
        <f>IF(ISNUMBER(AVERAGEIFS(Observed!J$2:J$294,Observed!$A$2:$A$294,$A44,Observed!$C$2:$C$294,$C44)),AVERAGEIFS(Observed!J$2:J$294,Observed!$A$2:$A$294,$A44,Observed!$C$2:$C$294,$C44),"")</f>
        <v/>
      </c>
      <c r="O44" s="24" t="str">
        <f>IF(ISNUMBER(AVERAGEIFS(Observed!K$2:K$294,Observed!$A$2:$A$294,$A44,Observed!$C$2:$C$294,$C44)),AVERAGEIFS(Observed!K$2:K$294,Observed!$A$2:$A$294,$A44,Observed!$C$2:$C$294,$C44),"")</f>
        <v/>
      </c>
      <c r="P44" s="24">
        <f>IF(ISNUMBER(AVERAGEIFS(Observed!L$2:L$294,Observed!$A$2:$A$294,$A44,Observed!$C$2:$C$294,$C44)),AVERAGEIFS(Observed!L$2:L$294,Observed!$A$2:$A$294,$A44,Observed!$C$2:$C$294,$C44),"")</f>
        <v>196.26333333333332</v>
      </c>
      <c r="Q44" s="24">
        <f>IF(ISNUMBER(AVERAGEIFS(Observed!M$2:M$294,Observed!$A$2:$A$294,$A44,Observed!$C$2:$C$294,$C44)),AVERAGEIFS(Observed!M$2:M$294,Observed!$A$2:$A$294,$A44,Observed!$C$2:$C$294,$C44),"")</f>
        <v>196.26333333333332</v>
      </c>
      <c r="R44" s="24">
        <f>IF(ISNUMBER(AVERAGEIFS(Observed!N$2:N$294,Observed!$A$2:$A$294,$A44,Observed!$C$2:$C$294,$C44)),AVERAGEIFS(Observed!N$2:N$294,Observed!$A$2:$A$294,$A44,Observed!$C$2:$C$294,$C44),"")</f>
        <v>415.60666666666663</v>
      </c>
      <c r="S44" s="25" t="str">
        <f>IF(ISNUMBER(AVERAGEIFS(Observed!O$2:O$294,Observed!$A$2:$A$294,$A44,Observed!$C$2:$C$294,$C44)),AVERAGEIFS(Observed!O$2:O$294,Observed!$A$2:$A$294,$A44,Observed!$C$2:$C$294,$C44),"")</f>
        <v/>
      </c>
      <c r="T44" s="25" t="str">
        <f>IF(ISNUMBER(AVERAGEIFS(Observed!P$2:P$294,Observed!$A$2:$A$294,$A44,Observed!$C$2:$C$294,$C44)),AVERAGEIFS(Observed!P$2:P$294,Observed!$A$2:$A$294,$A44,Observed!$C$2:$C$294,$C44),"")</f>
        <v/>
      </c>
      <c r="U44" s="25" t="str">
        <f>IF(ISNUMBER(AVERAGEIFS(Observed!Q$2:Q$294,Observed!$A$2:$A$294,$A44,Observed!$C$2:$C$294,$C44)),AVERAGEIFS(Observed!Q$2:Q$294,Observed!$A$2:$A$294,$A44,Observed!$C$2:$C$294,$C44),"")</f>
        <v/>
      </c>
      <c r="V44" s="24" t="str">
        <f>IF(ISNUMBER(AVERAGEIFS(Observed!R$2:R$294,Observed!$A$2:$A$294,$A44,Observed!$C$2:$C$294,$C44)),AVERAGEIFS(Observed!R$2:R$294,Observed!$A$2:$A$294,$A44,Observed!$C$2:$C$294,$C44),"")</f>
        <v/>
      </c>
      <c r="W44" s="26" t="str">
        <f>IF(ISNUMBER(AVERAGEIFS(Observed!S$2:S$294,Observed!$A$2:$A$294,$A44,Observed!$C$2:$C$294,$C44)),AVERAGEIFS(Observed!S$2:S$294,Observed!$A$2:$A$294,$A44,Observed!$C$2:$C$294,$C44),"")</f>
        <v/>
      </c>
      <c r="X44" s="26" t="str">
        <f>IF(ISNUMBER(AVERAGEIFS(Observed!T$2:T$294,Observed!$A$2:$A$294,$A44,Observed!$C$2:$C$294,$C44)),AVERAGEIFS(Observed!T$2:T$294,Observed!$A$2:$A$294,$A44,Observed!$C$2:$C$294,$C44),"")</f>
        <v/>
      </c>
      <c r="Y44" s="24" t="str">
        <f>IF(ISNUMBER(AVERAGEIFS(Observed!U$2:U$294,Observed!$A$2:$A$294,$A44,Observed!$C$2:$C$294,$C44)),AVERAGEIFS(Observed!U$2:U$294,Observed!$A$2:$A$294,$A44,Observed!$C$2:$C$294,$C44),"")</f>
        <v/>
      </c>
      <c r="Z44" s="24" t="str">
        <f>IF(ISNUMBER(AVERAGEIFS(Observed!V$2:V$294,Observed!$A$2:$A$294,$A44,Observed!$C$2:$C$294,$C44)),AVERAGEIFS(Observed!V$2:V$294,Observed!$A$2:$A$294,$A44,Observed!$C$2:$C$294,$C44),"")</f>
        <v/>
      </c>
      <c r="AA44" s="24" t="str">
        <f>IF(ISNUMBER(AVERAGEIFS(Observed!W$2:W$294,Observed!$A$2:$A$294,$A44,Observed!$C$2:$C$294,$C44)),AVERAGEIFS(Observed!W$2:W$294,Observed!$A$2:$A$294,$A44,Observed!$C$2:$C$294,$C44),"")</f>
        <v/>
      </c>
      <c r="AB44" s="24" t="str">
        <f>IF(ISNUMBER(AVERAGEIFS(Observed!X$2:X$294,Observed!$A$2:$A$294,$A44,Observed!$C$2:$C$294,$C44)),AVERAGEIFS(Observed!X$2:X$294,Observed!$A$2:$A$294,$A44,Observed!$C$2:$C$294,$C44),"")</f>
        <v/>
      </c>
      <c r="AC44" s="24" t="str">
        <f>IF(ISNUMBER(AVERAGEIFS(Observed!Y$2:Y$294,Observed!$A$2:$A$294,$A44,Observed!$C$2:$C$294,$C44)),AVERAGEIFS(Observed!Y$2:Y$294,Observed!$A$2:$A$294,$A44,Observed!$C$2:$C$294,$C44),"")</f>
        <v/>
      </c>
      <c r="AD44" s="24" t="str">
        <f>IF(ISNUMBER(AVERAGEIFS(Observed!Z$2:Z$294,Observed!$A$2:$A$294,$A44,Observed!$C$2:$C$294,$C44)),AVERAGEIFS(Observed!Z$2:Z$294,Observed!$A$2:$A$294,$A44,Observed!$C$2:$C$294,$C44),"")</f>
        <v/>
      </c>
      <c r="AE44" s="24" t="str">
        <f>IF(ISNUMBER(AVERAGEIFS(Observed!AA$2:AA$294,Observed!$A$2:$A$294,$A44,Observed!$C$2:$C$294,$C44)),AVERAGEIFS(Observed!AA$2:AA$294,Observed!$A$2:$A$294,$A44,Observed!$C$2:$C$294,$C44),"")</f>
        <v/>
      </c>
      <c r="AF44" s="24" t="str">
        <f>IF(ISNUMBER(AVERAGEIFS(Observed!AB$2:AB$294,Observed!$A$2:$A$294,$A44,Observed!$C$2:$C$294,$C44)),AVERAGEIFS(Observed!AB$2:AB$294,Observed!$A$2:$A$294,$A44,Observed!$C$2:$C$294,$C44),"")</f>
        <v/>
      </c>
      <c r="AG44" s="24" t="str">
        <f>IF(ISNUMBER(AVERAGEIFS(Observed!AC$2:AC$294,Observed!$A$2:$A$294,$A44,Observed!$C$2:$C$294,$C44)),AVERAGEIFS(Observed!AC$2:AC$294,Observed!$A$2:$A$294,$A44,Observed!$C$2:$C$294,$C44),"")</f>
        <v/>
      </c>
      <c r="AH44" s="25" t="str">
        <f>IF(ISNUMBER(AVERAGEIFS(Observed!AD$2:AD$294,Observed!$A$2:$A$294,$A44,Observed!$C$2:$C$294,$C44)),AVERAGEIFS(Observed!AD$2:AD$294,Observed!$A$2:$A$294,$A44,Observed!$C$2:$C$294,$C44),"")</f>
        <v/>
      </c>
      <c r="AI44" s="25" t="str">
        <f>IF(ISNUMBER(AVERAGEIFS(Observed!AE$2:AE$294,Observed!$A$2:$A$294,$A44,Observed!$C$2:$C$294,$C44)),AVERAGEIFS(Observed!AE$2:AE$294,Observed!$A$2:$A$294,$A44,Observed!$C$2:$C$294,$C44),"")</f>
        <v/>
      </c>
      <c r="AJ44" s="25" t="str">
        <f>IF(ISNUMBER(AVERAGEIFS(Observed!AF$2:AF$294,Observed!$A$2:$A$294,$A44,Observed!$C$2:$C$294,$C44)),AVERAGEIFS(Observed!AF$2:AF$294,Observed!$A$2:$A$294,$A44,Observed!$C$2:$C$294,$C44),"")</f>
        <v/>
      </c>
      <c r="AK44" s="24" t="str">
        <f>IF(ISNUMBER(AVERAGEIFS(Observed!AG$2:AG$294,Observed!$A$2:$A$294,$A44,Observed!$C$2:$C$294,$C44)),AVERAGEIFS(Observed!AG$2:AG$294,Observed!$A$2:$A$294,$A44,Observed!$C$2:$C$294,$C44),"")</f>
        <v/>
      </c>
      <c r="AL44" s="25">
        <f>IF(ISNUMBER(AVERAGEIFS(Observed!AH$2:AH$294,Observed!$A$2:$A$294,$A44,Observed!$C$2:$C$294,$C44)),AVERAGEIFS(Observed!AH$2:AH$294,Observed!$A$2:$A$294,$A44,Observed!$C$2:$C$294,$C44),"")</f>
        <v>1.1333333333333334E-2</v>
      </c>
      <c r="AM44" s="24">
        <f>IF(ISNUMBER(AVERAGEIFS(Observed!AI$2:AI$294,Observed!$A$2:$A$294,$A44,Observed!$C$2:$C$294,$C44)),AVERAGEIFS(Observed!AI$2:AI$294,Observed!$A$2:$A$294,$A44,Observed!$C$2:$C$294,$C44),"")</f>
        <v>4.9333333333333333E-2</v>
      </c>
      <c r="AN44" s="24">
        <f>IF(ISNUMBER(AVERAGEIFS(Observed!AJ$2:AJ$294,Observed!$A$2:$A$294,$A44,Observed!$C$2:$C$294,$C44)),AVERAGEIFS(Observed!AJ$2:AJ$294,Observed!$A$2:$A$294,$A44,Observed!$C$2:$C$294,$C44),"")</f>
        <v>0.16800000000000001</v>
      </c>
      <c r="AO44" s="24" t="str">
        <f>IF(ISNUMBER(AVERAGEIFS(Observed!AN$2:AN$294,Observed!$A$2:$A$294,$A44,Observed!$C$2:$C$294,$C44)),AVERAGEIFS(Observed!AN$2:AN$294,Observed!$A$2:$A$294,$A44,Observed!$C$2:$C$294,$C44),"")</f>
        <v/>
      </c>
      <c r="AP44" s="25" t="str">
        <f>IF(ISNUMBER(AVERAGEIFS(Observed!AO$2:AO$294,Observed!$A$2:$A$294,$A44,Observed!$C$2:$C$294,$C44)),AVERAGEIFS(Observed!AO$2:AO$294,Observed!$A$2:$A$294,$A44,Observed!$C$2:$C$294,$C44),"")</f>
        <v/>
      </c>
      <c r="AQ44" s="24" t="str">
        <f>IF(ISNUMBER(AVERAGEIFS(Observed!AP$2:AP$294,Observed!$A$2:$A$294,$A44,Observed!$C$2:$C$294,$C44)),AVERAGEIFS(Observed!AP$2:AP$294,Observed!$A$2:$A$294,$A44,Observed!$C$2:$C$294,$C44),"")</f>
        <v/>
      </c>
      <c r="AR44" s="24" t="str">
        <f>IF(ISNUMBER(AVERAGEIFS(Observed!AQ$2:AQ$294,Observed!$A$2:$A$294,$A44,Observed!$C$2:$C$294,$C44)),AVERAGEIFS(Observed!AQ$2:AQ$294,Observed!$A$2:$A$294,$A44,Observed!$C$2:$C$294,$C44),"")</f>
        <v/>
      </c>
      <c r="AS44" s="2">
        <f>COUNTIFS(Observed!$A$2:$A$294,$A44,Observed!$C$2:$C$294,$C44)</f>
        <v>3</v>
      </c>
      <c r="AT44" s="2">
        <f t="shared" si="0"/>
        <v>6</v>
      </c>
    </row>
    <row r="45" spans="1:46" x14ac:dyDescent="0.25">
      <c r="A45" s="4" t="s">
        <v>29</v>
      </c>
      <c r="B45" t="s">
        <v>26</v>
      </c>
      <c r="C45" s="3">
        <v>42325</v>
      </c>
      <c r="D45">
        <v>1</v>
      </c>
      <c r="F45">
        <v>50</v>
      </c>
      <c r="J45" s="2" t="s">
        <v>65</v>
      </c>
      <c r="K45" s="2" t="s">
        <v>33</v>
      </c>
      <c r="L45">
        <v>8</v>
      </c>
      <c r="M45" s="2" t="s">
        <v>22</v>
      </c>
      <c r="N45" s="23" t="str">
        <f>IF(ISNUMBER(AVERAGEIFS(Observed!J$2:J$294,Observed!$A$2:$A$294,$A45,Observed!$C$2:$C$294,$C45)),AVERAGEIFS(Observed!J$2:J$294,Observed!$A$2:$A$294,$A45,Observed!$C$2:$C$294,$C45),"")</f>
        <v/>
      </c>
      <c r="O45" s="24" t="str">
        <f>IF(ISNUMBER(AVERAGEIFS(Observed!K$2:K$294,Observed!$A$2:$A$294,$A45,Observed!$C$2:$C$294,$C45)),AVERAGEIFS(Observed!K$2:K$294,Observed!$A$2:$A$294,$A45,Observed!$C$2:$C$294,$C45),"")</f>
        <v/>
      </c>
      <c r="P45" s="24">
        <f>IF(ISNUMBER(AVERAGEIFS(Observed!L$2:L$294,Observed!$A$2:$A$294,$A45,Observed!$C$2:$C$294,$C45)),AVERAGEIFS(Observed!L$2:L$294,Observed!$A$2:$A$294,$A45,Observed!$C$2:$C$294,$C45),"")</f>
        <v>245.40999999999997</v>
      </c>
      <c r="Q45" s="24">
        <f>IF(ISNUMBER(AVERAGEIFS(Observed!M$2:M$294,Observed!$A$2:$A$294,$A45,Observed!$C$2:$C$294,$C45)),AVERAGEIFS(Observed!M$2:M$294,Observed!$A$2:$A$294,$A45,Observed!$C$2:$C$294,$C45),"")</f>
        <v>245.40999999999997</v>
      </c>
      <c r="R45" s="24">
        <f>IF(ISNUMBER(AVERAGEIFS(Observed!N$2:N$294,Observed!$A$2:$A$294,$A45,Observed!$C$2:$C$294,$C45)),AVERAGEIFS(Observed!N$2:N$294,Observed!$A$2:$A$294,$A45,Observed!$C$2:$C$294,$C45),"")</f>
        <v>501.87999999999994</v>
      </c>
      <c r="S45" s="25" t="str">
        <f>IF(ISNUMBER(AVERAGEIFS(Observed!O$2:O$294,Observed!$A$2:$A$294,$A45,Observed!$C$2:$C$294,$C45)),AVERAGEIFS(Observed!O$2:O$294,Observed!$A$2:$A$294,$A45,Observed!$C$2:$C$294,$C45),"")</f>
        <v/>
      </c>
      <c r="T45" s="25" t="str">
        <f>IF(ISNUMBER(AVERAGEIFS(Observed!P$2:P$294,Observed!$A$2:$A$294,$A45,Observed!$C$2:$C$294,$C45)),AVERAGEIFS(Observed!P$2:P$294,Observed!$A$2:$A$294,$A45,Observed!$C$2:$C$294,$C45),"")</f>
        <v/>
      </c>
      <c r="U45" s="25" t="str">
        <f>IF(ISNUMBER(AVERAGEIFS(Observed!Q$2:Q$294,Observed!$A$2:$A$294,$A45,Observed!$C$2:$C$294,$C45)),AVERAGEIFS(Observed!Q$2:Q$294,Observed!$A$2:$A$294,$A45,Observed!$C$2:$C$294,$C45),"")</f>
        <v/>
      </c>
      <c r="V45" s="24" t="str">
        <f>IF(ISNUMBER(AVERAGEIFS(Observed!R$2:R$294,Observed!$A$2:$A$294,$A45,Observed!$C$2:$C$294,$C45)),AVERAGEIFS(Observed!R$2:R$294,Observed!$A$2:$A$294,$A45,Observed!$C$2:$C$294,$C45),"")</f>
        <v/>
      </c>
      <c r="W45" s="26" t="str">
        <f>IF(ISNUMBER(AVERAGEIFS(Observed!S$2:S$294,Observed!$A$2:$A$294,$A45,Observed!$C$2:$C$294,$C45)),AVERAGEIFS(Observed!S$2:S$294,Observed!$A$2:$A$294,$A45,Observed!$C$2:$C$294,$C45),"")</f>
        <v/>
      </c>
      <c r="X45" s="26" t="str">
        <f>IF(ISNUMBER(AVERAGEIFS(Observed!T$2:T$294,Observed!$A$2:$A$294,$A45,Observed!$C$2:$C$294,$C45)),AVERAGEIFS(Observed!T$2:T$294,Observed!$A$2:$A$294,$A45,Observed!$C$2:$C$294,$C45),"")</f>
        <v/>
      </c>
      <c r="Y45" s="24" t="str">
        <f>IF(ISNUMBER(AVERAGEIFS(Observed!U$2:U$294,Observed!$A$2:$A$294,$A45,Observed!$C$2:$C$294,$C45)),AVERAGEIFS(Observed!U$2:U$294,Observed!$A$2:$A$294,$A45,Observed!$C$2:$C$294,$C45),"")</f>
        <v/>
      </c>
      <c r="Z45" s="24" t="str">
        <f>IF(ISNUMBER(AVERAGEIFS(Observed!V$2:V$294,Observed!$A$2:$A$294,$A45,Observed!$C$2:$C$294,$C45)),AVERAGEIFS(Observed!V$2:V$294,Observed!$A$2:$A$294,$A45,Observed!$C$2:$C$294,$C45),"")</f>
        <v/>
      </c>
      <c r="AA45" s="24" t="str">
        <f>IF(ISNUMBER(AVERAGEIFS(Observed!W$2:W$294,Observed!$A$2:$A$294,$A45,Observed!$C$2:$C$294,$C45)),AVERAGEIFS(Observed!W$2:W$294,Observed!$A$2:$A$294,$A45,Observed!$C$2:$C$294,$C45),"")</f>
        <v/>
      </c>
      <c r="AB45" s="24" t="str">
        <f>IF(ISNUMBER(AVERAGEIFS(Observed!X$2:X$294,Observed!$A$2:$A$294,$A45,Observed!$C$2:$C$294,$C45)),AVERAGEIFS(Observed!X$2:X$294,Observed!$A$2:$A$294,$A45,Observed!$C$2:$C$294,$C45),"")</f>
        <v/>
      </c>
      <c r="AC45" s="24" t="str">
        <f>IF(ISNUMBER(AVERAGEIFS(Observed!Y$2:Y$294,Observed!$A$2:$A$294,$A45,Observed!$C$2:$C$294,$C45)),AVERAGEIFS(Observed!Y$2:Y$294,Observed!$A$2:$A$294,$A45,Observed!$C$2:$C$294,$C45),"")</f>
        <v/>
      </c>
      <c r="AD45" s="24" t="str">
        <f>IF(ISNUMBER(AVERAGEIFS(Observed!Z$2:Z$294,Observed!$A$2:$A$294,$A45,Observed!$C$2:$C$294,$C45)),AVERAGEIFS(Observed!Z$2:Z$294,Observed!$A$2:$A$294,$A45,Observed!$C$2:$C$294,$C45),"")</f>
        <v/>
      </c>
      <c r="AE45" s="24" t="str">
        <f>IF(ISNUMBER(AVERAGEIFS(Observed!AA$2:AA$294,Observed!$A$2:$A$294,$A45,Observed!$C$2:$C$294,$C45)),AVERAGEIFS(Observed!AA$2:AA$294,Observed!$A$2:$A$294,$A45,Observed!$C$2:$C$294,$C45),"")</f>
        <v/>
      </c>
      <c r="AF45" s="24" t="str">
        <f>IF(ISNUMBER(AVERAGEIFS(Observed!AB$2:AB$294,Observed!$A$2:$A$294,$A45,Observed!$C$2:$C$294,$C45)),AVERAGEIFS(Observed!AB$2:AB$294,Observed!$A$2:$A$294,$A45,Observed!$C$2:$C$294,$C45),"")</f>
        <v/>
      </c>
      <c r="AG45" s="24" t="str">
        <f>IF(ISNUMBER(AVERAGEIFS(Observed!AC$2:AC$294,Observed!$A$2:$A$294,$A45,Observed!$C$2:$C$294,$C45)),AVERAGEIFS(Observed!AC$2:AC$294,Observed!$A$2:$A$294,$A45,Observed!$C$2:$C$294,$C45),"")</f>
        <v/>
      </c>
      <c r="AH45" s="25" t="str">
        <f>IF(ISNUMBER(AVERAGEIFS(Observed!AD$2:AD$294,Observed!$A$2:$A$294,$A45,Observed!$C$2:$C$294,$C45)),AVERAGEIFS(Observed!AD$2:AD$294,Observed!$A$2:$A$294,$A45,Observed!$C$2:$C$294,$C45),"")</f>
        <v/>
      </c>
      <c r="AI45" s="25" t="str">
        <f>IF(ISNUMBER(AVERAGEIFS(Observed!AE$2:AE$294,Observed!$A$2:$A$294,$A45,Observed!$C$2:$C$294,$C45)),AVERAGEIFS(Observed!AE$2:AE$294,Observed!$A$2:$A$294,$A45,Observed!$C$2:$C$294,$C45),"")</f>
        <v/>
      </c>
      <c r="AJ45" s="25" t="str">
        <f>IF(ISNUMBER(AVERAGEIFS(Observed!AF$2:AF$294,Observed!$A$2:$A$294,$A45,Observed!$C$2:$C$294,$C45)),AVERAGEIFS(Observed!AF$2:AF$294,Observed!$A$2:$A$294,$A45,Observed!$C$2:$C$294,$C45),"")</f>
        <v/>
      </c>
      <c r="AK45" s="24" t="str">
        <f>IF(ISNUMBER(AVERAGEIFS(Observed!AG$2:AG$294,Observed!$A$2:$A$294,$A45,Observed!$C$2:$C$294,$C45)),AVERAGEIFS(Observed!AG$2:AG$294,Observed!$A$2:$A$294,$A45,Observed!$C$2:$C$294,$C45),"")</f>
        <v/>
      </c>
      <c r="AL45" s="25">
        <f>IF(ISNUMBER(AVERAGEIFS(Observed!AH$2:AH$294,Observed!$A$2:$A$294,$A45,Observed!$C$2:$C$294,$C45)),AVERAGEIFS(Observed!AH$2:AH$294,Observed!$A$2:$A$294,$A45,Observed!$C$2:$C$294,$C45),"")</f>
        <v>4.3000000000000003E-2</v>
      </c>
      <c r="AM45" s="24">
        <f>IF(ISNUMBER(AVERAGEIFS(Observed!AI$2:AI$294,Observed!$A$2:$A$294,$A45,Observed!$C$2:$C$294,$C45)),AVERAGEIFS(Observed!AI$2:AI$294,Observed!$A$2:$A$294,$A45,Observed!$C$2:$C$294,$C45),"")</f>
        <v>2.7499999999999997E-2</v>
      </c>
      <c r="AN45" s="24">
        <f>IF(ISNUMBER(AVERAGEIFS(Observed!AJ$2:AJ$294,Observed!$A$2:$A$294,$A45,Observed!$C$2:$C$294,$C45)),AVERAGEIFS(Observed!AJ$2:AJ$294,Observed!$A$2:$A$294,$A45,Observed!$C$2:$C$294,$C45),"")</f>
        <v>0.16466666666666666</v>
      </c>
      <c r="AO45" s="24" t="str">
        <f>IF(ISNUMBER(AVERAGEIFS(Observed!AN$2:AN$294,Observed!$A$2:$A$294,$A45,Observed!$C$2:$C$294,$C45)),AVERAGEIFS(Observed!AN$2:AN$294,Observed!$A$2:$A$294,$A45,Observed!$C$2:$C$294,$C45),"")</f>
        <v/>
      </c>
      <c r="AP45" s="25" t="str">
        <f>IF(ISNUMBER(AVERAGEIFS(Observed!AO$2:AO$294,Observed!$A$2:$A$294,$A45,Observed!$C$2:$C$294,$C45)),AVERAGEIFS(Observed!AO$2:AO$294,Observed!$A$2:$A$294,$A45,Observed!$C$2:$C$294,$C45),"")</f>
        <v/>
      </c>
      <c r="AQ45" s="24" t="str">
        <f>IF(ISNUMBER(AVERAGEIFS(Observed!AP$2:AP$294,Observed!$A$2:$A$294,$A45,Observed!$C$2:$C$294,$C45)),AVERAGEIFS(Observed!AP$2:AP$294,Observed!$A$2:$A$294,$A45,Observed!$C$2:$C$294,$C45),"")</f>
        <v/>
      </c>
      <c r="AR45" s="24" t="str">
        <f>IF(ISNUMBER(AVERAGEIFS(Observed!AQ$2:AQ$294,Observed!$A$2:$A$294,$A45,Observed!$C$2:$C$294,$C45)),AVERAGEIFS(Observed!AQ$2:AQ$294,Observed!$A$2:$A$294,$A45,Observed!$C$2:$C$294,$C45),"")</f>
        <v/>
      </c>
      <c r="AS45" s="2">
        <f>COUNTIFS(Observed!$A$2:$A$294,$A45,Observed!$C$2:$C$294,$C45)</f>
        <v>3</v>
      </c>
      <c r="AT45" s="2">
        <f t="shared" si="0"/>
        <v>6</v>
      </c>
    </row>
    <row r="46" spans="1:46" x14ac:dyDescent="0.25">
      <c r="A46" s="4" t="s">
        <v>28</v>
      </c>
      <c r="B46" t="s">
        <v>26</v>
      </c>
      <c r="C46" s="3">
        <v>42325</v>
      </c>
      <c r="D46">
        <v>1</v>
      </c>
      <c r="F46">
        <v>100</v>
      </c>
      <c r="J46" s="2" t="s">
        <v>65</v>
      </c>
      <c r="K46" s="2" t="s">
        <v>33</v>
      </c>
      <c r="L46">
        <v>8</v>
      </c>
      <c r="M46" s="2" t="s">
        <v>22</v>
      </c>
      <c r="N46" s="23" t="str">
        <f>IF(ISNUMBER(AVERAGEIFS(Observed!J$2:J$294,Observed!$A$2:$A$294,$A46,Observed!$C$2:$C$294,$C46)),AVERAGEIFS(Observed!J$2:J$294,Observed!$A$2:$A$294,$A46,Observed!$C$2:$C$294,$C46),"")</f>
        <v/>
      </c>
      <c r="O46" s="24" t="str">
        <f>IF(ISNUMBER(AVERAGEIFS(Observed!K$2:K$294,Observed!$A$2:$A$294,$A46,Observed!$C$2:$C$294,$C46)),AVERAGEIFS(Observed!K$2:K$294,Observed!$A$2:$A$294,$A46,Observed!$C$2:$C$294,$C46),"")</f>
        <v/>
      </c>
      <c r="P46" s="24">
        <f>IF(ISNUMBER(AVERAGEIFS(Observed!L$2:L$294,Observed!$A$2:$A$294,$A46,Observed!$C$2:$C$294,$C46)),AVERAGEIFS(Observed!L$2:L$294,Observed!$A$2:$A$294,$A46,Observed!$C$2:$C$294,$C46),"")</f>
        <v>266.32666666666665</v>
      </c>
      <c r="Q46" s="24">
        <f>IF(ISNUMBER(AVERAGEIFS(Observed!M$2:M$294,Observed!$A$2:$A$294,$A46,Observed!$C$2:$C$294,$C46)),AVERAGEIFS(Observed!M$2:M$294,Observed!$A$2:$A$294,$A46,Observed!$C$2:$C$294,$C46),"")</f>
        <v>266.32666666666665</v>
      </c>
      <c r="R46" s="24">
        <f>IF(ISNUMBER(AVERAGEIFS(Observed!N$2:N$294,Observed!$A$2:$A$294,$A46,Observed!$C$2:$C$294,$C46)),AVERAGEIFS(Observed!N$2:N$294,Observed!$A$2:$A$294,$A46,Observed!$C$2:$C$294,$C46),"")</f>
        <v>529.02666666666676</v>
      </c>
      <c r="S46" s="25" t="str">
        <f>IF(ISNUMBER(AVERAGEIFS(Observed!O$2:O$294,Observed!$A$2:$A$294,$A46,Observed!$C$2:$C$294,$C46)),AVERAGEIFS(Observed!O$2:O$294,Observed!$A$2:$A$294,$A46,Observed!$C$2:$C$294,$C46),"")</f>
        <v/>
      </c>
      <c r="T46" s="25" t="str">
        <f>IF(ISNUMBER(AVERAGEIFS(Observed!P$2:P$294,Observed!$A$2:$A$294,$A46,Observed!$C$2:$C$294,$C46)),AVERAGEIFS(Observed!P$2:P$294,Observed!$A$2:$A$294,$A46,Observed!$C$2:$C$294,$C46),"")</f>
        <v/>
      </c>
      <c r="U46" s="25" t="str">
        <f>IF(ISNUMBER(AVERAGEIFS(Observed!Q$2:Q$294,Observed!$A$2:$A$294,$A46,Observed!$C$2:$C$294,$C46)),AVERAGEIFS(Observed!Q$2:Q$294,Observed!$A$2:$A$294,$A46,Observed!$C$2:$C$294,$C46),"")</f>
        <v/>
      </c>
      <c r="V46" s="24" t="str">
        <f>IF(ISNUMBER(AVERAGEIFS(Observed!R$2:R$294,Observed!$A$2:$A$294,$A46,Observed!$C$2:$C$294,$C46)),AVERAGEIFS(Observed!R$2:R$294,Observed!$A$2:$A$294,$A46,Observed!$C$2:$C$294,$C46),"")</f>
        <v/>
      </c>
      <c r="W46" s="26" t="str">
        <f>IF(ISNUMBER(AVERAGEIFS(Observed!S$2:S$294,Observed!$A$2:$A$294,$A46,Observed!$C$2:$C$294,$C46)),AVERAGEIFS(Observed!S$2:S$294,Observed!$A$2:$A$294,$A46,Observed!$C$2:$C$294,$C46),"")</f>
        <v/>
      </c>
      <c r="X46" s="26" t="str">
        <f>IF(ISNUMBER(AVERAGEIFS(Observed!T$2:T$294,Observed!$A$2:$A$294,$A46,Observed!$C$2:$C$294,$C46)),AVERAGEIFS(Observed!T$2:T$294,Observed!$A$2:$A$294,$A46,Observed!$C$2:$C$294,$C46),"")</f>
        <v/>
      </c>
      <c r="Y46" s="24" t="str">
        <f>IF(ISNUMBER(AVERAGEIFS(Observed!U$2:U$294,Observed!$A$2:$A$294,$A46,Observed!$C$2:$C$294,$C46)),AVERAGEIFS(Observed!U$2:U$294,Observed!$A$2:$A$294,$A46,Observed!$C$2:$C$294,$C46),"")</f>
        <v/>
      </c>
      <c r="Z46" s="24" t="str">
        <f>IF(ISNUMBER(AVERAGEIFS(Observed!V$2:V$294,Observed!$A$2:$A$294,$A46,Observed!$C$2:$C$294,$C46)),AVERAGEIFS(Observed!V$2:V$294,Observed!$A$2:$A$294,$A46,Observed!$C$2:$C$294,$C46),"")</f>
        <v/>
      </c>
      <c r="AA46" s="24" t="str">
        <f>IF(ISNUMBER(AVERAGEIFS(Observed!W$2:W$294,Observed!$A$2:$A$294,$A46,Observed!$C$2:$C$294,$C46)),AVERAGEIFS(Observed!W$2:W$294,Observed!$A$2:$A$294,$A46,Observed!$C$2:$C$294,$C46),"")</f>
        <v/>
      </c>
      <c r="AB46" s="24" t="str">
        <f>IF(ISNUMBER(AVERAGEIFS(Observed!X$2:X$294,Observed!$A$2:$A$294,$A46,Observed!$C$2:$C$294,$C46)),AVERAGEIFS(Observed!X$2:X$294,Observed!$A$2:$A$294,$A46,Observed!$C$2:$C$294,$C46),"")</f>
        <v/>
      </c>
      <c r="AC46" s="24" t="str">
        <f>IF(ISNUMBER(AVERAGEIFS(Observed!Y$2:Y$294,Observed!$A$2:$A$294,$A46,Observed!$C$2:$C$294,$C46)),AVERAGEIFS(Observed!Y$2:Y$294,Observed!$A$2:$A$294,$A46,Observed!$C$2:$C$294,$C46),"")</f>
        <v/>
      </c>
      <c r="AD46" s="24" t="str">
        <f>IF(ISNUMBER(AVERAGEIFS(Observed!Z$2:Z$294,Observed!$A$2:$A$294,$A46,Observed!$C$2:$C$294,$C46)),AVERAGEIFS(Observed!Z$2:Z$294,Observed!$A$2:$A$294,$A46,Observed!$C$2:$C$294,$C46),"")</f>
        <v/>
      </c>
      <c r="AE46" s="24" t="str">
        <f>IF(ISNUMBER(AVERAGEIFS(Observed!AA$2:AA$294,Observed!$A$2:$A$294,$A46,Observed!$C$2:$C$294,$C46)),AVERAGEIFS(Observed!AA$2:AA$294,Observed!$A$2:$A$294,$A46,Observed!$C$2:$C$294,$C46),"")</f>
        <v/>
      </c>
      <c r="AF46" s="24" t="str">
        <f>IF(ISNUMBER(AVERAGEIFS(Observed!AB$2:AB$294,Observed!$A$2:$A$294,$A46,Observed!$C$2:$C$294,$C46)),AVERAGEIFS(Observed!AB$2:AB$294,Observed!$A$2:$A$294,$A46,Observed!$C$2:$C$294,$C46),"")</f>
        <v/>
      </c>
      <c r="AG46" s="24" t="str">
        <f>IF(ISNUMBER(AVERAGEIFS(Observed!AC$2:AC$294,Observed!$A$2:$A$294,$A46,Observed!$C$2:$C$294,$C46)),AVERAGEIFS(Observed!AC$2:AC$294,Observed!$A$2:$A$294,$A46,Observed!$C$2:$C$294,$C46),"")</f>
        <v/>
      </c>
      <c r="AH46" s="25" t="str">
        <f>IF(ISNUMBER(AVERAGEIFS(Observed!AD$2:AD$294,Observed!$A$2:$A$294,$A46,Observed!$C$2:$C$294,$C46)),AVERAGEIFS(Observed!AD$2:AD$294,Observed!$A$2:$A$294,$A46,Observed!$C$2:$C$294,$C46),"")</f>
        <v/>
      </c>
      <c r="AI46" s="25" t="str">
        <f>IF(ISNUMBER(AVERAGEIFS(Observed!AE$2:AE$294,Observed!$A$2:$A$294,$A46,Observed!$C$2:$C$294,$C46)),AVERAGEIFS(Observed!AE$2:AE$294,Observed!$A$2:$A$294,$A46,Observed!$C$2:$C$294,$C46),"")</f>
        <v/>
      </c>
      <c r="AJ46" s="25" t="str">
        <f>IF(ISNUMBER(AVERAGEIFS(Observed!AF$2:AF$294,Observed!$A$2:$A$294,$A46,Observed!$C$2:$C$294,$C46)),AVERAGEIFS(Observed!AF$2:AF$294,Observed!$A$2:$A$294,$A46,Observed!$C$2:$C$294,$C46),"")</f>
        <v/>
      </c>
      <c r="AK46" s="24" t="str">
        <f>IF(ISNUMBER(AVERAGEIFS(Observed!AG$2:AG$294,Observed!$A$2:$A$294,$A46,Observed!$C$2:$C$294,$C46)),AVERAGEIFS(Observed!AG$2:AG$294,Observed!$A$2:$A$294,$A46,Observed!$C$2:$C$294,$C46),"")</f>
        <v/>
      </c>
      <c r="AL46" s="25">
        <f>IF(ISNUMBER(AVERAGEIFS(Observed!AH$2:AH$294,Observed!$A$2:$A$294,$A46,Observed!$C$2:$C$294,$C46)),AVERAGEIFS(Observed!AH$2:AH$294,Observed!$A$2:$A$294,$A46,Observed!$C$2:$C$294,$C46),"")</f>
        <v>8.2333333333333328E-2</v>
      </c>
      <c r="AM46" s="24">
        <f>IF(ISNUMBER(AVERAGEIFS(Observed!AI$2:AI$294,Observed!$A$2:$A$294,$A46,Observed!$C$2:$C$294,$C46)),AVERAGEIFS(Observed!AI$2:AI$294,Observed!$A$2:$A$294,$A46,Observed!$C$2:$C$294,$C46),"")</f>
        <v>3.3000000000000002E-2</v>
      </c>
      <c r="AN46" s="24">
        <f>IF(ISNUMBER(AVERAGEIFS(Observed!AJ$2:AJ$294,Observed!$A$2:$A$294,$A46,Observed!$C$2:$C$294,$C46)),AVERAGEIFS(Observed!AJ$2:AJ$294,Observed!$A$2:$A$294,$A46,Observed!$C$2:$C$294,$C46),"")</f>
        <v>0.23433333333333331</v>
      </c>
      <c r="AO46" s="24" t="str">
        <f>IF(ISNUMBER(AVERAGEIFS(Observed!AN$2:AN$294,Observed!$A$2:$A$294,$A46,Observed!$C$2:$C$294,$C46)),AVERAGEIFS(Observed!AN$2:AN$294,Observed!$A$2:$A$294,$A46,Observed!$C$2:$C$294,$C46),"")</f>
        <v/>
      </c>
      <c r="AP46" s="25" t="str">
        <f>IF(ISNUMBER(AVERAGEIFS(Observed!AO$2:AO$294,Observed!$A$2:$A$294,$A46,Observed!$C$2:$C$294,$C46)),AVERAGEIFS(Observed!AO$2:AO$294,Observed!$A$2:$A$294,$A46,Observed!$C$2:$C$294,$C46),"")</f>
        <v/>
      </c>
      <c r="AQ46" s="24" t="str">
        <f>IF(ISNUMBER(AVERAGEIFS(Observed!AP$2:AP$294,Observed!$A$2:$A$294,$A46,Observed!$C$2:$C$294,$C46)),AVERAGEIFS(Observed!AP$2:AP$294,Observed!$A$2:$A$294,$A46,Observed!$C$2:$C$294,$C46),"")</f>
        <v/>
      </c>
      <c r="AR46" s="24" t="str">
        <f>IF(ISNUMBER(AVERAGEIFS(Observed!AQ$2:AQ$294,Observed!$A$2:$A$294,$A46,Observed!$C$2:$C$294,$C46)),AVERAGEIFS(Observed!AQ$2:AQ$294,Observed!$A$2:$A$294,$A46,Observed!$C$2:$C$294,$C46),"")</f>
        <v/>
      </c>
      <c r="AS46" s="2">
        <f>COUNTIFS(Observed!$A$2:$A$294,$A46,Observed!$C$2:$C$294,$C46)</f>
        <v>3</v>
      </c>
      <c r="AT46" s="2">
        <f t="shared" si="0"/>
        <v>6</v>
      </c>
    </row>
    <row r="47" spans="1:46" x14ac:dyDescent="0.25">
      <c r="A47" s="4" t="s">
        <v>25</v>
      </c>
      <c r="B47" t="s">
        <v>26</v>
      </c>
      <c r="C47" s="3">
        <v>42325</v>
      </c>
      <c r="D47">
        <v>1</v>
      </c>
      <c r="F47">
        <v>200</v>
      </c>
      <c r="J47" s="2" t="s">
        <v>65</v>
      </c>
      <c r="K47" s="2" t="s">
        <v>33</v>
      </c>
      <c r="L47">
        <v>8</v>
      </c>
      <c r="M47" s="2" t="s">
        <v>22</v>
      </c>
      <c r="N47" s="23" t="str">
        <f>IF(ISNUMBER(AVERAGEIFS(Observed!J$2:J$294,Observed!$A$2:$A$294,$A47,Observed!$C$2:$C$294,$C47)),AVERAGEIFS(Observed!J$2:J$294,Observed!$A$2:$A$294,$A47,Observed!$C$2:$C$294,$C47),"")</f>
        <v/>
      </c>
      <c r="O47" s="24" t="str">
        <f>IF(ISNUMBER(AVERAGEIFS(Observed!K$2:K$294,Observed!$A$2:$A$294,$A47,Observed!$C$2:$C$294,$C47)),AVERAGEIFS(Observed!K$2:K$294,Observed!$A$2:$A$294,$A47,Observed!$C$2:$C$294,$C47),"")</f>
        <v/>
      </c>
      <c r="P47" s="24">
        <f>IF(ISNUMBER(AVERAGEIFS(Observed!L$2:L$294,Observed!$A$2:$A$294,$A47,Observed!$C$2:$C$294,$C47)),AVERAGEIFS(Observed!L$2:L$294,Observed!$A$2:$A$294,$A47,Observed!$C$2:$C$294,$C47),"")</f>
        <v>352.61666666666662</v>
      </c>
      <c r="Q47" s="24">
        <f>IF(ISNUMBER(AVERAGEIFS(Observed!M$2:M$294,Observed!$A$2:$A$294,$A47,Observed!$C$2:$C$294,$C47)),AVERAGEIFS(Observed!M$2:M$294,Observed!$A$2:$A$294,$A47,Observed!$C$2:$C$294,$C47),"")</f>
        <v>352.61666666666662</v>
      </c>
      <c r="R47" s="24">
        <f>IF(ISNUMBER(AVERAGEIFS(Observed!N$2:N$294,Observed!$A$2:$A$294,$A47,Observed!$C$2:$C$294,$C47)),AVERAGEIFS(Observed!N$2:N$294,Observed!$A$2:$A$294,$A47,Observed!$C$2:$C$294,$C47),"")</f>
        <v>688.96</v>
      </c>
      <c r="S47" s="25" t="str">
        <f>IF(ISNUMBER(AVERAGEIFS(Observed!O$2:O$294,Observed!$A$2:$A$294,$A47,Observed!$C$2:$C$294,$C47)),AVERAGEIFS(Observed!O$2:O$294,Observed!$A$2:$A$294,$A47,Observed!$C$2:$C$294,$C47),"")</f>
        <v/>
      </c>
      <c r="T47" s="25" t="str">
        <f>IF(ISNUMBER(AVERAGEIFS(Observed!P$2:P$294,Observed!$A$2:$A$294,$A47,Observed!$C$2:$C$294,$C47)),AVERAGEIFS(Observed!P$2:P$294,Observed!$A$2:$A$294,$A47,Observed!$C$2:$C$294,$C47),"")</f>
        <v/>
      </c>
      <c r="U47" s="25" t="str">
        <f>IF(ISNUMBER(AVERAGEIFS(Observed!Q$2:Q$294,Observed!$A$2:$A$294,$A47,Observed!$C$2:$C$294,$C47)),AVERAGEIFS(Observed!Q$2:Q$294,Observed!$A$2:$A$294,$A47,Observed!$C$2:$C$294,$C47),"")</f>
        <v/>
      </c>
      <c r="V47" s="24" t="str">
        <f>IF(ISNUMBER(AVERAGEIFS(Observed!R$2:R$294,Observed!$A$2:$A$294,$A47,Observed!$C$2:$C$294,$C47)),AVERAGEIFS(Observed!R$2:R$294,Observed!$A$2:$A$294,$A47,Observed!$C$2:$C$294,$C47),"")</f>
        <v/>
      </c>
      <c r="W47" s="26" t="str">
        <f>IF(ISNUMBER(AVERAGEIFS(Observed!S$2:S$294,Observed!$A$2:$A$294,$A47,Observed!$C$2:$C$294,$C47)),AVERAGEIFS(Observed!S$2:S$294,Observed!$A$2:$A$294,$A47,Observed!$C$2:$C$294,$C47),"")</f>
        <v/>
      </c>
      <c r="X47" s="26" t="str">
        <f>IF(ISNUMBER(AVERAGEIFS(Observed!T$2:T$294,Observed!$A$2:$A$294,$A47,Observed!$C$2:$C$294,$C47)),AVERAGEIFS(Observed!T$2:T$294,Observed!$A$2:$A$294,$A47,Observed!$C$2:$C$294,$C47),"")</f>
        <v/>
      </c>
      <c r="Y47" s="24" t="str">
        <f>IF(ISNUMBER(AVERAGEIFS(Observed!U$2:U$294,Observed!$A$2:$A$294,$A47,Observed!$C$2:$C$294,$C47)),AVERAGEIFS(Observed!U$2:U$294,Observed!$A$2:$A$294,$A47,Observed!$C$2:$C$294,$C47),"")</f>
        <v/>
      </c>
      <c r="Z47" s="24" t="str">
        <f>IF(ISNUMBER(AVERAGEIFS(Observed!V$2:V$294,Observed!$A$2:$A$294,$A47,Observed!$C$2:$C$294,$C47)),AVERAGEIFS(Observed!V$2:V$294,Observed!$A$2:$A$294,$A47,Observed!$C$2:$C$294,$C47),"")</f>
        <v/>
      </c>
      <c r="AA47" s="24" t="str">
        <f>IF(ISNUMBER(AVERAGEIFS(Observed!W$2:W$294,Observed!$A$2:$A$294,$A47,Observed!$C$2:$C$294,$C47)),AVERAGEIFS(Observed!W$2:W$294,Observed!$A$2:$A$294,$A47,Observed!$C$2:$C$294,$C47),"")</f>
        <v/>
      </c>
      <c r="AB47" s="24" t="str">
        <f>IF(ISNUMBER(AVERAGEIFS(Observed!X$2:X$294,Observed!$A$2:$A$294,$A47,Observed!$C$2:$C$294,$C47)),AVERAGEIFS(Observed!X$2:X$294,Observed!$A$2:$A$294,$A47,Observed!$C$2:$C$294,$C47),"")</f>
        <v/>
      </c>
      <c r="AC47" s="24" t="str">
        <f>IF(ISNUMBER(AVERAGEIFS(Observed!Y$2:Y$294,Observed!$A$2:$A$294,$A47,Observed!$C$2:$C$294,$C47)),AVERAGEIFS(Observed!Y$2:Y$294,Observed!$A$2:$A$294,$A47,Observed!$C$2:$C$294,$C47),"")</f>
        <v/>
      </c>
      <c r="AD47" s="24" t="str">
        <f>IF(ISNUMBER(AVERAGEIFS(Observed!Z$2:Z$294,Observed!$A$2:$A$294,$A47,Observed!$C$2:$C$294,$C47)),AVERAGEIFS(Observed!Z$2:Z$294,Observed!$A$2:$A$294,$A47,Observed!$C$2:$C$294,$C47),"")</f>
        <v/>
      </c>
      <c r="AE47" s="24" t="str">
        <f>IF(ISNUMBER(AVERAGEIFS(Observed!AA$2:AA$294,Observed!$A$2:$A$294,$A47,Observed!$C$2:$C$294,$C47)),AVERAGEIFS(Observed!AA$2:AA$294,Observed!$A$2:$A$294,$A47,Observed!$C$2:$C$294,$C47),"")</f>
        <v/>
      </c>
      <c r="AF47" s="24" t="str">
        <f>IF(ISNUMBER(AVERAGEIFS(Observed!AB$2:AB$294,Observed!$A$2:$A$294,$A47,Observed!$C$2:$C$294,$C47)),AVERAGEIFS(Observed!AB$2:AB$294,Observed!$A$2:$A$294,$A47,Observed!$C$2:$C$294,$C47),"")</f>
        <v/>
      </c>
      <c r="AG47" s="24" t="str">
        <f>IF(ISNUMBER(AVERAGEIFS(Observed!AC$2:AC$294,Observed!$A$2:$A$294,$A47,Observed!$C$2:$C$294,$C47)),AVERAGEIFS(Observed!AC$2:AC$294,Observed!$A$2:$A$294,$A47,Observed!$C$2:$C$294,$C47),"")</f>
        <v/>
      </c>
      <c r="AH47" s="25" t="str">
        <f>IF(ISNUMBER(AVERAGEIFS(Observed!AD$2:AD$294,Observed!$A$2:$A$294,$A47,Observed!$C$2:$C$294,$C47)),AVERAGEIFS(Observed!AD$2:AD$294,Observed!$A$2:$A$294,$A47,Observed!$C$2:$C$294,$C47),"")</f>
        <v/>
      </c>
      <c r="AI47" s="25" t="str">
        <f>IF(ISNUMBER(AVERAGEIFS(Observed!AE$2:AE$294,Observed!$A$2:$A$294,$A47,Observed!$C$2:$C$294,$C47)),AVERAGEIFS(Observed!AE$2:AE$294,Observed!$A$2:$A$294,$A47,Observed!$C$2:$C$294,$C47),"")</f>
        <v/>
      </c>
      <c r="AJ47" s="25" t="str">
        <f>IF(ISNUMBER(AVERAGEIFS(Observed!AF$2:AF$294,Observed!$A$2:$A$294,$A47,Observed!$C$2:$C$294,$C47)),AVERAGEIFS(Observed!AF$2:AF$294,Observed!$A$2:$A$294,$A47,Observed!$C$2:$C$294,$C47),"")</f>
        <v/>
      </c>
      <c r="AK47" s="24" t="str">
        <f>IF(ISNUMBER(AVERAGEIFS(Observed!AG$2:AG$294,Observed!$A$2:$A$294,$A47,Observed!$C$2:$C$294,$C47)),AVERAGEIFS(Observed!AG$2:AG$294,Observed!$A$2:$A$294,$A47,Observed!$C$2:$C$294,$C47),"")</f>
        <v/>
      </c>
      <c r="AL47" s="25">
        <f>IF(ISNUMBER(AVERAGEIFS(Observed!AH$2:AH$294,Observed!$A$2:$A$294,$A47,Observed!$C$2:$C$294,$C47)),AVERAGEIFS(Observed!AH$2:AH$294,Observed!$A$2:$A$294,$A47,Observed!$C$2:$C$294,$C47),"")</f>
        <v>0.08</v>
      </c>
      <c r="AM47" s="24">
        <f>IF(ISNUMBER(AVERAGEIFS(Observed!AI$2:AI$294,Observed!$A$2:$A$294,$A47,Observed!$C$2:$C$294,$C47)),AVERAGEIFS(Observed!AI$2:AI$294,Observed!$A$2:$A$294,$A47,Observed!$C$2:$C$294,$C47),"")</f>
        <v>1.55E-2</v>
      </c>
      <c r="AN47" s="24">
        <f>IF(ISNUMBER(AVERAGEIFS(Observed!AJ$2:AJ$294,Observed!$A$2:$A$294,$A47,Observed!$C$2:$C$294,$C47)),AVERAGEIFS(Observed!AJ$2:AJ$294,Observed!$A$2:$A$294,$A47,Observed!$C$2:$C$294,$C47),"")</f>
        <v>0.26433333333333331</v>
      </c>
      <c r="AO47" s="24" t="str">
        <f>IF(ISNUMBER(AVERAGEIFS(Observed!AN$2:AN$294,Observed!$A$2:$A$294,$A47,Observed!$C$2:$C$294,$C47)),AVERAGEIFS(Observed!AN$2:AN$294,Observed!$A$2:$A$294,$A47,Observed!$C$2:$C$294,$C47),"")</f>
        <v/>
      </c>
      <c r="AP47" s="25" t="str">
        <f>IF(ISNUMBER(AVERAGEIFS(Observed!AO$2:AO$294,Observed!$A$2:$A$294,$A47,Observed!$C$2:$C$294,$C47)),AVERAGEIFS(Observed!AO$2:AO$294,Observed!$A$2:$A$294,$A47,Observed!$C$2:$C$294,$C47),"")</f>
        <v/>
      </c>
      <c r="AQ47" s="24" t="str">
        <f>IF(ISNUMBER(AVERAGEIFS(Observed!AP$2:AP$294,Observed!$A$2:$A$294,$A47,Observed!$C$2:$C$294,$C47)),AVERAGEIFS(Observed!AP$2:AP$294,Observed!$A$2:$A$294,$A47,Observed!$C$2:$C$294,$C47),"")</f>
        <v/>
      </c>
      <c r="AR47" s="24" t="str">
        <f>IF(ISNUMBER(AVERAGEIFS(Observed!AQ$2:AQ$294,Observed!$A$2:$A$294,$A47,Observed!$C$2:$C$294,$C47)),AVERAGEIFS(Observed!AQ$2:AQ$294,Observed!$A$2:$A$294,$A47,Observed!$C$2:$C$294,$C47),"")</f>
        <v/>
      </c>
      <c r="AS47" s="2">
        <f>COUNTIFS(Observed!$A$2:$A$294,$A47,Observed!$C$2:$C$294,$C47)</f>
        <v>3</v>
      </c>
      <c r="AT47" s="2">
        <f t="shared" si="0"/>
        <v>6</v>
      </c>
    </row>
    <row r="48" spans="1:46" x14ac:dyDescent="0.25">
      <c r="A48" s="4" t="s">
        <v>31</v>
      </c>
      <c r="B48" t="s">
        <v>26</v>
      </c>
      <c r="C48" s="3">
        <v>42325</v>
      </c>
      <c r="D48">
        <v>1</v>
      </c>
      <c r="F48">
        <v>350</v>
      </c>
      <c r="J48" s="2" t="s">
        <v>65</v>
      </c>
      <c r="K48" s="2" t="s">
        <v>33</v>
      </c>
      <c r="L48">
        <v>8</v>
      </c>
      <c r="M48" s="2" t="s">
        <v>22</v>
      </c>
      <c r="N48" s="23" t="str">
        <f>IF(ISNUMBER(AVERAGEIFS(Observed!J$2:J$294,Observed!$A$2:$A$294,$A48,Observed!$C$2:$C$294,$C48)),AVERAGEIFS(Observed!J$2:J$294,Observed!$A$2:$A$294,$A48,Observed!$C$2:$C$294,$C48),"")</f>
        <v/>
      </c>
      <c r="O48" s="24" t="str">
        <f>IF(ISNUMBER(AVERAGEIFS(Observed!K$2:K$294,Observed!$A$2:$A$294,$A48,Observed!$C$2:$C$294,$C48)),AVERAGEIFS(Observed!K$2:K$294,Observed!$A$2:$A$294,$A48,Observed!$C$2:$C$294,$C48),"")</f>
        <v/>
      </c>
      <c r="P48" s="24">
        <f>IF(ISNUMBER(AVERAGEIFS(Observed!L$2:L$294,Observed!$A$2:$A$294,$A48,Observed!$C$2:$C$294,$C48)),AVERAGEIFS(Observed!L$2:L$294,Observed!$A$2:$A$294,$A48,Observed!$C$2:$C$294,$C48),"")</f>
        <v>333.30999999999995</v>
      </c>
      <c r="Q48" s="24">
        <f>IF(ISNUMBER(AVERAGEIFS(Observed!M$2:M$294,Observed!$A$2:$A$294,$A48,Observed!$C$2:$C$294,$C48)),AVERAGEIFS(Observed!M$2:M$294,Observed!$A$2:$A$294,$A48,Observed!$C$2:$C$294,$C48),"")</f>
        <v>333.30999999999995</v>
      </c>
      <c r="R48" s="24">
        <f>IF(ISNUMBER(AVERAGEIFS(Observed!N$2:N$294,Observed!$A$2:$A$294,$A48,Observed!$C$2:$C$294,$C48)),AVERAGEIFS(Observed!N$2:N$294,Observed!$A$2:$A$294,$A48,Observed!$C$2:$C$294,$C48),"")</f>
        <v>710.4899999999999</v>
      </c>
      <c r="S48" s="25" t="str">
        <f>IF(ISNUMBER(AVERAGEIFS(Observed!O$2:O$294,Observed!$A$2:$A$294,$A48,Observed!$C$2:$C$294,$C48)),AVERAGEIFS(Observed!O$2:O$294,Observed!$A$2:$A$294,$A48,Observed!$C$2:$C$294,$C48),"")</f>
        <v/>
      </c>
      <c r="T48" s="25" t="str">
        <f>IF(ISNUMBER(AVERAGEIFS(Observed!P$2:P$294,Observed!$A$2:$A$294,$A48,Observed!$C$2:$C$294,$C48)),AVERAGEIFS(Observed!P$2:P$294,Observed!$A$2:$A$294,$A48,Observed!$C$2:$C$294,$C48),"")</f>
        <v/>
      </c>
      <c r="U48" s="25" t="str">
        <f>IF(ISNUMBER(AVERAGEIFS(Observed!Q$2:Q$294,Observed!$A$2:$A$294,$A48,Observed!$C$2:$C$294,$C48)),AVERAGEIFS(Observed!Q$2:Q$294,Observed!$A$2:$A$294,$A48,Observed!$C$2:$C$294,$C48),"")</f>
        <v/>
      </c>
      <c r="V48" s="24" t="str">
        <f>IF(ISNUMBER(AVERAGEIFS(Observed!R$2:R$294,Observed!$A$2:$A$294,$A48,Observed!$C$2:$C$294,$C48)),AVERAGEIFS(Observed!R$2:R$294,Observed!$A$2:$A$294,$A48,Observed!$C$2:$C$294,$C48),"")</f>
        <v/>
      </c>
      <c r="W48" s="26" t="str">
        <f>IF(ISNUMBER(AVERAGEIFS(Observed!S$2:S$294,Observed!$A$2:$A$294,$A48,Observed!$C$2:$C$294,$C48)),AVERAGEIFS(Observed!S$2:S$294,Observed!$A$2:$A$294,$A48,Observed!$C$2:$C$294,$C48),"")</f>
        <v/>
      </c>
      <c r="X48" s="26" t="str">
        <f>IF(ISNUMBER(AVERAGEIFS(Observed!T$2:T$294,Observed!$A$2:$A$294,$A48,Observed!$C$2:$C$294,$C48)),AVERAGEIFS(Observed!T$2:T$294,Observed!$A$2:$A$294,$A48,Observed!$C$2:$C$294,$C48),"")</f>
        <v/>
      </c>
      <c r="Y48" s="24" t="str">
        <f>IF(ISNUMBER(AVERAGEIFS(Observed!U$2:U$294,Observed!$A$2:$A$294,$A48,Observed!$C$2:$C$294,$C48)),AVERAGEIFS(Observed!U$2:U$294,Observed!$A$2:$A$294,$A48,Observed!$C$2:$C$294,$C48),"")</f>
        <v/>
      </c>
      <c r="Z48" s="24" t="str">
        <f>IF(ISNUMBER(AVERAGEIFS(Observed!V$2:V$294,Observed!$A$2:$A$294,$A48,Observed!$C$2:$C$294,$C48)),AVERAGEIFS(Observed!V$2:V$294,Observed!$A$2:$A$294,$A48,Observed!$C$2:$C$294,$C48),"")</f>
        <v/>
      </c>
      <c r="AA48" s="24" t="str">
        <f>IF(ISNUMBER(AVERAGEIFS(Observed!W$2:W$294,Observed!$A$2:$A$294,$A48,Observed!$C$2:$C$294,$C48)),AVERAGEIFS(Observed!W$2:W$294,Observed!$A$2:$A$294,$A48,Observed!$C$2:$C$294,$C48),"")</f>
        <v/>
      </c>
      <c r="AB48" s="24" t="str">
        <f>IF(ISNUMBER(AVERAGEIFS(Observed!X$2:X$294,Observed!$A$2:$A$294,$A48,Observed!$C$2:$C$294,$C48)),AVERAGEIFS(Observed!X$2:X$294,Observed!$A$2:$A$294,$A48,Observed!$C$2:$C$294,$C48),"")</f>
        <v/>
      </c>
      <c r="AC48" s="24" t="str">
        <f>IF(ISNUMBER(AVERAGEIFS(Observed!Y$2:Y$294,Observed!$A$2:$A$294,$A48,Observed!$C$2:$C$294,$C48)),AVERAGEIFS(Observed!Y$2:Y$294,Observed!$A$2:$A$294,$A48,Observed!$C$2:$C$294,$C48),"")</f>
        <v/>
      </c>
      <c r="AD48" s="24" t="str">
        <f>IF(ISNUMBER(AVERAGEIFS(Observed!Z$2:Z$294,Observed!$A$2:$A$294,$A48,Observed!$C$2:$C$294,$C48)),AVERAGEIFS(Observed!Z$2:Z$294,Observed!$A$2:$A$294,$A48,Observed!$C$2:$C$294,$C48),"")</f>
        <v/>
      </c>
      <c r="AE48" s="24" t="str">
        <f>IF(ISNUMBER(AVERAGEIFS(Observed!AA$2:AA$294,Observed!$A$2:$A$294,$A48,Observed!$C$2:$C$294,$C48)),AVERAGEIFS(Observed!AA$2:AA$294,Observed!$A$2:$A$294,$A48,Observed!$C$2:$C$294,$C48),"")</f>
        <v/>
      </c>
      <c r="AF48" s="24" t="str">
        <f>IF(ISNUMBER(AVERAGEIFS(Observed!AB$2:AB$294,Observed!$A$2:$A$294,$A48,Observed!$C$2:$C$294,$C48)),AVERAGEIFS(Observed!AB$2:AB$294,Observed!$A$2:$A$294,$A48,Observed!$C$2:$C$294,$C48),"")</f>
        <v/>
      </c>
      <c r="AG48" s="24" t="str">
        <f>IF(ISNUMBER(AVERAGEIFS(Observed!AC$2:AC$294,Observed!$A$2:$A$294,$A48,Observed!$C$2:$C$294,$C48)),AVERAGEIFS(Observed!AC$2:AC$294,Observed!$A$2:$A$294,$A48,Observed!$C$2:$C$294,$C48),"")</f>
        <v/>
      </c>
      <c r="AH48" s="25" t="str">
        <f>IF(ISNUMBER(AVERAGEIFS(Observed!AD$2:AD$294,Observed!$A$2:$A$294,$A48,Observed!$C$2:$C$294,$C48)),AVERAGEIFS(Observed!AD$2:AD$294,Observed!$A$2:$A$294,$A48,Observed!$C$2:$C$294,$C48),"")</f>
        <v/>
      </c>
      <c r="AI48" s="25" t="str">
        <f>IF(ISNUMBER(AVERAGEIFS(Observed!AE$2:AE$294,Observed!$A$2:$A$294,$A48,Observed!$C$2:$C$294,$C48)),AVERAGEIFS(Observed!AE$2:AE$294,Observed!$A$2:$A$294,$A48,Observed!$C$2:$C$294,$C48),"")</f>
        <v/>
      </c>
      <c r="AJ48" s="25" t="str">
        <f>IF(ISNUMBER(AVERAGEIFS(Observed!AF$2:AF$294,Observed!$A$2:$A$294,$A48,Observed!$C$2:$C$294,$C48)),AVERAGEIFS(Observed!AF$2:AF$294,Observed!$A$2:$A$294,$A48,Observed!$C$2:$C$294,$C48),"")</f>
        <v/>
      </c>
      <c r="AK48" s="24" t="str">
        <f>IF(ISNUMBER(AVERAGEIFS(Observed!AG$2:AG$294,Observed!$A$2:$A$294,$A48,Observed!$C$2:$C$294,$C48)),AVERAGEIFS(Observed!AG$2:AG$294,Observed!$A$2:$A$294,$A48,Observed!$C$2:$C$294,$C48),"")</f>
        <v/>
      </c>
      <c r="AL48" s="25">
        <f>IF(ISNUMBER(AVERAGEIFS(Observed!AH$2:AH$294,Observed!$A$2:$A$294,$A48,Observed!$C$2:$C$294,$C48)),AVERAGEIFS(Observed!AH$2:AH$294,Observed!$A$2:$A$294,$A48,Observed!$C$2:$C$294,$C48),"")</f>
        <v>5.9666666666666673E-2</v>
      </c>
      <c r="AM48" s="24">
        <f>IF(ISNUMBER(AVERAGEIFS(Observed!AI$2:AI$294,Observed!$A$2:$A$294,$A48,Observed!$C$2:$C$294,$C48)),AVERAGEIFS(Observed!AI$2:AI$294,Observed!$A$2:$A$294,$A48,Observed!$C$2:$C$294,$C48),"")</f>
        <v>1.2E-2</v>
      </c>
      <c r="AN48" s="24">
        <f>IF(ISNUMBER(AVERAGEIFS(Observed!AJ$2:AJ$294,Observed!$A$2:$A$294,$A48,Observed!$C$2:$C$294,$C48)),AVERAGEIFS(Observed!AJ$2:AJ$294,Observed!$A$2:$A$294,$A48,Observed!$C$2:$C$294,$C48),"")</f>
        <v>0.34200000000000003</v>
      </c>
      <c r="AO48" s="24" t="str">
        <f>IF(ISNUMBER(AVERAGEIFS(Observed!AN$2:AN$294,Observed!$A$2:$A$294,$A48,Observed!$C$2:$C$294,$C48)),AVERAGEIFS(Observed!AN$2:AN$294,Observed!$A$2:$A$294,$A48,Observed!$C$2:$C$294,$C48),"")</f>
        <v/>
      </c>
      <c r="AP48" s="25" t="str">
        <f>IF(ISNUMBER(AVERAGEIFS(Observed!AO$2:AO$294,Observed!$A$2:$A$294,$A48,Observed!$C$2:$C$294,$C48)),AVERAGEIFS(Observed!AO$2:AO$294,Observed!$A$2:$A$294,$A48,Observed!$C$2:$C$294,$C48),"")</f>
        <v/>
      </c>
      <c r="AQ48" s="24" t="str">
        <f>IF(ISNUMBER(AVERAGEIFS(Observed!AP$2:AP$294,Observed!$A$2:$A$294,$A48,Observed!$C$2:$C$294,$C48)),AVERAGEIFS(Observed!AP$2:AP$294,Observed!$A$2:$A$294,$A48,Observed!$C$2:$C$294,$C48),"")</f>
        <v/>
      </c>
      <c r="AR48" s="24" t="str">
        <f>IF(ISNUMBER(AVERAGEIFS(Observed!AQ$2:AQ$294,Observed!$A$2:$A$294,$A48,Observed!$C$2:$C$294,$C48)),AVERAGEIFS(Observed!AQ$2:AQ$294,Observed!$A$2:$A$294,$A48,Observed!$C$2:$C$294,$C48),"")</f>
        <v/>
      </c>
      <c r="AS48" s="2">
        <f>COUNTIFS(Observed!$A$2:$A$294,$A48,Observed!$C$2:$C$294,$C48)</f>
        <v>3</v>
      </c>
      <c r="AT48" s="2">
        <f t="shared" si="0"/>
        <v>6</v>
      </c>
    </row>
    <row r="49" spans="1:46" x14ac:dyDescent="0.25">
      <c r="A49" s="4" t="s">
        <v>30</v>
      </c>
      <c r="B49" t="s">
        <v>26</v>
      </c>
      <c r="C49" s="3">
        <v>42325</v>
      </c>
      <c r="D49">
        <v>1</v>
      </c>
      <c r="F49">
        <v>500</v>
      </c>
      <c r="J49" s="2" t="s">
        <v>65</v>
      </c>
      <c r="K49" s="2" t="s">
        <v>33</v>
      </c>
      <c r="L49">
        <v>8</v>
      </c>
      <c r="M49" s="2" t="s">
        <v>22</v>
      </c>
      <c r="N49" s="23" t="str">
        <f>IF(ISNUMBER(AVERAGEIFS(Observed!J$2:J$294,Observed!$A$2:$A$294,$A49,Observed!$C$2:$C$294,$C49)),AVERAGEIFS(Observed!J$2:J$294,Observed!$A$2:$A$294,$A49,Observed!$C$2:$C$294,$C49),"")</f>
        <v/>
      </c>
      <c r="O49" s="24" t="str">
        <f>IF(ISNUMBER(AVERAGEIFS(Observed!K$2:K$294,Observed!$A$2:$A$294,$A49,Observed!$C$2:$C$294,$C49)),AVERAGEIFS(Observed!K$2:K$294,Observed!$A$2:$A$294,$A49,Observed!$C$2:$C$294,$C49),"")</f>
        <v/>
      </c>
      <c r="P49" s="24">
        <f>IF(ISNUMBER(AVERAGEIFS(Observed!L$2:L$294,Observed!$A$2:$A$294,$A49,Observed!$C$2:$C$294,$C49)),AVERAGEIFS(Observed!L$2:L$294,Observed!$A$2:$A$294,$A49,Observed!$C$2:$C$294,$C49),"")</f>
        <v>346.07</v>
      </c>
      <c r="Q49" s="24">
        <f>IF(ISNUMBER(AVERAGEIFS(Observed!M$2:M$294,Observed!$A$2:$A$294,$A49,Observed!$C$2:$C$294,$C49)),AVERAGEIFS(Observed!M$2:M$294,Observed!$A$2:$A$294,$A49,Observed!$C$2:$C$294,$C49),"")</f>
        <v>346.07</v>
      </c>
      <c r="R49" s="24">
        <f>IF(ISNUMBER(AVERAGEIFS(Observed!N$2:N$294,Observed!$A$2:$A$294,$A49,Observed!$C$2:$C$294,$C49)),AVERAGEIFS(Observed!N$2:N$294,Observed!$A$2:$A$294,$A49,Observed!$C$2:$C$294,$C49),"")</f>
        <v>845.06333333333316</v>
      </c>
      <c r="S49" s="25" t="str">
        <f>IF(ISNUMBER(AVERAGEIFS(Observed!O$2:O$294,Observed!$A$2:$A$294,$A49,Observed!$C$2:$C$294,$C49)),AVERAGEIFS(Observed!O$2:O$294,Observed!$A$2:$A$294,$A49,Observed!$C$2:$C$294,$C49),"")</f>
        <v/>
      </c>
      <c r="T49" s="25" t="str">
        <f>IF(ISNUMBER(AVERAGEIFS(Observed!P$2:P$294,Observed!$A$2:$A$294,$A49,Observed!$C$2:$C$294,$C49)),AVERAGEIFS(Observed!P$2:P$294,Observed!$A$2:$A$294,$A49,Observed!$C$2:$C$294,$C49),"")</f>
        <v/>
      </c>
      <c r="U49" s="25" t="str">
        <f>IF(ISNUMBER(AVERAGEIFS(Observed!Q$2:Q$294,Observed!$A$2:$A$294,$A49,Observed!$C$2:$C$294,$C49)),AVERAGEIFS(Observed!Q$2:Q$294,Observed!$A$2:$A$294,$A49,Observed!$C$2:$C$294,$C49),"")</f>
        <v/>
      </c>
      <c r="V49" s="24" t="str">
        <f>IF(ISNUMBER(AVERAGEIFS(Observed!R$2:R$294,Observed!$A$2:$A$294,$A49,Observed!$C$2:$C$294,$C49)),AVERAGEIFS(Observed!R$2:R$294,Observed!$A$2:$A$294,$A49,Observed!$C$2:$C$294,$C49),"")</f>
        <v/>
      </c>
      <c r="W49" s="26" t="str">
        <f>IF(ISNUMBER(AVERAGEIFS(Observed!S$2:S$294,Observed!$A$2:$A$294,$A49,Observed!$C$2:$C$294,$C49)),AVERAGEIFS(Observed!S$2:S$294,Observed!$A$2:$A$294,$A49,Observed!$C$2:$C$294,$C49),"")</f>
        <v/>
      </c>
      <c r="X49" s="26" t="str">
        <f>IF(ISNUMBER(AVERAGEIFS(Observed!T$2:T$294,Observed!$A$2:$A$294,$A49,Observed!$C$2:$C$294,$C49)),AVERAGEIFS(Observed!T$2:T$294,Observed!$A$2:$A$294,$A49,Observed!$C$2:$C$294,$C49),"")</f>
        <v/>
      </c>
      <c r="Y49" s="24" t="str">
        <f>IF(ISNUMBER(AVERAGEIFS(Observed!U$2:U$294,Observed!$A$2:$A$294,$A49,Observed!$C$2:$C$294,$C49)),AVERAGEIFS(Observed!U$2:U$294,Observed!$A$2:$A$294,$A49,Observed!$C$2:$C$294,$C49),"")</f>
        <v/>
      </c>
      <c r="Z49" s="24" t="str">
        <f>IF(ISNUMBER(AVERAGEIFS(Observed!V$2:V$294,Observed!$A$2:$A$294,$A49,Observed!$C$2:$C$294,$C49)),AVERAGEIFS(Observed!V$2:V$294,Observed!$A$2:$A$294,$A49,Observed!$C$2:$C$294,$C49),"")</f>
        <v/>
      </c>
      <c r="AA49" s="24" t="str">
        <f>IF(ISNUMBER(AVERAGEIFS(Observed!W$2:W$294,Observed!$A$2:$A$294,$A49,Observed!$C$2:$C$294,$C49)),AVERAGEIFS(Observed!W$2:W$294,Observed!$A$2:$A$294,$A49,Observed!$C$2:$C$294,$C49),"")</f>
        <v/>
      </c>
      <c r="AB49" s="24" t="str">
        <f>IF(ISNUMBER(AVERAGEIFS(Observed!X$2:X$294,Observed!$A$2:$A$294,$A49,Observed!$C$2:$C$294,$C49)),AVERAGEIFS(Observed!X$2:X$294,Observed!$A$2:$A$294,$A49,Observed!$C$2:$C$294,$C49),"")</f>
        <v/>
      </c>
      <c r="AC49" s="24" t="str">
        <f>IF(ISNUMBER(AVERAGEIFS(Observed!Y$2:Y$294,Observed!$A$2:$A$294,$A49,Observed!$C$2:$C$294,$C49)),AVERAGEIFS(Observed!Y$2:Y$294,Observed!$A$2:$A$294,$A49,Observed!$C$2:$C$294,$C49),"")</f>
        <v/>
      </c>
      <c r="AD49" s="24" t="str">
        <f>IF(ISNUMBER(AVERAGEIFS(Observed!Z$2:Z$294,Observed!$A$2:$A$294,$A49,Observed!$C$2:$C$294,$C49)),AVERAGEIFS(Observed!Z$2:Z$294,Observed!$A$2:$A$294,$A49,Observed!$C$2:$C$294,$C49),"")</f>
        <v/>
      </c>
      <c r="AE49" s="24" t="str">
        <f>IF(ISNUMBER(AVERAGEIFS(Observed!AA$2:AA$294,Observed!$A$2:$A$294,$A49,Observed!$C$2:$C$294,$C49)),AVERAGEIFS(Observed!AA$2:AA$294,Observed!$A$2:$A$294,$A49,Observed!$C$2:$C$294,$C49),"")</f>
        <v/>
      </c>
      <c r="AF49" s="24" t="str">
        <f>IF(ISNUMBER(AVERAGEIFS(Observed!AB$2:AB$294,Observed!$A$2:$A$294,$A49,Observed!$C$2:$C$294,$C49)),AVERAGEIFS(Observed!AB$2:AB$294,Observed!$A$2:$A$294,$A49,Observed!$C$2:$C$294,$C49),"")</f>
        <v/>
      </c>
      <c r="AG49" s="24" t="str">
        <f>IF(ISNUMBER(AVERAGEIFS(Observed!AC$2:AC$294,Observed!$A$2:$A$294,$A49,Observed!$C$2:$C$294,$C49)),AVERAGEIFS(Observed!AC$2:AC$294,Observed!$A$2:$A$294,$A49,Observed!$C$2:$C$294,$C49),"")</f>
        <v/>
      </c>
      <c r="AH49" s="25" t="str">
        <f>IF(ISNUMBER(AVERAGEIFS(Observed!AD$2:AD$294,Observed!$A$2:$A$294,$A49,Observed!$C$2:$C$294,$C49)),AVERAGEIFS(Observed!AD$2:AD$294,Observed!$A$2:$A$294,$A49,Observed!$C$2:$C$294,$C49),"")</f>
        <v/>
      </c>
      <c r="AI49" s="25" t="str">
        <f>IF(ISNUMBER(AVERAGEIFS(Observed!AE$2:AE$294,Observed!$A$2:$A$294,$A49,Observed!$C$2:$C$294,$C49)),AVERAGEIFS(Observed!AE$2:AE$294,Observed!$A$2:$A$294,$A49,Observed!$C$2:$C$294,$C49),"")</f>
        <v/>
      </c>
      <c r="AJ49" s="25" t="str">
        <f>IF(ISNUMBER(AVERAGEIFS(Observed!AF$2:AF$294,Observed!$A$2:$A$294,$A49,Observed!$C$2:$C$294,$C49)),AVERAGEIFS(Observed!AF$2:AF$294,Observed!$A$2:$A$294,$A49,Observed!$C$2:$C$294,$C49),"")</f>
        <v/>
      </c>
      <c r="AK49" s="24" t="str">
        <f>IF(ISNUMBER(AVERAGEIFS(Observed!AG$2:AG$294,Observed!$A$2:$A$294,$A49,Observed!$C$2:$C$294,$C49)),AVERAGEIFS(Observed!AG$2:AG$294,Observed!$A$2:$A$294,$A49,Observed!$C$2:$C$294,$C49),"")</f>
        <v/>
      </c>
      <c r="AL49" s="25">
        <f>IF(ISNUMBER(AVERAGEIFS(Observed!AH$2:AH$294,Observed!$A$2:$A$294,$A49,Observed!$C$2:$C$294,$C49)),AVERAGEIFS(Observed!AH$2:AH$294,Observed!$A$2:$A$294,$A49,Observed!$C$2:$C$294,$C49),"")</f>
        <v>7.85E-2</v>
      </c>
      <c r="AM49" s="24">
        <f>IF(ISNUMBER(AVERAGEIFS(Observed!AI$2:AI$294,Observed!$A$2:$A$294,$A49,Observed!$C$2:$C$294,$C49)),AVERAGEIFS(Observed!AI$2:AI$294,Observed!$A$2:$A$294,$A49,Observed!$C$2:$C$294,$C49),"")</f>
        <v>0</v>
      </c>
      <c r="AN49" s="24">
        <f>IF(ISNUMBER(AVERAGEIFS(Observed!AJ$2:AJ$294,Observed!$A$2:$A$294,$A49,Observed!$C$2:$C$294,$C49)),AVERAGEIFS(Observed!AJ$2:AJ$294,Observed!$A$2:$A$294,$A49,Observed!$C$2:$C$294,$C49),"")</f>
        <v>0.33300000000000002</v>
      </c>
      <c r="AO49" s="24" t="str">
        <f>IF(ISNUMBER(AVERAGEIFS(Observed!AN$2:AN$294,Observed!$A$2:$A$294,$A49,Observed!$C$2:$C$294,$C49)),AVERAGEIFS(Observed!AN$2:AN$294,Observed!$A$2:$A$294,$A49,Observed!$C$2:$C$294,$C49),"")</f>
        <v/>
      </c>
      <c r="AP49" s="25" t="str">
        <f>IF(ISNUMBER(AVERAGEIFS(Observed!AO$2:AO$294,Observed!$A$2:$A$294,$A49,Observed!$C$2:$C$294,$C49)),AVERAGEIFS(Observed!AO$2:AO$294,Observed!$A$2:$A$294,$A49,Observed!$C$2:$C$294,$C49),"")</f>
        <v/>
      </c>
      <c r="AQ49" s="24" t="str">
        <f>IF(ISNUMBER(AVERAGEIFS(Observed!AP$2:AP$294,Observed!$A$2:$A$294,$A49,Observed!$C$2:$C$294,$C49)),AVERAGEIFS(Observed!AP$2:AP$294,Observed!$A$2:$A$294,$A49,Observed!$C$2:$C$294,$C49),"")</f>
        <v/>
      </c>
      <c r="AR49" s="24" t="str">
        <f>IF(ISNUMBER(AVERAGEIFS(Observed!AQ$2:AQ$294,Observed!$A$2:$A$294,$A49,Observed!$C$2:$C$294,$C49)),AVERAGEIFS(Observed!AQ$2:AQ$294,Observed!$A$2:$A$294,$A49,Observed!$C$2:$C$294,$C49),"")</f>
        <v/>
      </c>
      <c r="AS49" s="2">
        <f>COUNTIFS(Observed!$A$2:$A$294,$A49,Observed!$C$2:$C$294,$C49)</f>
        <v>3</v>
      </c>
      <c r="AT49" s="2">
        <f t="shared" si="0"/>
        <v>6</v>
      </c>
    </row>
    <row r="50" spans="1:46" x14ac:dyDescent="0.25">
      <c r="A50" s="4" t="s">
        <v>27</v>
      </c>
      <c r="B50" t="s">
        <v>26</v>
      </c>
      <c r="C50" s="3">
        <v>42359</v>
      </c>
      <c r="D50">
        <v>1</v>
      </c>
      <c r="F50">
        <v>0</v>
      </c>
      <c r="J50" s="2" t="s">
        <v>65</v>
      </c>
      <c r="K50" s="2" t="s">
        <v>23</v>
      </c>
      <c r="L50">
        <v>9</v>
      </c>
      <c r="M50" s="2" t="s">
        <v>22</v>
      </c>
      <c r="N50" s="23" t="str">
        <f>IF(ISNUMBER(AVERAGEIFS(Observed!J$2:J$294,Observed!$A$2:$A$294,$A50,Observed!$C$2:$C$294,$C50)),AVERAGEIFS(Observed!J$2:J$294,Observed!$A$2:$A$294,$A50,Observed!$C$2:$C$294,$C50),"")</f>
        <v/>
      </c>
      <c r="O50" s="24" t="str">
        <f>IF(ISNUMBER(AVERAGEIFS(Observed!K$2:K$294,Observed!$A$2:$A$294,$A50,Observed!$C$2:$C$294,$C50)),AVERAGEIFS(Observed!K$2:K$294,Observed!$A$2:$A$294,$A50,Observed!$C$2:$C$294,$C50),"")</f>
        <v/>
      </c>
      <c r="P50" s="24">
        <f>IF(ISNUMBER(AVERAGEIFS(Observed!L$2:L$294,Observed!$A$2:$A$294,$A50,Observed!$C$2:$C$294,$C50)),AVERAGEIFS(Observed!L$2:L$294,Observed!$A$2:$A$294,$A50,Observed!$C$2:$C$294,$C50),"")</f>
        <v>323.18666666666667</v>
      </c>
      <c r="Q50" s="24">
        <f>IF(ISNUMBER(AVERAGEIFS(Observed!M$2:M$294,Observed!$A$2:$A$294,$A50,Observed!$C$2:$C$294,$C50)),AVERAGEIFS(Observed!M$2:M$294,Observed!$A$2:$A$294,$A50,Observed!$C$2:$C$294,$C50),"")</f>
        <v>323.18666666666667</v>
      </c>
      <c r="R50" s="24">
        <f>IF(ISNUMBER(AVERAGEIFS(Observed!N$2:N$294,Observed!$A$2:$A$294,$A50,Observed!$C$2:$C$294,$C50)),AVERAGEIFS(Observed!N$2:N$294,Observed!$A$2:$A$294,$A50,Observed!$C$2:$C$294,$C50),"")</f>
        <v>738.79333333333341</v>
      </c>
      <c r="S50" s="25" t="str">
        <f>IF(ISNUMBER(AVERAGEIFS(Observed!O$2:O$294,Observed!$A$2:$A$294,$A50,Observed!$C$2:$C$294,$C50)),AVERAGEIFS(Observed!O$2:O$294,Observed!$A$2:$A$294,$A50,Observed!$C$2:$C$294,$C50),"")</f>
        <v/>
      </c>
      <c r="T50" s="25" t="str">
        <f>IF(ISNUMBER(AVERAGEIFS(Observed!P$2:P$294,Observed!$A$2:$A$294,$A50,Observed!$C$2:$C$294,$C50)),AVERAGEIFS(Observed!P$2:P$294,Observed!$A$2:$A$294,$A50,Observed!$C$2:$C$294,$C50),"")</f>
        <v/>
      </c>
      <c r="U50" s="25" t="str">
        <f>IF(ISNUMBER(AVERAGEIFS(Observed!Q$2:Q$294,Observed!$A$2:$A$294,$A50,Observed!$C$2:$C$294,$C50)),AVERAGEIFS(Observed!Q$2:Q$294,Observed!$A$2:$A$294,$A50,Observed!$C$2:$C$294,$C50),"")</f>
        <v/>
      </c>
      <c r="V50" s="24" t="str">
        <f>IF(ISNUMBER(AVERAGEIFS(Observed!R$2:R$294,Observed!$A$2:$A$294,$A50,Observed!$C$2:$C$294,$C50)),AVERAGEIFS(Observed!R$2:R$294,Observed!$A$2:$A$294,$A50,Observed!$C$2:$C$294,$C50),"")</f>
        <v/>
      </c>
      <c r="W50" s="26" t="str">
        <f>IF(ISNUMBER(AVERAGEIFS(Observed!S$2:S$294,Observed!$A$2:$A$294,$A50,Observed!$C$2:$C$294,$C50)),AVERAGEIFS(Observed!S$2:S$294,Observed!$A$2:$A$294,$A50,Observed!$C$2:$C$294,$C50),"")</f>
        <v/>
      </c>
      <c r="X50" s="26" t="str">
        <f>IF(ISNUMBER(AVERAGEIFS(Observed!T$2:T$294,Observed!$A$2:$A$294,$A50,Observed!$C$2:$C$294,$C50)),AVERAGEIFS(Observed!T$2:T$294,Observed!$A$2:$A$294,$A50,Observed!$C$2:$C$294,$C50),"")</f>
        <v/>
      </c>
      <c r="Y50" s="24" t="str">
        <f>IF(ISNUMBER(AVERAGEIFS(Observed!U$2:U$294,Observed!$A$2:$A$294,$A50,Observed!$C$2:$C$294,$C50)),AVERAGEIFS(Observed!U$2:U$294,Observed!$A$2:$A$294,$A50,Observed!$C$2:$C$294,$C50),"")</f>
        <v/>
      </c>
      <c r="Z50" s="24" t="str">
        <f>IF(ISNUMBER(AVERAGEIFS(Observed!V$2:V$294,Observed!$A$2:$A$294,$A50,Observed!$C$2:$C$294,$C50)),AVERAGEIFS(Observed!V$2:V$294,Observed!$A$2:$A$294,$A50,Observed!$C$2:$C$294,$C50),"")</f>
        <v/>
      </c>
      <c r="AA50" s="24" t="str">
        <f>IF(ISNUMBER(AVERAGEIFS(Observed!W$2:W$294,Observed!$A$2:$A$294,$A50,Observed!$C$2:$C$294,$C50)),AVERAGEIFS(Observed!W$2:W$294,Observed!$A$2:$A$294,$A50,Observed!$C$2:$C$294,$C50),"")</f>
        <v/>
      </c>
      <c r="AB50" s="24" t="str">
        <f>IF(ISNUMBER(AVERAGEIFS(Observed!X$2:X$294,Observed!$A$2:$A$294,$A50,Observed!$C$2:$C$294,$C50)),AVERAGEIFS(Observed!X$2:X$294,Observed!$A$2:$A$294,$A50,Observed!$C$2:$C$294,$C50),"")</f>
        <v/>
      </c>
      <c r="AC50" s="24" t="str">
        <f>IF(ISNUMBER(AVERAGEIFS(Observed!Y$2:Y$294,Observed!$A$2:$A$294,$A50,Observed!$C$2:$C$294,$C50)),AVERAGEIFS(Observed!Y$2:Y$294,Observed!$A$2:$A$294,$A50,Observed!$C$2:$C$294,$C50),"")</f>
        <v/>
      </c>
      <c r="AD50" s="24" t="str">
        <f>IF(ISNUMBER(AVERAGEIFS(Observed!Z$2:Z$294,Observed!$A$2:$A$294,$A50,Observed!$C$2:$C$294,$C50)),AVERAGEIFS(Observed!Z$2:Z$294,Observed!$A$2:$A$294,$A50,Observed!$C$2:$C$294,$C50),"")</f>
        <v/>
      </c>
      <c r="AE50" s="24" t="str">
        <f>IF(ISNUMBER(AVERAGEIFS(Observed!AA$2:AA$294,Observed!$A$2:$A$294,$A50,Observed!$C$2:$C$294,$C50)),AVERAGEIFS(Observed!AA$2:AA$294,Observed!$A$2:$A$294,$A50,Observed!$C$2:$C$294,$C50),"")</f>
        <v/>
      </c>
      <c r="AF50" s="24" t="str">
        <f>IF(ISNUMBER(AVERAGEIFS(Observed!AB$2:AB$294,Observed!$A$2:$A$294,$A50,Observed!$C$2:$C$294,$C50)),AVERAGEIFS(Observed!AB$2:AB$294,Observed!$A$2:$A$294,$A50,Observed!$C$2:$C$294,$C50),"")</f>
        <v/>
      </c>
      <c r="AG50" s="24" t="str">
        <f>IF(ISNUMBER(AVERAGEIFS(Observed!AC$2:AC$294,Observed!$A$2:$A$294,$A50,Observed!$C$2:$C$294,$C50)),AVERAGEIFS(Observed!AC$2:AC$294,Observed!$A$2:$A$294,$A50,Observed!$C$2:$C$294,$C50),"")</f>
        <v/>
      </c>
      <c r="AH50" s="25" t="str">
        <f>IF(ISNUMBER(AVERAGEIFS(Observed!AD$2:AD$294,Observed!$A$2:$A$294,$A50,Observed!$C$2:$C$294,$C50)),AVERAGEIFS(Observed!AD$2:AD$294,Observed!$A$2:$A$294,$A50,Observed!$C$2:$C$294,$C50),"")</f>
        <v/>
      </c>
      <c r="AI50" s="25" t="str">
        <f>IF(ISNUMBER(AVERAGEIFS(Observed!AE$2:AE$294,Observed!$A$2:$A$294,$A50,Observed!$C$2:$C$294,$C50)),AVERAGEIFS(Observed!AE$2:AE$294,Observed!$A$2:$A$294,$A50,Observed!$C$2:$C$294,$C50),"")</f>
        <v/>
      </c>
      <c r="AJ50" s="25" t="str">
        <f>IF(ISNUMBER(AVERAGEIFS(Observed!AF$2:AF$294,Observed!$A$2:$A$294,$A50,Observed!$C$2:$C$294,$C50)),AVERAGEIFS(Observed!AF$2:AF$294,Observed!$A$2:$A$294,$A50,Observed!$C$2:$C$294,$C50),"")</f>
        <v/>
      </c>
      <c r="AK50" s="24" t="str">
        <f>IF(ISNUMBER(AVERAGEIFS(Observed!AG$2:AG$294,Observed!$A$2:$A$294,$A50,Observed!$C$2:$C$294,$C50)),AVERAGEIFS(Observed!AG$2:AG$294,Observed!$A$2:$A$294,$A50,Observed!$C$2:$C$294,$C50),"")</f>
        <v/>
      </c>
      <c r="AL50" s="25">
        <f>IF(ISNUMBER(AVERAGEIFS(Observed!AH$2:AH$294,Observed!$A$2:$A$294,$A50,Observed!$C$2:$C$294,$C50)),AVERAGEIFS(Observed!AH$2:AH$294,Observed!$A$2:$A$294,$A50,Observed!$C$2:$C$294,$C50),"")</f>
        <v>7.0000000000000001E-3</v>
      </c>
      <c r="AM50" s="24">
        <f>IF(ISNUMBER(AVERAGEIFS(Observed!AI$2:AI$294,Observed!$A$2:$A$294,$A50,Observed!$C$2:$C$294,$C50)),AVERAGEIFS(Observed!AI$2:AI$294,Observed!$A$2:$A$294,$A50,Observed!$C$2:$C$294,$C50),"")</f>
        <v>6.7666666666666667E-2</v>
      </c>
      <c r="AN50" s="24">
        <f>IF(ISNUMBER(AVERAGEIFS(Observed!AJ$2:AJ$294,Observed!$A$2:$A$294,$A50,Observed!$C$2:$C$294,$C50)),AVERAGEIFS(Observed!AJ$2:AJ$294,Observed!$A$2:$A$294,$A50,Observed!$C$2:$C$294,$C50),"")</f>
        <v>0.16766666666666666</v>
      </c>
      <c r="AO50" s="24" t="str">
        <f>IF(ISNUMBER(AVERAGEIFS(Observed!AN$2:AN$294,Observed!$A$2:$A$294,$A50,Observed!$C$2:$C$294,$C50)),AVERAGEIFS(Observed!AN$2:AN$294,Observed!$A$2:$A$294,$A50,Observed!$C$2:$C$294,$C50),"")</f>
        <v/>
      </c>
      <c r="AP50" s="25" t="str">
        <f>IF(ISNUMBER(AVERAGEIFS(Observed!AO$2:AO$294,Observed!$A$2:$A$294,$A50,Observed!$C$2:$C$294,$C50)),AVERAGEIFS(Observed!AO$2:AO$294,Observed!$A$2:$A$294,$A50,Observed!$C$2:$C$294,$C50),"")</f>
        <v/>
      </c>
      <c r="AQ50" s="24" t="str">
        <f>IF(ISNUMBER(AVERAGEIFS(Observed!AP$2:AP$294,Observed!$A$2:$A$294,$A50,Observed!$C$2:$C$294,$C50)),AVERAGEIFS(Observed!AP$2:AP$294,Observed!$A$2:$A$294,$A50,Observed!$C$2:$C$294,$C50),"")</f>
        <v/>
      </c>
      <c r="AR50" s="24" t="str">
        <f>IF(ISNUMBER(AVERAGEIFS(Observed!AQ$2:AQ$294,Observed!$A$2:$A$294,$A50,Observed!$C$2:$C$294,$C50)),AVERAGEIFS(Observed!AQ$2:AQ$294,Observed!$A$2:$A$294,$A50,Observed!$C$2:$C$294,$C50),"")</f>
        <v/>
      </c>
      <c r="AS50" s="2">
        <f>COUNTIFS(Observed!$A$2:$A$294,$A50,Observed!$C$2:$C$294,$C50)</f>
        <v>3</v>
      </c>
      <c r="AT50" s="2">
        <f t="shared" si="0"/>
        <v>6</v>
      </c>
    </row>
    <row r="51" spans="1:46" x14ac:dyDescent="0.25">
      <c r="A51" s="4" t="s">
        <v>29</v>
      </c>
      <c r="B51" t="s">
        <v>26</v>
      </c>
      <c r="C51" s="3">
        <v>42359</v>
      </c>
      <c r="D51">
        <v>1</v>
      </c>
      <c r="F51">
        <v>50</v>
      </c>
      <c r="J51" s="2" t="s">
        <v>65</v>
      </c>
      <c r="K51" s="2" t="s">
        <v>23</v>
      </c>
      <c r="L51">
        <v>9</v>
      </c>
      <c r="M51" s="2" t="s">
        <v>22</v>
      </c>
      <c r="N51" s="23" t="str">
        <f>IF(ISNUMBER(AVERAGEIFS(Observed!J$2:J$294,Observed!$A$2:$A$294,$A51,Observed!$C$2:$C$294,$C51)),AVERAGEIFS(Observed!J$2:J$294,Observed!$A$2:$A$294,$A51,Observed!$C$2:$C$294,$C51),"")</f>
        <v/>
      </c>
      <c r="O51" s="24" t="str">
        <f>IF(ISNUMBER(AVERAGEIFS(Observed!K$2:K$294,Observed!$A$2:$A$294,$A51,Observed!$C$2:$C$294,$C51)),AVERAGEIFS(Observed!K$2:K$294,Observed!$A$2:$A$294,$A51,Observed!$C$2:$C$294,$C51),"")</f>
        <v/>
      </c>
      <c r="P51" s="24">
        <f>IF(ISNUMBER(AVERAGEIFS(Observed!L$2:L$294,Observed!$A$2:$A$294,$A51,Observed!$C$2:$C$294,$C51)),AVERAGEIFS(Observed!L$2:L$294,Observed!$A$2:$A$294,$A51,Observed!$C$2:$C$294,$C51),"")</f>
        <v>342.6466666666667</v>
      </c>
      <c r="Q51" s="24">
        <f>IF(ISNUMBER(AVERAGEIFS(Observed!M$2:M$294,Observed!$A$2:$A$294,$A51,Observed!$C$2:$C$294,$C51)),AVERAGEIFS(Observed!M$2:M$294,Observed!$A$2:$A$294,$A51,Observed!$C$2:$C$294,$C51),"")</f>
        <v>342.6466666666667</v>
      </c>
      <c r="R51" s="24">
        <f>IF(ISNUMBER(AVERAGEIFS(Observed!N$2:N$294,Observed!$A$2:$A$294,$A51,Observed!$C$2:$C$294,$C51)),AVERAGEIFS(Observed!N$2:N$294,Observed!$A$2:$A$294,$A51,Observed!$C$2:$C$294,$C51),"")</f>
        <v>844.52666666666664</v>
      </c>
      <c r="S51" s="25" t="str">
        <f>IF(ISNUMBER(AVERAGEIFS(Observed!O$2:O$294,Observed!$A$2:$A$294,$A51,Observed!$C$2:$C$294,$C51)),AVERAGEIFS(Observed!O$2:O$294,Observed!$A$2:$A$294,$A51,Observed!$C$2:$C$294,$C51),"")</f>
        <v/>
      </c>
      <c r="T51" s="25" t="str">
        <f>IF(ISNUMBER(AVERAGEIFS(Observed!P$2:P$294,Observed!$A$2:$A$294,$A51,Observed!$C$2:$C$294,$C51)),AVERAGEIFS(Observed!P$2:P$294,Observed!$A$2:$A$294,$A51,Observed!$C$2:$C$294,$C51),"")</f>
        <v/>
      </c>
      <c r="U51" s="25" t="str">
        <f>IF(ISNUMBER(AVERAGEIFS(Observed!Q$2:Q$294,Observed!$A$2:$A$294,$A51,Observed!$C$2:$C$294,$C51)),AVERAGEIFS(Observed!Q$2:Q$294,Observed!$A$2:$A$294,$A51,Observed!$C$2:$C$294,$C51),"")</f>
        <v/>
      </c>
      <c r="V51" s="24" t="str">
        <f>IF(ISNUMBER(AVERAGEIFS(Observed!R$2:R$294,Observed!$A$2:$A$294,$A51,Observed!$C$2:$C$294,$C51)),AVERAGEIFS(Observed!R$2:R$294,Observed!$A$2:$A$294,$A51,Observed!$C$2:$C$294,$C51),"")</f>
        <v/>
      </c>
      <c r="W51" s="26" t="str">
        <f>IF(ISNUMBER(AVERAGEIFS(Observed!S$2:S$294,Observed!$A$2:$A$294,$A51,Observed!$C$2:$C$294,$C51)),AVERAGEIFS(Observed!S$2:S$294,Observed!$A$2:$A$294,$A51,Observed!$C$2:$C$294,$C51),"")</f>
        <v/>
      </c>
      <c r="X51" s="26" t="str">
        <f>IF(ISNUMBER(AVERAGEIFS(Observed!T$2:T$294,Observed!$A$2:$A$294,$A51,Observed!$C$2:$C$294,$C51)),AVERAGEIFS(Observed!T$2:T$294,Observed!$A$2:$A$294,$A51,Observed!$C$2:$C$294,$C51),"")</f>
        <v/>
      </c>
      <c r="Y51" s="24" t="str">
        <f>IF(ISNUMBER(AVERAGEIFS(Observed!U$2:U$294,Observed!$A$2:$A$294,$A51,Observed!$C$2:$C$294,$C51)),AVERAGEIFS(Observed!U$2:U$294,Observed!$A$2:$A$294,$A51,Observed!$C$2:$C$294,$C51),"")</f>
        <v/>
      </c>
      <c r="Z51" s="24" t="str">
        <f>IF(ISNUMBER(AVERAGEIFS(Observed!V$2:V$294,Observed!$A$2:$A$294,$A51,Observed!$C$2:$C$294,$C51)),AVERAGEIFS(Observed!V$2:V$294,Observed!$A$2:$A$294,$A51,Observed!$C$2:$C$294,$C51),"")</f>
        <v/>
      </c>
      <c r="AA51" s="24" t="str">
        <f>IF(ISNUMBER(AVERAGEIFS(Observed!W$2:W$294,Observed!$A$2:$A$294,$A51,Observed!$C$2:$C$294,$C51)),AVERAGEIFS(Observed!W$2:W$294,Observed!$A$2:$A$294,$A51,Observed!$C$2:$C$294,$C51),"")</f>
        <v/>
      </c>
      <c r="AB51" s="24" t="str">
        <f>IF(ISNUMBER(AVERAGEIFS(Observed!X$2:X$294,Observed!$A$2:$A$294,$A51,Observed!$C$2:$C$294,$C51)),AVERAGEIFS(Observed!X$2:X$294,Observed!$A$2:$A$294,$A51,Observed!$C$2:$C$294,$C51),"")</f>
        <v/>
      </c>
      <c r="AC51" s="24" t="str">
        <f>IF(ISNUMBER(AVERAGEIFS(Observed!Y$2:Y$294,Observed!$A$2:$A$294,$A51,Observed!$C$2:$C$294,$C51)),AVERAGEIFS(Observed!Y$2:Y$294,Observed!$A$2:$A$294,$A51,Observed!$C$2:$C$294,$C51),"")</f>
        <v/>
      </c>
      <c r="AD51" s="24" t="str">
        <f>IF(ISNUMBER(AVERAGEIFS(Observed!Z$2:Z$294,Observed!$A$2:$A$294,$A51,Observed!$C$2:$C$294,$C51)),AVERAGEIFS(Observed!Z$2:Z$294,Observed!$A$2:$A$294,$A51,Observed!$C$2:$C$294,$C51),"")</f>
        <v/>
      </c>
      <c r="AE51" s="24" t="str">
        <f>IF(ISNUMBER(AVERAGEIFS(Observed!AA$2:AA$294,Observed!$A$2:$A$294,$A51,Observed!$C$2:$C$294,$C51)),AVERAGEIFS(Observed!AA$2:AA$294,Observed!$A$2:$A$294,$A51,Observed!$C$2:$C$294,$C51),"")</f>
        <v/>
      </c>
      <c r="AF51" s="24" t="str">
        <f>IF(ISNUMBER(AVERAGEIFS(Observed!AB$2:AB$294,Observed!$A$2:$A$294,$A51,Observed!$C$2:$C$294,$C51)),AVERAGEIFS(Observed!AB$2:AB$294,Observed!$A$2:$A$294,$A51,Observed!$C$2:$C$294,$C51),"")</f>
        <v/>
      </c>
      <c r="AG51" s="24" t="str">
        <f>IF(ISNUMBER(AVERAGEIFS(Observed!AC$2:AC$294,Observed!$A$2:$A$294,$A51,Observed!$C$2:$C$294,$C51)),AVERAGEIFS(Observed!AC$2:AC$294,Observed!$A$2:$A$294,$A51,Observed!$C$2:$C$294,$C51),"")</f>
        <v/>
      </c>
      <c r="AH51" s="25" t="str">
        <f>IF(ISNUMBER(AVERAGEIFS(Observed!AD$2:AD$294,Observed!$A$2:$A$294,$A51,Observed!$C$2:$C$294,$C51)),AVERAGEIFS(Observed!AD$2:AD$294,Observed!$A$2:$A$294,$A51,Observed!$C$2:$C$294,$C51),"")</f>
        <v/>
      </c>
      <c r="AI51" s="25" t="str">
        <f>IF(ISNUMBER(AVERAGEIFS(Observed!AE$2:AE$294,Observed!$A$2:$A$294,$A51,Observed!$C$2:$C$294,$C51)),AVERAGEIFS(Observed!AE$2:AE$294,Observed!$A$2:$A$294,$A51,Observed!$C$2:$C$294,$C51),"")</f>
        <v/>
      </c>
      <c r="AJ51" s="25" t="str">
        <f>IF(ISNUMBER(AVERAGEIFS(Observed!AF$2:AF$294,Observed!$A$2:$A$294,$A51,Observed!$C$2:$C$294,$C51)),AVERAGEIFS(Observed!AF$2:AF$294,Observed!$A$2:$A$294,$A51,Observed!$C$2:$C$294,$C51),"")</f>
        <v/>
      </c>
      <c r="AK51" s="24" t="str">
        <f>IF(ISNUMBER(AVERAGEIFS(Observed!AG$2:AG$294,Observed!$A$2:$A$294,$A51,Observed!$C$2:$C$294,$C51)),AVERAGEIFS(Observed!AG$2:AG$294,Observed!$A$2:$A$294,$A51,Observed!$C$2:$C$294,$C51),"")</f>
        <v/>
      </c>
      <c r="AL51" s="25">
        <f>IF(ISNUMBER(AVERAGEIFS(Observed!AH$2:AH$294,Observed!$A$2:$A$294,$A51,Observed!$C$2:$C$294,$C51)),AVERAGEIFS(Observed!AH$2:AH$294,Observed!$A$2:$A$294,$A51,Observed!$C$2:$C$294,$C51),"")</f>
        <v>1.7333333333333333E-2</v>
      </c>
      <c r="AM51" s="24">
        <f>IF(ISNUMBER(AVERAGEIFS(Observed!AI$2:AI$294,Observed!$A$2:$A$294,$A51,Observed!$C$2:$C$294,$C51)),AVERAGEIFS(Observed!AI$2:AI$294,Observed!$A$2:$A$294,$A51,Observed!$C$2:$C$294,$C51),"")</f>
        <v>2.8999999999999998E-2</v>
      </c>
      <c r="AN51" s="24">
        <f>IF(ISNUMBER(AVERAGEIFS(Observed!AJ$2:AJ$294,Observed!$A$2:$A$294,$A51,Observed!$C$2:$C$294,$C51)),AVERAGEIFS(Observed!AJ$2:AJ$294,Observed!$A$2:$A$294,$A51,Observed!$C$2:$C$294,$C51),"")</f>
        <v>0.20333333333333334</v>
      </c>
      <c r="AO51" s="24" t="str">
        <f>IF(ISNUMBER(AVERAGEIFS(Observed!AN$2:AN$294,Observed!$A$2:$A$294,$A51,Observed!$C$2:$C$294,$C51)),AVERAGEIFS(Observed!AN$2:AN$294,Observed!$A$2:$A$294,$A51,Observed!$C$2:$C$294,$C51),"")</f>
        <v/>
      </c>
      <c r="AP51" s="25" t="str">
        <f>IF(ISNUMBER(AVERAGEIFS(Observed!AO$2:AO$294,Observed!$A$2:$A$294,$A51,Observed!$C$2:$C$294,$C51)),AVERAGEIFS(Observed!AO$2:AO$294,Observed!$A$2:$A$294,$A51,Observed!$C$2:$C$294,$C51),"")</f>
        <v/>
      </c>
      <c r="AQ51" s="24" t="str">
        <f>IF(ISNUMBER(AVERAGEIFS(Observed!AP$2:AP$294,Observed!$A$2:$A$294,$A51,Observed!$C$2:$C$294,$C51)),AVERAGEIFS(Observed!AP$2:AP$294,Observed!$A$2:$A$294,$A51,Observed!$C$2:$C$294,$C51),"")</f>
        <v/>
      </c>
      <c r="AR51" s="24" t="str">
        <f>IF(ISNUMBER(AVERAGEIFS(Observed!AQ$2:AQ$294,Observed!$A$2:$A$294,$A51,Observed!$C$2:$C$294,$C51)),AVERAGEIFS(Observed!AQ$2:AQ$294,Observed!$A$2:$A$294,$A51,Observed!$C$2:$C$294,$C51),"")</f>
        <v/>
      </c>
      <c r="AS51" s="2">
        <f>COUNTIFS(Observed!$A$2:$A$294,$A51,Observed!$C$2:$C$294,$C51)</f>
        <v>3</v>
      </c>
      <c r="AT51" s="2">
        <f t="shared" si="0"/>
        <v>6</v>
      </c>
    </row>
    <row r="52" spans="1:46" x14ac:dyDescent="0.25">
      <c r="A52" s="4" t="s">
        <v>28</v>
      </c>
      <c r="B52" t="s">
        <v>26</v>
      </c>
      <c r="C52" s="3">
        <v>42359</v>
      </c>
      <c r="D52">
        <v>1</v>
      </c>
      <c r="F52">
        <v>100</v>
      </c>
      <c r="J52" s="2" t="s">
        <v>65</v>
      </c>
      <c r="K52" s="2" t="s">
        <v>23</v>
      </c>
      <c r="L52">
        <v>9</v>
      </c>
      <c r="M52" s="2" t="s">
        <v>22</v>
      </c>
      <c r="N52" s="23" t="str">
        <f>IF(ISNUMBER(AVERAGEIFS(Observed!J$2:J$294,Observed!$A$2:$A$294,$A52,Observed!$C$2:$C$294,$C52)),AVERAGEIFS(Observed!J$2:J$294,Observed!$A$2:$A$294,$A52,Observed!$C$2:$C$294,$C52),"")</f>
        <v/>
      </c>
      <c r="O52" s="24" t="str">
        <f>IF(ISNUMBER(AVERAGEIFS(Observed!K$2:K$294,Observed!$A$2:$A$294,$A52,Observed!$C$2:$C$294,$C52)),AVERAGEIFS(Observed!K$2:K$294,Observed!$A$2:$A$294,$A52,Observed!$C$2:$C$294,$C52),"")</f>
        <v/>
      </c>
      <c r="P52" s="24">
        <f>IF(ISNUMBER(AVERAGEIFS(Observed!L$2:L$294,Observed!$A$2:$A$294,$A52,Observed!$C$2:$C$294,$C52)),AVERAGEIFS(Observed!L$2:L$294,Observed!$A$2:$A$294,$A52,Observed!$C$2:$C$294,$C52),"")</f>
        <v>304.40999999999997</v>
      </c>
      <c r="Q52" s="24">
        <f>IF(ISNUMBER(AVERAGEIFS(Observed!M$2:M$294,Observed!$A$2:$A$294,$A52,Observed!$C$2:$C$294,$C52)),AVERAGEIFS(Observed!M$2:M$294,Observed!$A$2:$A$294,$A52,Observed!$C$2:$C$294,$C52),"")</f>
        <v>304.40999999999997</v>
      </c>
      <c r="R52" s="24">
        <f>IF(ISNUMBER(AVERAGEIFS(Observed!N$2:N$294,Observed!$A$2:$A$294,$A52,Observed!$C$2:$C$294,$C52)),AVERAGEIFS(Observed!N$2:N$294,Observed!$A$2:$A$294,$A52,Observed!$C$2:$C$294,$C52),"")</f>
        <v>833.43666666666661</v>
      </c>
      <c r="S52" s="25" t="str">
        <f>IF(ISNUMBER(AVERAGEIFS(Observed!O$2:O$294,Observed!$A$2:$A$294,$A52,Observed!$C$2:$C$294,$C52)),AVERAGEIFS(Observed!O$2:O$294,Observed!$A$2:$A$294,$A52,Observed!$C$2:$C$294,$C52),"")</f>
        <v/>
      </c>
      <c r="T52" s="25" t="str">
        <f>IF(ISNUMBER(AVERAGEIFS(Observed!P$2:P$294,Observed!$A$2:$A$294,$A52,Observed!$C$2:$C$294,$C52)),AVERAGEIFS(Observed!P$2:P$294,Observed!$A$2:$A$294,$A52,Observed!$C$2:$C$294,$C52),"")</f>
        <v/>
      </c>
      <c r="U52" s="25" t="str">
        <f>IF(ISNUMBER(AVERAGEIFS(Observed!Q$2:Q$294,Observed!$A$2:$A$294,$A52,Observed!$C$2:$C$294,$C52)),AVERAGEIFS(Observed!Q$2:Q$294,Observed!$A$2:$A$294,$A52,Observed!$C$2:$C$294,$C52),"")</f>
        <v/>
      </c>
      <c r="V52" s="24" t="str">
        <f>IF(ISNUMBER(AVERAGEIFS(Observed!R$2:R$294,Observed!$A$2:$A$294,$A52,Observed!$C$2:$C$294,$C52)),AVERAGEIFS(Observed!R$2:R$294,Observed!$A$2:$A$294,$A52,Observed!$C$2:$C$294,$C52),"")</f>
        <v/>
      </c>
      <c r="W52" s="26" t="str">
        <f>IF(ISNUMBER(AVERAGEIFS(Observed!S$2:S$294,Observed!$A$2:$A$294,$A52,Observed!$C$2:$C$294,$C52)),AVERAGEIFS(Observed!S$2:S$294,Observed!$A$2:$A$294,$A52,Observed!$C$2:$C$294,$C52),"")</f>
        <v/>
      </c>
      <c r="X52" s="26" t="str">
        <f>IF(ISNUMBER(AVERAGEIFS(Observed!T$2:T$294,Observed!$A$2:$A$294,$A52,Observed!$C$2:$C$294,$C52)),AVERAGEIFS(Observed!T$2:T$294,Observed!$A$2:$A$294,$A52,Observed!$C$2:$C$294,$C52),"")</f>
        <v/>
      </c>
      <c r="Y52" s="24" t="str">
        <f>IF(ISNUMBER(AVERAGEIFS(Observed!U$2:U$294,Observed!$A$2:$A$294,$A52,Observed!$C$2:$C$294,$C52)),AVERAGEIFS(Observed!U$2:U$294,Observed!$A$2:$A$294,$A52,Observed!$C$2:$C$294,$C52),"")</f>
        <v/>
      </c>
      <c r="Z52" s="24" t="str">
        <f>IF(ISNUMBER(AVERAGEIFS(Observed!V$2:V$294,Observed!$A$2:$A$294,$A52,Observed!$C$2:$C$294,$C52)),AVERAGEIFS(Observed!V$2:V$294,Observed!$A$2:$A$294,$A52,Observed!$C$2:$C$294,$C52),"")</f>
        <v/>
      </c>
      <c r="AA52" s="24" t="str">
        <f>IF(ISNUMBER(AVERAGEIFS(Observed!W$2:W$294,Observed!$A$2:$A$294,$A52,Observed!$C$2:$C$294,$C52)),AVERAGEIFS(Observed!W$2:W$294,Observed!$A$2:$A$294,$A52,Observed!$C$2:$C$294,$C52),"")</f>
        <v/>
      </c>
      <c r="AB52" s="24" t="str">
        <f>IF(ISNUMBER(AVERAGEIFS(Observed!X$2:X$294,Observed!$A$2:$A$294,$A52,Observed!$C$2:$C$294,$C52)),AVERAGEIFS(Observed!X$2:X$294,Observed!$A$2:$A$294,$A52,Observed!$C$2:$C$294,$C52),"")</f>
        <v/>
      </c>
      <c r="AC52" s="24" t="str">
        <f>IF(ISNUMBER(AVERAGEIFS(Observed!Y$2:Y$294,Observed!$A$2:$A$294,$A52,Observed!$C$2:$C$294,$C52)),AVERAGEIFS(Observed!Y$2:Y$294,Observed!$A$2:$A$294,$A52,Observed!$C$2:$C$294,$C52),"")</f>
        <v/>
      </c>
      <c r="AD52" s="24" t="str">
        <f>IF(ISNUMBER(AVERAGEIFS(Observed!Z$2:Z$294,Observed!$A$2:$A$294,$A52,Observed!$C$2:$C$294,$C52)),AVERAGEIFS(Observed!Z$2:Z$294,Observed!$A$2:$A$294,$A52,Observed!$C$2:$C$294,$C52),"")</f>
        <v/>
      </c>
      <c r="AE52" s="24" t="str">
        <f>IF(ISNUMBER(AVERAGEIFS(Observed!AA$2:AA$294,Observed!$A$2:$A$294,$A52,Observed!$C$2:$C$294,$C52)),AVERAGEIFS(Observed!AA$2:AA$294,Observed!$A$2:$A$294,$A52,Observed!$C$2:$C$294,$C52),"")</f>
        <v/>
      </c>
      <c r="AF52" s="24" t="str">
        <f>IF(ISNUMBER(AVERAGEIFS(Observed!AB$2:AB$294,Observed!$A$2:$A$294,$A52,Observed!$C$2:$C$294,$C52)),AVERAGEIFS(Observed!AB$2:AB$294,Observed!$A$2:$A$294,$A52,Observed!$C$2:$C$294,$C52),"")</f>
        <v/>
      </c>
      <c r="AG52" s="24" t="str">
        <f>IF(ISNUMBER(AVERAGEIFS(Observed!AC$2:AC$294,Observed!$A$2:$A$294,$A52,Observed!$C$2:$C$294,$C52)),AVERAGEIFS(Observed!AC$2:AC$294,Observed!$A$2:$A$294,$A52,Observed!$C$2:$C$294,$C52),"")</f>
        <v/>
      </c>
      <c r="AH52" s="25" t="str">
        <f>IF(ISNUMBER(AVERAGEIFS(Observed!AD$2:AD$294,Observed!$A$2:$A$294,$A52,Observed!$C$2:$C$294,$C52)),AVERAGEIFS(Observed!AD$2:AD$294,Observed!$A$2:$A$294,$A52,Observed!$C$2:$C$294,$C52),"")</f>
        <v/>
      </c>
      <c r="AI52" s="25" t="str">
        <f>IF(ISNUMBER(AVERAGEIFS(Observed!AE$2:AE$294,Observed!$A$2:$A$294,$A52,Observed!$C$2:$C$294,$C52)),AVERAGEIFS(Observed!AE$2:AE$294,Observed!$A$2:$A$294,$A52,Observed!$C$2:$C$294,$C52),"")</f>
        <v/>
      </c>
      <c r="AJ52" s="25" t="str">
        <f>IF(ISNUMBER(AVERAGEIFS(Observed!AF$2:AF$294,Observed!$A$2:$A$294,$A52,Observed!$C$2:$C$294,$C52)),AVERAGEIFS(Observed!AF$2:AF$294,Observed!$A$2:$A$294,$A52,Observed!$C$2:$C$294,$C52),"")</f>
        <v/>
      </c>
      <c r="AK52" s="24" t="str">
        <f>IF(ISNUMBER(AVERAGEIFS(Observed!AG$2:AG$294,Observed!$A$2:$A$294,$A52,Observed!$C$2:$C$294,$C52)),AVERAGEIFS(Observed!AG$2:AG$294,Observed!$A$2:$A$294,$A52,Observed!$C$2:$C$294,$C52),"")</f>
        <v/>
      </c>
      <c r="AL52" s="25">
        <f>IF(ISNUMBER(AVERAGEIFS(Observed!AH$2:AH$294,Observed!$A$2:$A$294,$A52,Observed!$C$2:$C$294,$C52)),AVERAGEIFS(Observed!AH$2:AH$294,Observed!$A$2:$A$294,$A52,Observed!$C$2:$C$294,$C52),"")</f>
        <v>2.5999999999999999E-2</v>
      </c>
      <c r="AM52" s="24">
        <f>IF(ISNUMBER(AVERAGEIFS(Observed!AI$2:AI$294,Observed!$A$2:$A$294,$A52,Observed!$C$2:$C$294,$C52)),AVERAGEIFS(Observed!AI$2:AI$294,Observed!$A$2:$A$294,$A52,Observed!$C$2:$C$294,$C52),"")</f>
        <v>4.1333333333333333E-2</v>
      </c>
      <c r="AN52" s="24">
        <f>IF(ISNUMBER(AVERAGEIFS(Observed!AJ$2:AJ$294,Observed!$A$2:$A$294,$A52,Observed!$C$2:$C$294,$C52)),AVERAGEIFS(Observed!AJ$2:AJ$294,Observed!$A$2:$A$294,$A52,Observed!$C$2:$C$294,$C52),"")</f>
        <v>0.23899999999999999</v>
      </c>
      <c r="AO52" s="24" t="str">
        <f>IF(ISNUMBER(AVERAGEIFS(Observed!AN$2:AN$294,Observed!$A$2:$A$294,$A52,Observed!$C$2:$C$294,$C52)),AVERAGEIFS(Observed!AN$2:AN$294,Observed!$A$2:$A$294,$A52,Observed!$C$2:$C$294,$C52),"")</f>
        <v/>
      </c>
      <c r="AP52" s="25" t="str">
        <f>IF(ISNUMBER(AVERAGEIFS(Observed!AO$2:AO$294,Observed!$A$2:$A$294,$A52,Observed!$C$2:$C$294,$C52)),AVERAGEIFS(Observed!AO$2:AO$294,Observed!$A$2:$A$294,$A52,Observed!$C$2:$C$294,$C52),"")</f>
        <v/>
      </c>
      <c r="AQ52" s="24" t="str">
        <f>IF(ISNUMBER(AVERAGEIFS(Observed!AP$2:AP$294,Observed!$A$2:$A$294,$A52,Observed!$C$2:$C$294,$C52)),AVERAGEIFS(Observed!AP$2:AP$294,Observed!$A$2:$A$294,$A52,Observed!$C$2:$C$294,$C52),"")</f>
        <v/>
      </c>
      <c r="AR52" s="24" t="str">
        <f>IF(ISNUMBER(AVERAGEIFS(Observed!AQ$2:AQ$294,Observed!$A$2:$A$294,$A52,Observed!$C$2:$C$294,$C52)),AVERAGEIFS(Observed!AQ$2:AQ$294,Observed!$A$2:$A$294,$A52,Observed!$C$2:$C$294,$C52),"")</f>
        <v/>
      </c>
      <c r="AS52" s="2">
        <f>COUNTIFS(Observed!$A$2:$A$294,$A52,Observed!$C$2:$C$294,$C52)</f>
        <v>3</v>
      </c>
      <c r="AT52" s="2">
        <f t="shared" si="0"/>
        <v>6</v>
      </c>
    </row>
    <row r="53" spans="1:46" x14ac:dyDescent="0.25">
      <c r="A53" s="4" t="s">
        <v>25</v>
      </c>
      <c r="B53" t="s">
        <v>26</v>
      </c>
      <c r="C53" s="3">
        <v>42359</v>
      </c>
      <c r="D53">
        <v>1</v>
      </c>
      <c r="F53">
        <v>200</v>
      </c>
      <c r="J53" s="2" t="s">
        <v>65</v>
      </c>
      <c r="K53" s="2" t="s">
        <v>23</v>
      </c>
      <c r="L53">
        <v>9</v>
      </c>
      <c r="M53" s="2" t="s">
        <v>22</v>
      </c>
      <c r="N53" s="23" t="str">
        <f>IF(ISNUMBER(AVERAGEIFS(Observed!J$2:J$294,Observed!$A$2:$A$294,$A53,Observed!$C$2:$C$294,$C53)),AVERAGEIFS(Observed!J$2:J$294,Observed!$A$2:$A$294,$A53,Observed!$C$2:$C$294,$C53),"")</f>
        <v/>
      </c>
      <c r="O53" s="24" t="str">
        <f>IF(ISNUMBER(AVERAGEIFS(Observed!K$2:K$294,Observed!$A$2:$A$294,$A53,Observed!$C$2:$C$294,$C53)),AVERAGEIFS(Observed!K$2:K$294,Observed!$A$2:$A$294,$A53,Observed!$C$2:$C$294,$C53),"")</f>
        <v/>
      </c>
      <c r="P53" s="24">
        <f>IF(ISNUMBER(AVERAGEIFS(Observed!L$2:L$294,Observed!$A$2:$A$294,$A53,Observed!$C$2:$C$294,$C53)),AVERAGEIFS(Observed!L$2:L$294,Observed!$A$2:$A$294,$A53,Observed!$C$2:$C$294,$C53),"")</f>
        <v>385.10666666666663</v>
      </c>
      <c r="Q53" s="24">
        <f>IF(ISNUMBER(AVERAGEIFS(Observed!M$2:M$294,Observed!$A$2:$A$294,$A53,Observed!$C$2:$C$294,$C53)),AVERAGEIFS(Observed!M$2:M$294,Observed!$A$2:$A$294,$A53,Observed!$C$2:$C$294,$C53),"")</f>
        <v>385.10666666666663</v>
      </c>
      <c r="R53" s="24">
        <f>IF(ISNUMBER(AVERAGEIFS(Observed!N$2:N$294,Observed!$A$2:$A$294,$A53,Observed!$C$2:$C$294,$C53)),AVERAGEIFS(Observed!N$2:N$294,Observed!$A$2:$A$294,$A53,Observed!$C$2:$C$294,$C53),"")</f>
        <v>1074.0666666666668</v>
      </c>
      <c r="S53" s="25" t="str">
        <f>IF(ISNUMBER(AVERAGEIFS(Observed!O$2:O$294,Observed!$A$2:$A$294,$A53,Observed!$C$2:$C$294,$C53)),AVERAGEIFS(Observed!O$2:O$294,Observed!$A$2:$A$294,$A53,Observed!$C$2:$C$294,$C53),"")</f>
        <v/>
      </c>
      <c r="T53" s="25" t="str">
        <f>IF(ISNUMBER(AVERAGEIFS(Observed!P$2:P$294,Observed!$A$2:$A$294,$A53,Observed!$C$2:$C$294,$C53)),AVERAGEIFS(Observed!P$2:P$294,Observed!$A$2:$A$294,$A53,Observed!$C$2:$C$294,$C53),"")</f>
        <v/>
      </c>
      <c r="U53" s="25" t="str">
        <f>IF(ISNUMBER(AVERAGEIFS(Observed!Q$2:Q$294,Observed!$A$2:$A$294,$A53,Observed!$C$2:$C$294,$C53)),AVERAGEIFS(Observed!Q$2:Q$294,Observed!$A$2:$A$294,$A53,Observed!$C$2:$C$294,$C53),"")</f>
        <v/>
      </c>
      <c r="V53" s="24" t="str">
        <f>IF(ISNUMBER(AVERAGEIFS(Observed!R$2:R$294,Observed!$A$2:$A$294,$A53,Observed!$C$2:$C$294,$C53)),AVERAGEIFS(Observed!R$2:R$294,Observed!$A$2:$A$294,$A53,Observed!$C$2:$C$294,$C53),"")</f>
        <v/>
      </c>
      <c r="W53" s="26" t="str">
        <f>IF(ISNUMBER(AVERAGEIFS(Observed!S$2:S$294,Observed!$A$2:$A$294,$A53,Observed!$C$2:$C$294,$C53)),AVERAGEIFS(Observed!S$2:S$294,Observed!$A$2:$A$294,$A53,Observed!$C$2:$C$294,$C53),"")</f>
        <v/>
      </c>
      <c r="X53" s="26" t="str">
        <f>IF(ISNUMBER(AVERAGEIFS(Observed!T$2:T$294,Observed!$A$2:$A$294,$A53,Observed!$C$2:$C$294,$C53)),AVERAGEIFS(Observed!T$2:T$294,Observed!$A$2:$A$294,$A53,Observed!$C$2:$C$294,$C53),"")</f>
        <v/>
      </c>
      <c r="Y53" s="24" t="str">
        <f>IF(ISNUMBER(AVERAGEIFS(Observed!U$2:U$294,Observed!$A$2:$A$294,$A53,Observed!$C$2:$C$294,$C53)),AVERAGEIFS(Observed!U$2:U$294,Observed!$A$2:$A$294,$A53,Observed!$C$2:$C$294,$C53),"")</f>
        <v/>
      </c>
      <c r="Z53" s="24" t="str">
        <f>IF(ISNUMBER(AVERAGEIFS(Observed!V$2:V$294,Observed!$A$2:$A$294,$A53,Observed!$C$2:$C$294,$C53)),AVERAGEIFS(Observed!V$2:V$294,Observed!$A$2:$A$294,$A53,Observed!$C$2:$C$294,$C53),"")</f>
        <v/>
      </c>
      <c r="AA53" s="24" t="str">
        <f>IF(ISNUMBER(AVERAGEIFS(Observed!W$2:W$294,Observed!$A$2:$A$294,$A53,Observed!$C$2:$C$294,$C53)),AVERAGEIFS(Observed!W$2:W$294,Observed!$A$2:$A$294,$A53,Observed!$C$2:$C$294,$C53),"")</f>
        <v/>
      </c>
      <c r="AB53" s="24" t="str">
        <f>IF(ISNUMBER(AVERAGEIFS(Observed!X$2:X$294,Observed!$A$2:$A$294,$A53,Observed!$C$2:$C$294,$C53)),AVERAGEIFS(Observed!X$2:X$294,Observed!$A$2:$A$294,$A53,Observed!$C$2:$C$294,$C53),"")</f>
        <v/>
      </c>
      <c r="AC53" s="24" t="str">
        <f>IF(ISNUMBER(AVERAGEIFS(Observed!Y$2:Y$294,Observed!$A$2:$A$294,$A53,Observed!$C$2:$C$294,$C53)),AVERAGEIFS(Observed!Y$2:Y$294,Observed!$A$2:$A$294,$A53,Observed!$C$2:$C$294,$C53),"")</f>
        <v/>
      </c>
      <c r="AD53" s="24" t="str">
        <f>IF(ISNUMBER(AVERAGEIFS(Observed!Z$2:Z$294,Observed!$A$2:$A$294,$A53,Observed!$C$2:$C$294,$C53)),AVERAGEIFS(Observed!Z$2:Z$294,Observed!$A$2:$A$294,$A53,Observed!$C$2:$C$294,$C53),"")</f>
        <v/>
      </c>
      <c r="AE53" s="24" t="str">
        <f>IF(ISNUMBER(AVERAGEIFS(Observed!AA$2:AA$294,Observed!$A$2:$A$294,$A53,Observed!$C$2:$C$294,$C53)),AVERAGEIFS(Observed!AA$2:AA$294,Observed!$A$2:$A$294,$A53,Observed!$C$2:$C$294,$C53),"")</f>
        <v/>
      </c>
      <c r="AF53" s="24" t="str">
        <f>IF(ISNUMBER(AVERAGEIFS(Observed!AB$2:AB$294,Observed!$A$2:$A$294,$A53,Observed!$C$2:$C$294,$C53)),AVERAGEIFS(Observed!AB$2:AB$294,Observed!$A$2:$A$294,$A53,Observed!$C$2:$C$294,$C53),"")</f>
        <v/>
      </c>
      <c r="AG53" s="24" t="str">
        <f>IF(ISNUMBER(AVERAGEIFS(Observed!AC$2:AC$294,Observed!$A$2:$A$294,$A53,Observed!$C$2:$C$294,$C53)),AVERAGEIFS(Observed!AC$2:AC$294,Observed!$A$2:$A$294,$A53,Observed!$C$2:$C$294,$C53),"")</f>
        <v/>
      </c>
      <c r="AH53" s="25" t="str">
        <f>IF(ISNUMBER(AVERAGEIFS(Observed!AD$2:AD$294,Observed!$A$2:$A$294,$A53,Observed!$C$2:$C$294,$C53)),AVERAGEIFS(Observed!AD$2:AD$294,Observed!$A$2:$A$294,$A53,Observed!$C$2:$C$294,$C53),"")</f>
        <v/>
      </c>
      <c r="AI53" s="25" t="str">
        <f>IF(ISNUMBER(AVERAGEIFS(Observed!AE$2:AE$294,Observed!$A$2:$A$294,$A53,Observed!$C$2:$C$294,$C53)),AVERAGEIFS(Observed!AE$2:AE$294,Observed!$A$2:$A$294,$A53,Observed!$C$2:$C$294,$C53),"")</f>
        <v/>
      </c>
      <c r="AJ53" s="25" t="str">
        <f>IF(ISNUMBER(AVERAGEIFS(Observed!AF$2:AF$294,Observed!$A$2:$A$294,$A53,Observed!$C$2:$C$294,$C53)),AVERAGEIFS(Observed!AF$2:AF$294,Observed!$A$2:$A$294,$A53,Observed!$C$2:$C$294,$C53),"")</f>
        <v/>
      </c>
      <c r="AK53" s="24" t="str">
        <f>IF(ISNUMBER(AVERAGEIFS(Observed!AG$2:AG$294,Observed!$A$2:$A$294,$A53,Observed!$C$2:$C$294,$C53)),AVERAGEIFS(Observed!AG$2:AG$294,Observed!$A$2:$A$294,$A53,Observed!$C$2:$C$294,$C53),"")</f>
        <v/>
      </c>
      <c r="AL53" s="25">
        <f>IF(ISNUMBER(AVERAGEIFS(Observed!AH$2:AH$294,Observed!$A$2:$A$294,$A53,Observed!$C$2:$C$294,$C53)),AVERAGEIFS(Observed!AH$2:AH$294,Observed!$A$2:$A$294,$A53,Observed!$C$2:$C$294,$C53),"")</f>
        <v>1.5333333333333332E-2</v>
      </c>
      <c r="AM53" s="24">
        <f>IF(ISNUMBER(AVERAGEIFS(Observed!AI$2:AI$294,Observed!$A$2:$A$294,$A53,Observed!$C$2:$C$294,$C53)),AVERAGEIFS(Observed!AI$2:AI$294,Observed!$A$2:$A$294,$A53,Observed!$C$2:$C$294,$C53),"")</f>
        <v>1.2999999999999999E-2</v>
      </c>
      <c r="AN53" s="24">
        <f>IF(ISNUMBER(AVERAGEIFS(Observed!AJ$2:AJ$294,Observed!$A$2:$A$294,$A53,Observed!$C$2:$C$294,$C53)),AVERAGEIFS(Observed!AJ$2:AJ$294,Observed!$A$2:$A$294,$A53,Observed!$C$2:$C$294,$C53),"")</f>
        <v>0.33733333333333332</v>
      </c>
      <c r="AO53" s="24" t="str">
        <f>IF(ISNUMBER(AVERAGEIFS(Observed!AN$2:AN$294,Observed!$A$2:$A$294,$A53,Observed!$C$2:$C$294,$C53)),AVERAGEIFS(Observed!AN$2:AN$294,Observed!$A$2:$A$294,$A53,Observed!$C$2:$C$294,$C53),"")</f>
        <v/>
      </c>
      <c r="AP53" s="25" t="str">
        <f>IF(ISNUMBER(AVERAGEIFS(Observed!AO$2:AO$294,Observed!$A$2:$A$294,$A53,Observed!$C$2:$C$294,$C53)),AVERAGEIFS(Observed!AO$2:AO$294,Observed!$A$2:$A$294,$A53,Observed!$C$2:$C$294,$C53),"")</f>
        <v/>
      </c>
      <c r="AQ53" s="24" t="str">
        <f>IF(ISNUMBER(AVERAGEIFS(Observed!AP$2:AP$294,Observed!$A$2:$A$294,$A53,Observed!$C$2:$C$294,$C53)),AVERAGEIFS(Observed!AP$2:AP$294,Observed!$A$2:$A$294,$A53,Observed!$C$2:$C$294,$C53),"")</f>
        <v/>
      </c>
      <c r="AR53" s="24" t="str">
        <f>IF(ISNUMBER(AVERAGEIFS(Observed!AQ$2:AQ$294,Observed!$A$2:$A$294,$A53,Observed!$C$2:$C$294,$C53)),AVERAGEIFS(Observed!AQ$2:AQ$294,Observed!$A$2:$A$294,$A53,Observed!$C$2:$C$294,$C53),"")</f>
        <v/>
      </c>
      <c r="AS53" s="2">
        <f>COUNTIFS(Observed!$A$2:$A$294,$A53,Observed!$C$2:$C$294,$C53)</f>
        <v>3</v>
      </c>
      <c r="AT53" s="2">
        <f t="shared" si="0"/>
        <v>6</v>
      </c>
    </row>
    <row r="54" spans="1:46" x14ac:dyDescent="0.25">
      <c r="A54" s="4" t="s">
        <v>31</v>
      </c>
      <c r="B54" t="s">
        <v>26</v>
      </c>
      <c r="C54" s="3">
        <v>42359</v>
      </c>
      <c r="D54">
        <v>1</v>
      </c>
      <c r="F54">
        <v>350</v>
      </c>
      <c r="J54" s="2" t="s">
        <v>65</v>
      </c>
      <c r="K54" s="2" t="s">
        <v>23</v>
      </c>
      <c r="L54">
        <v>9</v>
      </c>
      <c r="M54" s="2" t="s">
        <v>22</v>
      </c>
      <c r="N54" s="23" t="str">
        <f>IF(ISNUMBER(AVERAGEIFS(Observed!J$2:J$294,Observed!$A$2:$A$294,$A54,Observed!$C$2:$C$294,$C54)),AVERAGEIFS(Observed!J$2:J$294,Observed!$A$2:$A$294,$A54,Observed!$C$2:$C$294,$C54),"")</f>
        <v/>
      </c>
      <c r="O54" s="24" t="str">
        <f>IF(ISNUMBER(AVERAGEIFS(Observed!K$2:K$294,Observed!$A$2:$A$294,$A54,Observed!$C$2:$C$294,$C54)),AVERAGEIFS(Observed!K$2:K$294,Observed!$A$2:$A$294,$A54,Observed!$C$2:$C$294,$C54),"")</f>
        <v/>
      </c>
      <c r="P54" s="24">
        <f>IF(ISNUMBER(AVERAGEIFS(Observed!L$2:L$294,Observed!$A$2:$A$294,$A54,Observed!$C$2:$C$294,$C54)),AVERAGEIFS(Observed!L$2:L$294,Observed!$A$2:$A$294,$A54,Observed!$C$2:$C$294,$C54),"")</f>
        <v>337.64333333333332</v>
      </c>
      <c r="Q54" s="24">
        <f>IF(ISNUMBER(AVERAGEIFS(Observed!M$2:M$294,Observed!$A$2:$A$294,$A54,Observed!$C$2:$C$294,$C54)),AVERAGEIFS(Observed!M$2:M$294,Observed!$A$2:$A$294,$A54,Observed!$C$2:$C$294,$C54),"")</f>
        <v>337.64333333333332</v>
      </c>
      <c r="R54" s="24">
        <f>IF(ISNUMBER(AVERAGEIFS(Observed!N$2:N$294,Observed!$A$2:$A$294,$A54,Observed!$C$2:$C$294,$C54)),AVERAGEIFS(Observed!N$2:N$294,Observed!$A$2:$A$294,$A54,Observed!$C$2:$C$294,$C54),"")</f>
        <v>1048.1333333333332</v>
      </c>
      <c r="S54" s="25" t="str">
        <f>IF(ISNUMBER(AVERAGEIFS(Observed!O$2:O$294,Observed!$A$2:$A$294,$A54,Observed!$C$2:$C$294,$C54)),AVERAGEIFS(Observed!O$2:O$294,Observed!$A$2:$A$294,$A54,Observed!$C$2:$C$294,$C54),"")</f>
        <v/>
      </c>
      <c r="T54" s="25" t="str">
        <f>IF(ISNUMBER(AVERAGEIFS(Observed!P$2:P$294,Observed!$A$2:$A$294,$A54,Observed!$C$2:$C$294,$C54)),AVERAGEIFS(Observed!P$2:P$294,Observed!$A$2:$A$294,$A54,Observed!$C$2:$C$294,$C54),"")</f>
        <v/>
      </c>
      <c r="U54" s="25" t="str">
        <f>IF(ISNUMBER(AVERAGEIFS(Observed!Q$2:Q$294,Observed!$A$2:$A$294,$A54,Observed!$C$2:$C$294,$C54)),AVERAGEIFS(Observed!Q$2:Q$294,Observed!$A$2:$A$294,$A54,Observed!$C$2:$C$294,$C54),"")</f>
        <v/>
      </c>
      <c r="V54" s="24" t="str">
        <f>IF(ISNUMBER(AVERAGEIFS(Observed!R$2:R$294,Observed!$A$2:$A$294,$A54,Observed!$C$2:$C$294,$C54)),AVERAGEIFS(Observed!R$2:R$294,Observed!$A$2:$A$294,$A54,Observed!$C$2:$C$294,$C54),"")</f>
        <v/>
      </c>
      <c r="W54" s="26" t="str">
        <f>IF(ISNUMBER(AVERAGEIFS(Observed!S$2:S$294,Observed!$A$2:$A$294,$A54,Observed!$C$2:$C$294,$C54)),AVERAGEIFS(Observed!S$2:S$294,Observed!$A$2:$A$294,$A54,Observed!$C$2:$C$294,$C54),"")</f>
        <v/>
      </c>
      <c r="X54" s="26" t="str">
        <f>IF(ISNUMBER(AVERAGEIFS(Observed!T$2:T$294,Observed!$A$2:$A$294,$A54,Observed!$C$2:$C$294,$C54)),AVERAGEIFS(Observed!T$2:T$294,Observed!$A$2:$A$294,$A54,Observed!$C$2:$C$294,$C54),"")</f>
        <v/>
      </c>
      <c r="Y54" s="24" t="str">
        <f>IF(ISNUMBER(AVERAGEIFS(Observed!U$2:U$294,Observed!$A$2:$A$294,$A54,Observed!$C$2:$C$294,$C54)),AVERAGEIFS(Observed!U$2:U$294,Observed!$A$2:$A$294,$A54,Observed!$C$2:$C$294,$C54),"")</f>
        <v/>
      </c>
      <c r="Z54" s="24" t="str">
        <f>IF(ISNUMBER(AVERAGEIFS(Observed!V$2:V$294,Observed!$A$2:$A$294,$A54,Observed!$C$2:$C$294,$C54)),AVERAGEIFS(Observed!V$2:V$294,Observed!$A$2:$A$294,$A54,Observed!$C$2:$C$294,$C54),"")</f>
        <v/>
      </c>
      <c r="AA54" s="24" t="str">
        <f>IF(ISNUMBER(AVERAGEIFS(Observed!W$2:W$294,Observed!$A$2:$A$294,$A54,Observed!$C$2:$C$294,$C54)),AVERAGEIFS(Observed!W$2:W$294,Observed!$A$2:$A$294,$A54,Observed!$C$2:$C$294,$C54),"")</f>
        <v/>
      </c>
      <c r="AB54" s="24" t="str">
        <f>IF(ISNUMBER(AVERAGEIFS(Observed!X$2:X$294,Observed!$A$2:$A$294,$A54,Observed!$C$2:$C$294,$C54)),AVERAGEIFS(Observed!X$2:X$294,Observed!$A$2:$A$294,$A54,Observed!$C$2:$C$294,$C54),"")</f>
        <v/>
      </c>
      <c r="AC54" s="24" t="str">
        <f>IF(ISNUMBER(AVERAGEIFS(Observed!Y$2:Y$294,Observed!$A$2:$A$294,$A54,Observed!$C$2:$C$294,$C54)),AVERAGEIFS(Observed!Y$2:Y$294,Observed!$A$2:$A$294,$A54,Observed!$C$2:$C$294,$C54),"")</f>
        <v/>
      </c>
      <c r="AD54" s="24" t="str">
        <f>IF(ISNUMBER(AVERAGEIFS(Observed!Z$2:Z$294,Observed!$A$2:$A$294,$A54,Observed!$C$2:$C$294,$C54)),AVERAGEIFS(Observed!Z$2:Z$294,Observed!$A$2:$A$294,$A54,Observed!$C$2:$C$294,$C54),"")</f>
        <v/>
      </c>
      <c r="AE54" s="24" t="str">
        <f>IF(ISNUMBER(AVERAGEIFS(Observed!AA$2:AA$294,Observed!$A$2:$A$294,$A54,Observed!$C$2:$C$294,$C54)),AVERAGEIFS(Observed!AA$2:AA$294,Observed!$A$2:$A$294,$A54,Observed!$C$2:$C$294,$C54),"")</f>
        <v/>
      </c>
      <c r="AF54" s="24" t="str">
        <f>IF(ISNUMBER(AVERAGEIFS(Observed!AB$2:AB$294,Observed!$A$2:$A$294,$A54,Observed!$C$2:$C$294,$C54)),AVERAGEIFS(Observed!AB$2:AB$294,Observed!$A$2:$A$294,$A54,Observed!$C$2:$C$294,$C54),"")</f>
        <v/>
      </c>
      <c r="AG54" s="24" t="str">
        <f>IF(ISNUMBER(AVERAGEIFS(Observed!AC$2:AC$294,Observed!$A$2:$A$294,$A54,Observed!$C$2:$C$294,$C54)),AVERAGEIFS(Observed!AC$2:AC$294,Observed!$A$2:$A$294,$A54,Observed!$C$2:$C$294,$C54),"")</f>
        <v/>
      </c>
      <c r="AH54" s="25" t="str">
        <f>IF(ISNUMBER(AVERAGEIFS(Observed!AD$2:AD$294,Observed!$A$2:$A$294,$A54,Observed!$C$2:$C$294,$C54)),AVERAGEIFS(Observed!AD$2:AD$294,Observed!$A$2:$A$294,$A54,Observed!$C$2:$C$294,$C54),"")</f>
        <v/>
      </c>
      <c r="AI54" s="25" t="str">
        <f>IF(ISNUMBER(AVERAGEIFS(Observed!AE$2:AE$294,Observed!$A$2:$A$294,$A54,Observed!$C$2:$C$294,$C54)),AVERAGEIFS(Observed!AE$2:AE$294,Observed!$A$2:$A$294,$A54,Observed!$C$2:$C$294,$C54),"")</f>
        <v/>
      </c>
      <c r="AJ54" s="25" t="str">
        <f>IF(ISNUMBER(AVERAGEIFS(Observed!AF$2:AF$294,Observed!$A$2:$A$294,$A54,Observed!$C$2:$C$294,$C54)),AVERAGEIFS(Observed!AF$2:AF$294,Observed!$A$2:$A$294,$A54,Observed!$C$2:$C$294,$C54),"")</f>
        <v/>
      </c>
      <c r="AK54" s="24" t="str">
        <f>IF(ISNUMBER(AVERAGEIFS(Observed!AG$2:AG$294,Observed!$A$2:$A$294,$A54,Observed!$C$2:$C$294,$C54)),AVERAGEIFS(Observed!AG$2:AG$294,Observed!$A$2:$A$294,$A54,Observed!$C$2:$C$294,$C54),"")</f>
        <v/>
      </c>
      <c r="AL54" s="25">
        <f>IF(ISNUMBER(AVERAGEIFS(Observed!AH$2:AH$294,Observed!$A$2:$A$294,$A54,Observed!$C$2:$C$294,$C54)),AVERAGEIFS(Observed!AH$2:AH$294,Observed!$A$2:$A$294,$A54,Observed!$C$2:$C$294,$C54),"")</f>
        <v>3.1666666666666662E-2</v>
      </c>
      <c r="AM54" s="24">
        <f>IF(ISNUMBER(AVERAGEIFS(Observed!AI$2:AI$294,Observed!$A$2:$A$294,$A54,Observed!$C$2:$C$294,$C54)),AVERAGEIFS(Observed!AI$2:AI$294,Observed!$A$2:$A$294,$A54,Observed!$C$2:$C$294,$C54),"")</f>
        <v>1.3333333333333333E-3</v>
      </c>
      <c r="AN54" s="24">
        <f>IF(ISNUMBER(AVERAGEIFS(Observed!AJ$2:AJ$294,Observed!$A$2:$A$294,$A54,Observed!$C$2:$C$294,$C54)),AVERAGEIFS(Observed!AJ$2:AJ$294,Observed!$A$2:$A$294,$A54,Observed!$C$2:$C$294,$C54),"")</f>
        <v>0.57566666666666666</v>
      </c>
      <c r="AO54" s="24" t="str">
        <f>IF(ISNUMBER(AVERAGEIFS(Observed!AN$2:AN$294,Observed!$A$2:$A$294,$A54,Observed!$C$2:$C$294,$C54)),AVERAGEIFS(Observed!AN$2:AN$294,Observed!$A$2:$A$294,$A54,Observed!$C$2:$C$294,$C54),"")</f>
        <v/>
      </c>
      <c r="AP54" s="25" t="str">
        <f>IF(ISNUMBER(AVERAGEIFS(Observed!AO$2:AO$294,Observed!$A$2:$A$294,$A54,Observed!$C$2:$C$294,$C54)),AVERAGEIFS(Observed!AO$2:AO$294,Observed!$A$2:$A$294,$A54,Observed!$C$2:$C$294,$C54),"")</f>
        <v/>
      </c>
      <c r="AQ54" s="24" t="str">
        <f>IF(ISNUMBER(AVERAGEIFS(Observed!AP$2:AP$294,Observed!$A$2:$A$294,$A54,Observed!$C$2:$C$294,$C54)),AVERAGEIFS(Observed!AP$2:AP$294,Observed!$A$2:$A$294,$A54,Observed!$C$2:$C$294,$C54),"")</f>
        <v/>
      </c>
      <c r="AR54" s="24" t="str">
        <f>IF(ISNUMBER(AVERAGEIFS(Observed!AQ$2:AQ$294,Observed!$A$2:$A$294,$A54,Observed!$C$2:$C$294,$C54)),AVERAGEIFS(Observed!AQ$2:AQ$294,Observed!$A$2:$A$294,$A54,Observed!$C$2:$C$294,$C54),"")</f>
        <v/>
      </c>
      <c r="AS54" s="2">
        <f>COUNTIFS(Observed!$A$2:$A$294,$A54,Observed!$C$2:$C$294,$C54)</f>
        <v>3</v>
      </c>
      <c r="AT54" s="2">
        <f t="shared" si="0"/>
        <v>6</v>
      </c>
    </row>
    <row r="55" spans="1:46" x14ac:dyDescent="0.25">
      <c r="A55" s="4" t="s">
        <v>30</v>
      </c>
      <c r="B55" t="s">
        <v>26</v>
      </c>
      <c r="C55" s="3">
        <v>42359</v>
      </c>
      <c r="D55">
        <v>1</v>
      </c>
      <c r="F55">
        <v>500</v>
      </c>
      <c r="J55" s="2" t="s">
        <v>65</v>
      </c>
      <c r="K55" s="2" t="s">
        <v>23</v>
      </c>
      <c r="L55">
        <v>9</v>
      </c>
      <c r="M55" s="2" t="s">
        <v>22</v>
      </c>
      <c r="N55" s="23" t="str">
        <f>IF(ISNUMBER(AVERAGEIFS(Observed!J$2:J$294,Observed!$A$2:$A$294,$A55,Observed!$C$2:$C$294,$C55)),AVERAGEIFS(Observed!J$2:J$294,Observed!$A$2:$A$294,$A55,Observed!$C$2:$C$294,$C55),"")</f>
        <v/>
      </c>
      <c r="O55" s="24" t="str">
        <f>IF(ISNUMBER(AVERAGEIFS(Observed!K$2:K$294,Observed!$A$2:$A$294,$A55,Observed!$C$2:$C$294,$C55)),AVERAGEIFS(Observed!K$2:K$294,Observed!$A$2:$A$294,$A55,Observed!$C$2:$C$294,$C55),"")</f>
        <v/>
      </c>
      <c r="P55" s="24">
        <f>IF(ISNUMBER(AVERAGEIFS(Observed!L$2:L$294,Observed!$A$2:$A$294,$A55,Observed!$C$2:$C$294,$C55)),AVERAGEIFS(Observed!L$2:L$294,Observed!$A$2:$A$294,$A55,Observed!$C$2:$C$294,$C55),"")</f>
        <v>365.59333333333331</v>
      </c>
      <c r="Q55" s="24">
        <f>IF(ISNUMBER(AVERAGEIFS(Observed!M$2:M$294,Observed!$A$2:$A$294,$A55,Observed!$C$2:$C$294,$C55)),AVERAGEIFS(Observed!M$2:M$294,Observed!$A$2:$A$294,$A55,Observed!$C$2:$C$294,$C55),"")</f>
        <v>365.59333333333331</v>
      </c>
      <c r="R55" s="24">
        <f>IF(ISNUMBER(AVERAGEIFS(Observed!N$2:N$294,Observed!$A$2:$A$294,$A55,Observed!$C$2:$C$294,$C55)),AVERAGEIFS(Observed!N$2:N$294,Observed!$A$2:$A$294,$A55,Observed!$C$2:$C$294,$C55),"")</f>
        <v>1210.6566666666665</v>
      </c>
      <c r="S55" s="25" t="str">
        <f>IF(ISNUMBER(AVERAGEIFS(Observed!O$2:O$294,Observed!$A$2:$A$294,$A55,Observed!$C$2:$C$294,$C55)),AVERAGEIFS(Observed!O$2:O$294,Observed!$A$2:$A$294,$A55,Observed!$C$2:$C$294,$C55),"")</f>
        <v/>
      </c>
      <c r="T55" s="25" t="str">
        <f>IF(ISNUMBER(AVERAGEIFS(Observed!P$2:P$294,Observed!$A$2:$A$294,$A55,Observed!$C$2:$C$294,$C55)),AVERAGEIFS(Observed!P$2:P$294,Observed!$A$2:$A$294,$A55,Observed!$C$2:$C$294,$C55),"")</f>
        <v/>
      </c>
      <c r="U55" s="25" t="str">
        <f>IF(ISNUMBER(AVERAGEIFS(Observed!Q$2:Q$294,Observed!$A$2:$A$294,$A55,Observed!$C$2:$C$294,$C55)),AVERAGEIFS(Observed!Q$2:Q$294,Observed!$A$2:$A$294,$A55,Observed!$C$2:$C$294,$C55),"")</f>
        <v/>
      </c>
      <c r="V55" s="24" t="str">
        <f>IF(ISNUMBER(AVERAGEIFS(Observed!R$2:R$294,Observed!$A$2:$A$294,$A55,Observed!$C$2:$C$294,$C55)),AVERAGEIFS(Observed!R$2:R$294,Observed!$A$2:$A$294,$A55,Observed!$C$2:$C$294,$C55),"")</f>
        <v/>
      </c>
      <c r="W55" s="26" t="str">
        <f>IF(ISNUMBER(AVERAGEIFS(Observed!S$2:S$294,Observed!$A$2:$A$294,$A55,Observed!$C$2:$C$294,$C55)),AVERAGEIFS(Observed!S$2:S$294,Observed!$A$2:$A$294,$A55,Observed!$C$2:$C$294,$C55),"")</f>
        <v/>
      </c>
      <c r="X55" s="26" t="str">
        <f>IF(ISNUMBER(AVERAGEIFS(Observed!T$2:T$294,Observed!$A$2:$A$294,$A55,Observed!$C$2:$C$294,$C55)),AVERAGEIFS(Observed!T$2:T$294,Observed!$A$2:$A$294,$A55,Observed!$C$2:$C$294,$C55),"")</f>
        <v/>
      </c>
      <c r="Y55" s="24" t="str">
        <f>IF(ISNUMBER(AVERAGEIFS(Observed!U$2:U$294,Observed!$A$2:$A$294,$A55,Observed!$C$2:$C$294,$C55)),AVERAGEIFS(Observed!U$2:U$294,Observed!$A$2:$A$294,$A55,Observed!$C$2:$C$294,$C55),"")</f>
        <v/>
      </c>
      <c r="Z55" s="24" t="str">
        <f>IF(ISNUMBER(AVERAGEIFS(Observed!V$2:V$294,Observed!$A$2:$A$294,$A55,Observed!$C$2:$C$294,$C55)),AVERAGEIFS(Observed!V$2:V$294,Observed!$A$2:$A$294,$A55,Observed!$C$2:$C$294,$C55),"")</f>
        <v/>
      </c>
      <c r="AA55" s="24" t="str">
        <f>IF(ISNUMBER(AVERAGEIFS(Observed!W$2:W$294,Observed!$A$2:$A$294,$A55,Observed!$C$2:$C$294,$C55)),AVERAGEIFS(Observed!W$2:W$294,Observed!$A$2:$A$294,$A55,Observed!$C$2:$C$294,$C55),"")</f>
        <v/>
      </c>
      <c r="AB55" s="24" t="str">
        <f>IF(ISNUMBER(AVERAGEIFS(Observed!X$2:X$294,Observed!$A$2:$A$294,$A55,Observed!$C$2:$C$294,$C55)),AVERAGEIFS(Observed!X$2:X$294,Observed!$A$2:$A$294,$A55,Observed!$C$2:$C$294,$C55),"")</f>
        <v/>
      </c>
      <c r="AC55" s="24" t="str">
        <f>IF(ISNUMBER(AVERAGEIFS(Observed!Y$2:Y$294,Observed!$A$2:$A$294,$A55,Observed!$C$2:$C$294,$C55)),AVERAGEIFS(Observed!Y$2:Y$294,Observed!$A$2:$A$294,$A55,Observed!$C$2:$C$294,$C55),"")</f>
        <v/>
      </c>
      <c r="AD55" s="24" t="str">
        <f>IF(ISNUMBER(AVERAGEIFS(Observed!Z$2:Z$294,Observed!$A$2:$A$294,$A55,Observed!$C$2:$C$294,$C55)),AVERAGEIFS(Observed!Z$2:Z$294,Observed!$A$2:$A$294,$A55,Observed!$C$2:$C$294,$C55),"")</f>
        <v/>
      </c>
      <c r="AE55" s="24" t="str">
        <f>IF(ISNUMBER(AVERAGEIFS(Observed!AA$2:AA$294,Observed!$A$2:$A$294,$A55,Observed!$C$2:$C$294,$C55)),AVERAGEIFS(Observed!AA$2:AA$294,Observed!$A$2:$A$294,$A55,Observed!$C$2:$C$294,$C55),"")</f>
        <v/>
      </c>
      <c r="AF55" s="24" t="str">
        <f>IF(ISNUMBER(AVERAGEIFS(Observed!AB$2:AB$294,Observed!$A$2:$A$294,$A55,Observed!$C$2:$C$294,$C55)),AVERAGEIFS(Observed!AB$2:AB$294,Observed!$A$2:$A$294,$A55,Observed!$C$2:$C$294,$C55),"")</f>
        <v/>
      </c>
      <c r="AG55" s="24" t="str">
        <f>IF(ISNUMBER(AVERAGEIFS(Observed!AC$2:AC$294,Observed!$A$2:$A$294,$A55,Observed!$C$2:$C$294,$C55)),AVERAGEIFS(Observed!AC$2:AC$294,Observed!$A$2:$A$294,$A55,Observed!$C$2:$C$294,$C55),"")</f>
        <v/>
      </c>
      <c r="AH55" s="25" t="str">
        <f>IF(ISNUMBER(AVERAGEIFS(Observed!AD$2:AD$294,Observed!$A$2:$A$294,$A55,Observed!$C$2:$C$294,$C55)),AVERAGEIFS(Observed!AD$2:AD$294,Observed!$A$2:$A$294,$A55,Observed!$C$2:$C$294,$C55),"")</f>
        <v/>
      </c>
      <c r="AI55" s="25" t="str">
        <f>IF(ISNUMBER(AVERAGEIFS(Observed!AE$2:AE$294,Observed!$A$2:$A$294,$A55,Observed!$C$2:$C$294,$C55)),AVERAGEIFS(Observed!AE$2:AE$294,Observed!$A$2:$A$294,$A55,Observed!$C$2:$C$294,$C55),"")</f>
        <v/>
      </c>
      <c r="AJ55" s="25" t="str">
        <f>IF(ISNUMBER(AVERAGEIFS(Observed!AF$2:AF$294,Observed!$A$2:$A$294,$A55,Observed!$C$2:$C$294,$C55)),AVERAGEIFS(Observed!AF$2:AF$294,Observed!$A$2:$A$294,$A55,Observed!$C$2:$C$294,$C55),"")</f>
        <v/>
      </c>
      <c r="AK55" s="24" t="str">
        <f>IF(ISNUMBER(AVERAGEIFS(Observed!AG$2:AG$294,Observed!$A$2:$A$294,$A55,Observed!$C$2:$C$294,$C55)),AVERAGEIFS(Observed!AG$2:AG$294,Observed!$A$2:$A$294,$A55,Observed!$C$2:$C$294,$C55),"")</f>
        <v/>
      </c>
      <c r="AL55" s="25">
        <f>IF(ISNUMBER(AVERAGEIFS(Observed!AH$2:AH$294,Observed!$A$2:$A$294,$A55,Observed!$C$2:$C$294,$C55)),AVERAGEIFS(Observed!AH$2:AH$294,Observed!$A$2:$A$294,$A55,Observed!$C$2:$C$294,$C55),"")</f>
        <v>1.2999999999999999E-2</v>
      </c>
      <c r="AM55" s="24">
        <f>IF(ISNUMBER(AVERAGEIFS(Observed!AI$2:AI$294,Observed!$A$2:$A$294,$A55,Observed!$C$2:$C$294,$C55)),AVERAGEIFS(Observed!AI$2:AI$294,Observed!$A$2:$A$294,$A55,Observed!$C$2:$C$294,$C55),"")</f>
        <v>2E-3</v>
      </c>
      <c r="AN55" s="24">
        <f>IF(ISNUMBER(AVERAGEIFS(Observed!AJ$2:AJ$294,Observed!$A$2:$A$294,$A55,Observed!$C$2:$C$294,$C55)),AVERAGEIFS(Observed!AJ$2:AJ$294,Observed!$A$2:$A$294,$A55,Observed!$C$2:$C$294,$C55),"")</f>
        <v>0.3753333333333333</v>
      </c>
      <c r="AO55" s="24" t="str">
        <f>IF(ISNUMBER(AVERAGEIFS(Observed!AN$2:AN$294,Observed!$A$2:$A$294,$A55,Observed!$C$2:$C$294,$C55)),AVERAGEIFS(Observed!AN$2:AN$294,Observed!$A$2:$A$294,$A55,Observed!$C$2:$C$294,$C55),"")</f>
        <v/>
      </c>
      <c r="AP55" s="25" t="str">
        <f>IF(ISNUMBER(AVERAGEIFS(Observed!AO$2:AO$294,Observed!$A$2:$A$294,$A55,Observed!$C$2:$C$294,$C55)),AVERAGEIFS(Observed!AO$2:AO$294,Observed!$A$2:$A$294,$A55,Observed!$C$2:$C$294,$C55),"")</f>
        <v/>
      </c>
      <c r="AQ55" s="24" t="str">
        <f>IF(ISNUMBER(AVERAGEIFS(Observed!AP$2:AP$294,Observed!$A$2:$A$294,$A55,Observed!$C$2:$C$294,$C55)),AVERAGEIFS(Observed!AP$2:AP$294,Observed!$A$2:$A$294,$A55,Observed!$C$2:$C$294,$C55),"")</f>
        <v/>
      </c>
      <c r="AR55" s="24" t="str">
        <f>IF(ISNUMBER(AVERAGEIFS(Observed!AQ$2:AQ$294,Observed!$A$2:$A$294,$A55,Observed!$C$2:$C$294,$C55)),AVERAGEIFS(Observed!AQ$2:AQ$294,Observed!$A$2:$A$294,$A55,Observed!$C$2:$C$294,$C55),"")</f>
        <v/>
      </c>
      <c r="AS55" s="2">
        <f>COUNTIFS(Observed!$A$2:$A$294,$A55,Observed!$C$2:$C$294,$C55)</f>
        <v>3</v>
      </c>
      <c r="AT55" s="2">
        <f t="shared" si="0"/>
        <v>6</v>
      </c>
    </row>
    <row r="56" spans="1:46" x14ac:dyDescent="0.25">
      <c r="A56" s="4" t="s">
        <v>27</v>
      </c>
      <c r="B56" t="s">
        <v>26</v>
      </c>
      <c r="C56" s="3">
        <v>42390</v>
      </c>
      <c r="D56">
        <v>1</v>
      </c>
      <c r="F56">
        <v>0</v>
      </c>
      <c r="J56" s="2" t="s">
        <v>65</v>
      </c>
      <c r="K56" s="2" t="s">
        <v>23</v>
      </c>
      <c r="L56">
        <v>10</v>
      </c>
      <c r="M56" s="2" t="s">
        <v>22</v>
      </c>
      <c r="N56" s="23" t="str">
        <f>IF(ISNUMBER(AVERAGEIFS(Observed!J$2:J$294,Observed!$A$2:$A$294,$A56,Observed!$C$2:$C$294,$C56)),AVERAGEIFS(Observed!J$2:J$294,Observed!$A$2:$A$294,$A56,Observed!$C$2:$C$294,$C56),"")</f>
        <v/>
      </c>
      <c r="O56" s="24" t="str">
        <f>IF(ISNUMBER(AVERAGEIFS(Observed!K$2:K$294,Observed!$A$2:$A$294,$A56,Observed!$C$2:$C$294,$C56)),AVERAGEIFS(Observed!K$2:K$294,Observed!$A$2:$A$294,$A56,Observed!$C$2:$C$294,$C56),"")</f>
        <v/>
      </c>
      <c r="P56" s="24">
        <f>IF(ISNUMBER(AVERAGEIFS(Observed!L$2:L$294,Observed!$A$2:$A$294,$A56,Observed!$C$2:$C$294,$C56)),AVERAGEIFS(Observed!L$2:L$294,Observed!$A$2:$A$294,$A56,Observed!$C$2:$C$294,$C56),"")</f>
        <v>144.59333333333333</v>
      </c>
      <c r="Q56" s="24">
        <f>IF(ISNUMBER(AVERAGEIFS(Observed!M$2:M$294,Observed!$A$2:$A$294,$A56,Observed!$C$2:$C$294,$C56)),AVERAGEIFS(Observed!M$2:M$294,Observed!$A$2:$A$294,$A56,Observed!$C$2:$C$294,$C56),"")</f>
        <v>144.59333333333333</v>
      </c>
      <c r="R56" s="24">
        <f>IF(ISNUMBER(AVERAGEIFS(Observed!N$2:N$294,Observed!$A$2:$A$294,$A56,Observed!$C$2:$C$294,$C56)),AVERAGEIFS(Observed!N$2:N$294,Observed!$A$2:$A$294,$A56,Observed!$C$2:$C$294,$C56),"")</f>
        <v>883.38666666666666</v>
      </c>
      <c r="S56" s="25" t="str">
        <f>IF(ISNUMBER(AVERAGEIFS(Observed!O$2:O$294,Observed!$A$2:$A$294,$A56,Observed!$C$2:$C$294,$C56)),AVERAGEIFS(Observed!O$2:O$294,Observed!$A$2:$A$294,$A56,Observed!$C$2:$C$294,$C56),"")</f>
        <v/>
      </c>
      <c r="T56" s="25" t="str">
        <f>IF(ISNUMBER(AVERAGEIFS(Observed!P$2:P$294,Observed!$A$2:$A$294,$A56,Observed!$C$2:$C$294,$C56)),AVERAGEIFS(Observed!P$2:P$294,Observed!$A$2:$A$294,$A56,Observed!$C$2:$C$294,$C56),"")</f>
        <v/>
      </c>
      <c r="U56" s="25" t="str">
        <f>IF(ISNUMBER(AVERAGEIFS(Observed!Q$2:Q$294,Observed!$A$2:$A$294,$A56,Observed!$C$2:$C$294,$C56)),AVERAGEIFS(Observed!Q$2:Q$294,Observed!$A$2:$A$294,$A56,Observed!$C$2:$C$294,$C56),"")</f>
        <v/>
      </c>
      <c r="V56" s="24" t="str">
        <f>IF(ISNUMBER(AVERAGEIFS(Observed!R$2:R$294,Observed!$A$2:$A$294,$A56,Observed!$C$2:$C$294,$C56)),AVERAGEIFS(Observed!R$2:R$294,Observed!$A$2:$A$294,$A56,Observed!$C$2:$C$294,$C56),"")</f>
        <v/>
      </c>
      <c r="W56" s="26" t="str">
        <f>IF(ISNUMBER(AVERAGEIFS(Observed!S$2:S$294,Observed!$A$2:$A$294,$A56,Observed!$C$2:$C$294,$C56)),AVERAGEIFS(Observed!S$2:S$294,Observed!$A$2:$A$294,$A56,Observed!$C$2:$C$294,$C56),"")</f>
        <v/>
      </c>
      <c r="X56" s="26" t="str">
        <f>IF(ISNUMBER(AVERAGEIFS(Observed!T$2:T$294,Observed!$A$2:$A$294,$A56,Observed!$C$2:$C$294,$C56)),AVERAGEIFS(Observed!T$2:T$294,Observed!$A$2:$A$294,$A56,Observed!$C$2:$C$294,$C56),"")</f>
        <v/>
      </c>
      <c r="Y56" s="24" t="str">
        <f>IF(ISNUMBER(AVERAGEIFS(Observed!U$2:U$294,Observed!$A$2:$A$294,$A56,Observed!$C$2:$C$294,$C56)),AVERAGEIFS(Observed!U$2:U$294,Observed!$A$2:$A$294,$A56,Observed!$C$2:$C$294,$C56),"")</f>
        <v/>
      </c>
      <c r="Z56" s="24" t="str">
        <f>IF(ISNUMBER(AVERAGEIFS(Observed!V$2:V$294,Observed!$A$2:$A$294,$A56,Observed!$C$2:$C$294,$C56)),AVERAGEIFS(Observed!V$2:V$294,Observed!$A$2:$A$294,$A56,Observed!$C$2:$C$294,$C56),"")</f>
        <v/>
      </c>
      <c r="AA56" s="24" t="str">
        <f>IF(ISNUMBER(AVERAGEIFS(Observed!W$2:W$294,Observed!$A$2:$A$294,$A56,Observed!$C$2:$C$294,$C56)),AVERAGEIFS(Observed!W$2:W$294,Observed!$A$2:$A$294,$A56,Observed!$C$2:$C$294,$C56),"")</f>
        <v/>
      </c>
      <c r="AB56" s="24" t="str">
        <f>IF(ISNUMBER(AVERAGEIFS(Observed!X$2:X$294,Observed!$A$2:$A$294,$A56,Observed!$C$2:$C$294,$C56)),AVERAGEIFS(Observed!X$2:X$294,Observed!$A$2:$A$294,$A56,Observed!$C$2:$C$294,$C56),"")</f>
        <v/>
      </c>
      <c r="AC56" s="24" t="str">
        <f>IF(ISNUMBER(AVERAGEIFS(Observed!Y$2:Y$294,Observed!$A$2:$A$294,$A56,Observed!$C$2:$C$294,$C56)),AVERAGEIFS(Observed!Y$2:Y$294,Observed!$A$2:$A$294,$A56,Observed!$C$2:$C$294,$C56),"")</f>
        <v/>
      </c>
      <c r="AD56" s="24" t="str">
        <f>IF(ISNUMBER(AVERAGEIFS(Observed!Z$2:Z$294,Observed!$A$2:$A$294,$A56,Observed!$C$2:$C$294,$C56)),AVERAGEIFS(Observed!Z$2:Z$294,Observed!$A$2:$A$294,$A56,Observed!$C$2:$C$294,$C56),"")</f>
        <v/>
      </c>
      <c r="AE56" s="24" t="str">
        <f>IF(ISNUMBER(AVERAGEIFS(Observed!AA$2:AA$294,Observed!$A$2:$A$294,$A56,Observed!$C$2:$C$294,$C56)),AVERAGEIFS(Observed!AA$2:AA$294,Observed!$A$2:$A$294,$A56,Observed!$C$2:$C$294,$C56),"")</f>
        <v/>
      </c>
      <c r="AF56" s="24" t="str">
        <f>IF(ISNUMBER(AVERAGEIFS(Observed!AB$2:AB$294,Observed!$A$2:$A$294,$A56,Observed!$C$2:$C$294,$C56)),AVERAGEIFS(Observed!AB$2:AB$294,Observed!$A$2:$A$294,$A56,Observed!$C$2:$C$294,$C56),"")</f>
        <v/>
      </c>
      <c r="AG56" s="24" t="str">
        <f>IF(ISNUMBER(AVERAGEIFS(Observed!AC$2:AC$294,Observed!$A$2:$A$294,$A56,Observed!$C$2:$C$294,$C56)),AVERAGEIFS(Observed!AC$2:AC$294,Observed!$A$2:$A$294,$A56,Observed!$C$2:$C$294,$C56),"")</f>
        <v/>
      </c>
      <c r="AH56" s="25" t="str">
        <f>IF(ISNUMBER(AVERAGEIFS(Observed!AD$2:AD$294,Observed!$A$2:$A$294,$A56,Observed!$C$2:$C$294,$C56)),AVERAGEIFS(Observed!AD$2:AD$294,Observed!$A$2:$A$294,$A56,Observed!$C$2:$C$294,$C56),"")</f>
        <v/>
      </c>
      <c r="AI56" s="25" t="str">
        <f>IF(ISNUMBER(AVERAGEIFS(Observed!AE$2:AE$294,Observed!$A$2:$A$294,$A56,Observed!$C$2:$C$294,$C56)),AVERAGEIFS(Observed!AE$2:AE$294,Observed!$A$2:$A$294,$A56,Observed!$C$2:$C$294,$C56),"")</f>
        <v/>
      </c>
      <c r="AJ56" s="25" t="str">
        <f>IF(ISNUMBER(AVERAGEIFS(Observed!AF$2:AF$294,Observed!$A$2:$A$294,$A56,Observed!$C$2:$C$294,$C56)),AVERAGEIFS(Observed!AF$2:AF$294,Observed!$A$2:$A$294,$A56,Observed!$C$2:$C$294,$C56),"")</f>
        <v/>
      </c>
      <c r="AK56" s="24" t="str">
        <f>IF(ISNUMBER(AVERAGEIFS(Observed!AG$2:AG$294,Observed!$A$2:$A$294,$A56,Observed!$C$2:$C$294,$C56)),AVERAGEIFS(Observed!AG$2:AG$294,Observed!$A$2:$A$294,$A56,Observed!$C$2:$C$294,$C56),"")</f>
        <v/>
      </c>
      <c r="AL56" s="25">
        <f>IF(ISNUMBER(AVERAGEIFS(Observed!AH$2:AH$294,Observed!$A$2:$A$294,$A56,Observed!$C$2:$C$294,$C56)),AVERAGEIFS(Observed!AH$2:AH$294,Observed!$A$2:$A$294,$A56,Observed!$C$2:$C$294,$C56),"")</f>
        <v>2.6666666666666666E-3</v>
      </c>
      <c r="AM56" s="24">
        <f>IF(ISNUMBER(AVERAGEIFS(Observed!AI$2:AI$294,Observed!$A$2:$A$294,$A56,Observed!$C$2:$C$294,$C56)),AVERAGEIFS(Observed!AI$2:AI$294,Observed!$A$2:$A$294,$A56,Observed!$C$2:$C$294,$C56),"")</f>
        <v>2.1499999999999998E-2</v>
      </c>
      <c r="AN56" s="24">
        <f>IF(ISNUMBER(AVERAGEIFS(Observed!AJ$2:AJ$294,Observed!$A$2:$A$294,$A56,Observed!$C$2:$C$294,$C56)),AVERAGEIFS(Observed!AJ$2:AJ$294,Observed!$A$2:$A$294,$A56,Observed!$C$2:$C$294,$C56),"")</f>
        <v>0.19299999999999998</v>
      </c>
      <c r="AO56" s="24" t="str">
        <f>IF(ISNUMBER(AVERAGEIFS(Observed!AN$2:AN$294,Observed!$A$2:$A$294,$A56,Observed!$C$2:$C$294,$C56)),AVERAGEIFS(Observed!AN$2:AN$294,Observed!$A$2:$A$294,$A56,Observed!$C$2:$C$294,$C56),"")</f>
        <v/>
      </c>
      <c r="AP56" s="25" t="str">
        <f>IF(ISNUMBER(AVERAGEIFS(Observed!AO$2:AO$294,Observed!$A$2:$A$294,$A56,Observed!$C$2:$C$294,$C56)),AVERAGEIFS(Observed!AO$2:AO$294,Observed!$A$2:$A$294,$A56,Observed!$C$2:$C$294,$C56),"")</f>
        <v/>
      </c>
      <c r="AQ56" s="24" t="str">
        <f>IF(ISNUMBER(AVERAGEIFS(Observed!AP$2:AP$294,Observed!$A$2:$A$294,$A56,Observed!$C$2:$C$294,$C56)),AVERAGEIFS(Observed!AP$2:AP$294,Observed!$A$2:$A$294,$A56,Observed!$C$2:$C$294,$C56),"")</f>
        <v/>
      </c>
      <c r="AR56" s="24" t="str">
        <f>IF(ISNUMBER(AVERAGEIFS(Observed!AQ$2:AQ$294,Observed!$A$2:$A$294,$A56,Observed!$C$2:$C$294,$C56)),AVERAGEIFS(Observed!AQ$2:AQ$294,Observed!$A$2:$A$294,$A56,Observed!$C$2:$C$294,$C56),"")</f>
        <v/>
      </c>
      <c r="AS56" s="2">
        <f>COUNTIFS(Observed!$A$2:$A$294,$A56,Observed!$C$2:$C$294,$C56)</f>
        <v>3</v>
      </c>
      <c r="AT56" s="2">
        <f t="shared" si="0"/>
        <v>6</v>
      </c>
    </row>
    <row r="57" spans="1:46" x14ac:dyDescent="0.25">
      <c r="A57" s="4" t="s">
        <v>29</v>
      </c>
      <c r="B57" t="s">
        <v>26</v>
      </c>
      <c r="C57" s="3">
        <v>42390</v>
      </c>
      <c r="D57">
        <v>1</v>
      </c>
      <c r="F57">
        <v>50</v>
      </c>
      <c r="J57" s="2" t="s">
        <v>65</v>
      </c>
      <c r="K57" s="2" t="s">
        <v>23</v>
      </c>
      <c r="L57">
        <v>10</v>
      </c>
      <c r="M57" s="2" t="s">
        <v>22</v>
      </c>
      <c r="N57" s="23" t="str">
        <f>IF(ISNUMBER(AVERAGEIFS(Observed!J$2:J$294,Observed!$A$2:$A$294,$A57,Observed!$C$2:$C$294,$C57)),AVERAGEIFS(Observed!J$2:J$294,Observed!$A$2:$A$294,$A57,Observed!$C$2:$C$294,$C57),"")</f>
        <v/>
      </c>
      <c r="O57" s="24" t="str">
        <f>IF(ISNUMBER(AVERAGEIFS(Observed!K$2:K$294,Observed!$A$2:$A$294,$A57,Observed!$C$2:$C$294,$C57)),AVERAGEIFS(Observed!K$2:K$294,Observed!$A$2:$A$294,$A57,Observed!$C$2:$C$294,$C57),"")</f>
        <v/>
      </c>
      <c r="P57" s="24">
        <f>IF(ISNUMBER(AVERAGEIFS(Observed!L$2:L$294,Observed!$A$2:$A$294,$A57,Observed!$C$2:$C$294,$C57)),AVERAGEIFS(Observed!L$2:L$294,Observed!$A$2:$A$294,$A57,Observed!$C$2:$C$294,$C57),"")</f>
        <v>189.94666666666663</v>
      </c>
      <c r="Q57" s="24">
        <f>IF(ISNUMBER(AVERAGEIFS(Observed!M$2:M$294,Observed!$A$2:$A$294,$A57,Observed!$C$2:$C$294,$C57)),AVERAGEIFS(Observed!M$2:M$294,Observed!$A$2:$A$294,$A57,Observed!$C$2:$C$294,$C57),"")</f>
        <v>189.94666666666663</v>
      </c>
      <c r="R57" s="24">
        <f>IF(ISNUMBER(AVERAGEIFS(Observed!N$2:N$294,Observed!$A$2:$A$294,$A57,Observed!$C$2:$C$294,$C57)),AVERAGEIFS(Observed!N$2:N$294,Observed!$A$2:$A$294,$A57,Observed!$C$2:$C$294,$C57),"")</f>
        <v>1034.4733333333334</v>
      </c>
      <c r="S57" s="25" t="str">
        <f>IF(ISNUMBER(AVERAGEIFS(Observed!O$2:O$294,Observed!$A$2:$A$294,$A57,Observed!$C$2:$C$294,$C57)),AVERAGEIFS(Observed!O$2:O$294,Observed!$A$2:$A$294,$A57,Observed!$C$2:$C$294,$C57),"")</f>
        <v/>
      </c>
      <c r="T57" s="25" t="str">
        <f>IF(ISNUMBER(AVERAGEIFS(Observed!P$2:P$294,Observed!$A$2:$A$294,$A57,Observed!$C$2:$C$294,$C57)),AVERAGEIFS(Observed!P$2:P$294,Observed!$A$2:$A$294,$A57,Observed!$C$2:$C$294,$C57),"")</f>
        <v/>
      </c>
      <c r="U57" s="25" t="str">
        <f>IF(ISNUMBER(AVERAGEIFS(Observed!Q$2:Q$294,Observed!$A$2:$A$294,$A57,Observed!$C$2:$C$294,$C57)),AVERAGEIFS(Observed!Q$2:Q$294,Observed!$A$2:$A$294,$A57,Observed!$C$2:$C$294,$C57),"")</f>
        <v/>
      </c>
      <c r="V57" s="24" t="str">
        <f>IF(ISNUMBER(AVERAGEIFS(Observed!R$2:R$294,Observed!$A$2:$A$294,$A57,Observed!$C$2:$C$294,$C57)),AVERAGEIFS(Observed!R$2:R$294,Observed!$A$2:$A$294,$A57,Observed!$C$2:$C$294,$C57),"")</f>
        <v/>
      </c>
      <c r="W57" s="26" t="str">
        <f>IF(ISNUMBER(AVERAGEIFS(Observed!S$2:S$294,Observed!$A$2:$A$294,$A57,Observed!$C$2:$C$294,$C57)),AVERAGEIFS(Observed!S$2:S$294,Observed!$A$2:$A$294,$A57,Observed!$C$2:$C$294,$C57),"")</f>
        <v/>
      </c>
      <c r="X57" s="26" t="str">
        <f>IF(ISNUMBER(AVERAGEIFS(Observed!T$2:T$294,Observed!$A$2:$A$294,$A57,Observed!$C$2:$C$294,$C57)),AVERAGEIFS(Observed!T$2:T$294,Observed!$A$2:$A$294,$A57,Observed!$C$2:$C$294,$C57),"")</f>
        <v/>
      </c>
      <c r="Y57" s="24" t="str">
        <f>IF(ISNUMBER(AVERAGEIFS(Observed!U$2:U$294,Observed!$A$2:$A$294,$A57,Observed!$C$2:$C$294,$C57)),AVERAGEIFS(Observed!U$2:U$294,Observed!$A$2:$A$294,$A57,Observed!$C$2:$C$294,$C57),"")</f>
        <v/>
      </c>
      <c r="Z57" s="24" t="str">
        <f>IF(ISNUMBER(AVERAGEIFS(Observed!V$2:V$294,Observed!$A$2:$A$294,$A57,Observed!$C$2:$C$294,$C57)),AVERAGEIFS(Observed!V$2:V$294,Observed!$A$2:$A$294,$A57,Observed!$C$2:$C$294,$C57),"")</f>
        <v/>
      </c>
      <c r="AA57" s="24" t="str">
        <f>IF(ISNUMBER(AVERAGEIFS(Observed!W$2:W$294,Observed!$A$2:$A$294,$A57,Observed!$C$2:$C$294,$C57)),AVERAGEIFS(Observed!W$2:W$294,Observed!$A$2:$A$294,$A57,Observed!$C$2:$C$294,$C57),"")</f>
        <v/>
      </c>
      <c r="AB57" s="24" t="str">
        <f>IF(ISNUMBER(AVERAGEIFS(Observed!X$2:X$294,Observed!$A$2:$A$294,$A57,Observed!$C$2:$C$294,$C57)),AVERAGEIFS(Observed!X$2:X$294,Observed!$A$2:$A$294,$A57,Observed!$C$2:$C$294,$C57),"")</f>
        <v/>
      </c>
      <c r="AC57" s="24" t="str">
        <f>IF(ISNUMBER(AVERAGEIFS(Observed!Y$2:Y$294,Observed!$A$2:$A$294,$A57,Observed!$C$2:$C$294,$C57)),AVERAGEIFS(Observed!Y$2:Y$294,Observed!$A$2:$A$294,$A57,Observed!$C$2:$C$294,$C57),"")</f>
        <v/>
      </c>
      <c r="AD57" s="24" t="str">
        <f>IF(ISNUMBER(AVERAGEIFS(Observed!Z$2:Z$294,Observed!$A$2:$A$294,$A57,Observed!$C$2:$C$294,$C57)),AVERAGEIFS(Observed!Z$2:Z$294,Observed!$A$2:$A$294,$A57,Observed!$C$2:$C$294,$C57),"")</f>
        <v/>
      </c>
      <c r="AE57" s="24" t="str">
        <f>IF(ISNUMBER(AVERAGEIFS(Observed!AA$2:AA$294,Observed!$A$2:$A$294,$A57,Observed!$C$2:$C$294,$C57)),AVERAGEIFS(Observed!AA$2:AA$294,Observed!$A$2:$A$294,$A57,Observed!$C$2:$C$294,$C57),"")</f>
        <v/>
      </c>
      <c r="AF57" s="24" t="str">
        <f>IF(ISNUMBER(AVERAGEIFS(Observed!AB$2:AB$294,Observed!$A$2:$A$294,$A57,Observed!$C$2:$C$294,$C57)),AVERAGEIFS(Observed!AB$2:AB$294,Observed!$A$2:$A$294,$A57,Observed!$C$2:$C$294,$C57),"")</f>
        <v/>
      </c>
      <c r="AG57" s="24" t="str">
        <f>IF(ISNUMBER(AVERAGEIFS(Observed!AC$2:AC$294,Observed!$A$2:$A$294,$A57,Observed!$C$2:$C$294,$C57)),AVERAGEIFS(Observed!AC$2:AC$294,Observed!$A$2:$A$294,$A57,Observed!$C$2:$C$294,$C57),"")</f>
        <v/>
      </c>
      <c r="AH57" s="25" t="str">
        <f>IF(ISNUMBER(AVERAGEIFS(Observed!AD$2:AD$294,Observed!$A$2:$A$294,$A57,Observed!$C$2:$C$294,$C57)),AVERAGEIFS(Observed!AD$2:AD$294,Observed!$A$2:$A$294,$A57,Observed!$C$2:$C$294,$C57),"")</f>
        <v/>
      </c>
      <c r="AI57" s="25" t="str">
        <f>IF(ISNUMBER(AVERAGEIFS(Observed!AE$2:AE$294,Observed!$A$2:$A$294,$A57,Observed!$C$2:$C$294,$C57)),AVERAGEIFS(Observed!AE$2:AE$294,Observed!$A$2:$A$294,$A57,Observed!$C$2:$C$294,$C57),"")</f>
        <v/>
      </c>
      <c r="AJ57" s="25" t="str">
        <f>IF(ISNUMBER(AVERAGEIFS(Observed!AF$2:AF$294,Observed!$A$2:$A$294,$A57,Observed!$C$2:$C$294,$C57)),AVERAGEIFS(Observed!AF$2:AF$294,Observed!$A$2:$A$294,$A57,Observed!$C$2:$C$294,$C57),"")</f>
        <v/>
      </c>
      <c r="AK57" s="24" t="str">
        <f>IF(ISNUMBER(AVERAGEIFS(Observed!AG$2:AG$294,Observed!$A$2:$A$294,$A57,Observed!$C$2:$C$294,$C57)),AVERAGEIFS(Observed!AG$2:AG$294,Observed!$A$2:$A$294,$A57,Observed!$C$2:$C$294,$C57),"")</f>
        <v/>
      </c>
      <c r="AL57" s="25">
        <f>IF(ISNUMBER(AVERAGEIFS(Observed!AH$2:AH$294,Observed!$A$2:$A$294,$A57,Observed!$C$2:$C$294,$C57)),AVERAGEIFS(Observed!AH$2:AH$294,Observed!$A$2:$A$294,$A57,Observed!$C$2:$C$294,$C57),"")</f>
        <v>5.6666666666666671E-3</v>
      </c>
      <c r="AM57" s="24">
        <f>IF(ISNUMBER(AVERAGEIFS(Observed!AI$2:AI$294,Observed!$A$2:$A$294,$A57,Observed!$C$2:$C$294,$C57)),AVERAGEIFS(Observed!AI$2:AI$294,Observed!$A$2:$A$294,$A57,Observed!$C$2:$C$294,$C57),"")</f>
        <v>1.7000000000000001E-2</v>
      </c>
      <c r="AN57" s="24">
        <f>IF(ISNUMBER(AVERAGEIFS(Observed!AJ$2:AJ$294,Observed!$A$2:$A$294,$A57,Observed!$C$2:$C$294,$C57)),AVERAGEIFS(Observed!AJ$2:AJ$294,Observed!$A$2:$A$294,$A57,Observed!$C$2:$C$294,$C57),"")</f>
        <v>0.19033333333333333</v>
      </c>
      <c r="AO57" s="24" t="str">
        <f>IF(ISNUMBER(AVERAGEIFS(Observed!AN$2:AN$294,Observed!$A$2:$A$294,$A57,Observed!$C$2:$C$294,$C57)),AVERAGEIFS(Observed!AN$2:AN$294,Observed!$A$2:$A$294,$A57,Observed!$C$2:$C$294,$C57),"")</f>
        <v/>
      </c>
      <c r="AP57" s="25" t="str">
        <f>IF(ISNUMBER(AVERAGEIFS(Observed!AO$2:AO$294,Observed!$A$2:$A$294,$A57,Observed!$C$2:$C$294,$C57)),AVERAGEIFS(Observed!AO$2:AO$294,Observed!$A$2:$A$294,$A57,Observed!$C$2:$C$294,$C57),"")</f>
        <v/>
      </c>
      <c r="AQ57" s="24" t="str">
        <f>IF(ISNUMBER(AVERAGEIFS(Observed!AP$2:AP$294,Observed!$A$2:$A$294,$A57,Observed!$C$2:$C$294,$C57)),AVERAGEIFS(Observed!AP$2:AP$294,Observed!$A$2:$A$294,$A57,Observed!$C$2:$C$294,$C57),"")</f>
        <v/>
      </c>
      <c r="AR57" s="24" t="str">
        <f>IF(ISNUMBER(AVERAGEIFS(Observed!AQ$2:AQ$294,Observed!$A$2:$A$294,$A57,Observed!$C$2:$C$294,$C57)),AVERAGEIFS(Observed!AQ$2:AQ$294,Observed!$A$2:$A$294,$A57,Observed!$C$2:$C$294,$C57),"")</f>
        <v/>
      </c>
      <c r="AS57" s="2">
        <f>COUNTIFS(Observed!$A$2:$A$294,$A57,Observed!$C$2:$C$294,$C57)</f>
        <v>3</v>
      </c>
      <c r="AT57" s="2">
        <f t="shared" ref="AT57:AT73" si="1">COUNT(O57:AR57)</f>
        <v>6</v>
      </c>
    </row>
    <row r="58" spans="1:46" x14ac:dyDescent="0.25">
      <c r="A58" s="4" t="s">
        <v>28</v>
      </c>
      <c r="B58" t="s">
        <v>26</v>
      </c>
      <c r="C58" s="3">
        <v>42390</v>
      </c>
      <c r="D58">
        <v>1</v>
      </c>
      <c r="F58">
        <v>100</v>
      </c>
      <c r="J58" s="2" t="s">
        <v>65</v>
      </c>
      <c r="K58" s="2" t="s">
        <v>23</v>
      </c>
      <c r="L58">
        <v>10</v>
      </c>
      <c r="M58" s="2" t="s">
        <v>22</v>
      </c>
      <c r="N58" s="23" t="str">
        <f>IF(ISNUMBER(AVERAGEIFS(Observed!J$2:J$294,Observed!$A$2:$A$294,$A58,Observed!$C$2:$C$294,$C58)),AVERAGEIFS(Observed!J$2:J$294,Observed!$A$2:$A$294,$A58,Observed!$C$2:$C$294,$C58),"")</f>
        <v/>
      </c>
      <c r="O58" s="24" t="str">
        <f>IF(ISNUMBER(AVERAGEIFS(Observed!K$2:K$294,Observed!$A$2:$A$294,$A58,Observed!$C$2:$C$294,$C58)),AVERAGEIFS(Observed!K$2:K$294,Observed!$A$2:$A$294,$A58,Observed!$C$2:$C$294,$C58),"")</f>
        <v/>
      </c>
      <c r="P58" s="24">
        <f>IF(ISNUMBER(AVERAGEIFS(Observed!L$2:L$294,Observed!$A$2:$A$294,$A58,Observed!$C$2:$C$294,$C58)),AVERAGEIFS(Observed!L$2:L$294,Observed!$A$2:$A$294,$A58,Observed!$C$2:$C$294,$C58),"")</f>
        <v>145.08333333333334</v>
      </c>
      <c r="Q58" s="24">
        <f>IF(ISNUMBER(AVERAGEIFS(Observed!M$2:M$294,Observed!$A$2:$A$294,$A58,Observed!$C$2:$C$294,$C58)),AVERAGEIFS(Observed!M$2:M$294,Observed!$A$2:$A$294,$A58,Observed!$C$2:$C$294,$C58),"")</f>
        <v>145.08333333333334</v>
      </c>
      <c r="R58" s="24">
        <f>IF(ISNUMBER(AVERAGEIFS(Observed!N$2:N$294,Observed!$A$2:$A$294,$A58,Observed!$C$2:$C$294,$C58)),AVERAGEIFS(Observed!N$2:N$294,Observed!$A$2:$A$294,$A58,Observed!$C$2:$C$294,$C58),"")</f>
        <v>978.5200000000001</v>
      </c>
      <c r="S58" s="25" t="str">
        <f>IF(ISNUMBER(AVERAGEIFS(Observed!O$2:O$294,Observed!$A$2:$A$294,$A58,Observed!$C$2:$C$294,$C58)),AVERAGEIFS(Observed!O$2:O$294,Observed!$A$2:$A$294,$A58,Observed!$C$2:$C$294,$C58),"")</f>
        <v/>
      </c>
      <c r="T58" s="25" t="str">
        <f>IF(ISNUMBER(AVERAGEIFS(Observed!P$2:P$294,Observed!$A$2:$A$294,$A58,Observed!$C$2:$C$294,$C58)),AVERAGEIFS(Observed!P$2:P$294,Observed!$A$2:$A$294,$A58,Observed!$C$2:$C$294,$C58),"")</f>
        <v/>
      </c>
      <c r="U58" s="25" t="str">
        <f>IF(ISNUMBER(AVERAGEIFS(Observed!Q$2:Q$294,Observed!$A$2:$A$294,$A58,Observed!$C$2:$C$294,$C58)),AVERAGEIFS(Observed!Q$2:Q$294,Observed!$A$2:$A$294,$A58,Observed!$C$2:$C$294,$C58),"")</f>
        <v/>
      </c>
      <c r="V58" s="24" t="str">
        <f>IF(ISNUMBER(AVERAGEIFS(Observed!R$2:R$294,Observed!$A$2:$A$294,$A58,Observed!$C$2:$C$294,$C58)),AVERAGEIFS(Observed!R$2:R$294,Observed!$A$2:$A$294,$A58,Observed!$C$2:$C$294,$C58),"")</f>
        <v/>
      </c>
      <c r="W58" s="26" t="str">
        <f>IF(ISNUMBER(AVERAGEIFS(Observed!S$2:S$294,Observed!$A$2:$A$294,$A58,Observed!$C$2:$C$294,$C58)),AVERAGEIFS(Observed!S$2:S$294,Observed!$A$2:$A$294,$A58,Observed!$C$2:$C$294,$C58),"")</f>
        <v/>
      </c>
      <c r="X58" s="26" t="str">
        <f>IF(ISNUMBER(AVERAGEIFS(Observed!T$2:T$294,Observed!$A$2:$A$294,$A58,Observed!$C$2:$C$294,$C58)),AVERAGEIFS(Observed!T$2:T$294,Observed!$A$2:$A$294,$A58,Observed!$C$2:$C$294,$C58),"")</f>
        <v/>
      </c>
      <c r="Y58" s="24" t="str">
        <f>IF(ISNUMBER(AVERAGEIFS(Observed!U$2:U$294,Observed!$A$2:$A$294,$A58,Observed!$C$2:$C$294,$C58)),AVERAGEIFS(Observed!U$2:U$294,Observed!$A$2:$A$294,$A58,Observed!$C$2:$C$294,$C58),"")</f>
        <v/>
      </c>
      <c r="Z58" s="24" t="str">
        <f>IF(ISNUMBER(AVERAGEIFS(Observed!V$2:V$294,Observed!$A$2:$A$294,$A58,Observed!$C$2:$C$294,$C58)),AVERAGEIFS(Observed!V$2:V$294,Observed!$A$2:$A$294,$A58,Observed!$C$2:$C$294,$C58),"")</f>
        <v/>
      </c>
      <c r="AA58" s="24" t="str">
        <f>IF(ISNUMBER(AVERAGEIFS(Observed!W$2:W$294,Observed!$A$2:$A$294,$A58,Observed!$C$2:$C$294,$C58)),AVERAGEIFS(Observed!W$2:W$294,Observed!$A$2:$A$294,$A58,Observed!$C$2:$C$294,$C58),"")</f>
        <v/>
      </c>
      <c r="AB58" s="24" t="str">
        <f>IF(ISNUMBER(AVERAGEIFS(Observed!X$2:X$294,Observed!$A$2:$A$294,$A58,Observed!$C$2:$C$294,$C58)),AVERAGEIFS(Observed!X$2:X$294,Observed!$A$2:$A$294,$A58,Observed!$C$2:$C$294,$C58),"")</f>
        <v/>
      </c>
      <c r="AC58" s="24" t="str">
        <f>IF(ISNUMBER(AVERAGEIFS(Observed!Y$2:Y$294,Observed!$A$2:$A$294,$A58,Observed!$C$2:$C$294,$C58)),AVERAGEIFS(Observed!Y$2:Y$294,Observed!$A$2:$A$294,$A58,Observed!$C$2:$C$294,$C58),"")</f>
        <v/>
      </c>
      <c r="AD58" s="24" t="str">
        <f>IF(ISNUMBER(AVERAGEIFS(Observed!Z$2:Z$294,Observed!$A$2:$A$294,$A58,Observed!$C$2:$C$294,$C58)),AVERAGEIFS(Observed!Z$2:Z$294,Observed!$A$2:$A$294,$A58,Observed!$C$2:$C$294,$C58),"")</f>
        <v/>
      </c>
      <c r="AE58" s="24" t="str">
        <f>IF(ISNUMBER(AVERAGEIFS(Observed!AA$2:AA$294,Observed!$A$2:$A$294,$A58,Observed!$C$2:$C$294,$C58)),AVERAGEIFS(Observed!AA$2:AA$294,Observed!$A$2:$A$294,$A58,Observed!$C$2:$C$294,$C58),"")</f>
        <v/>
      </c>
      <c r="AF58" s="24" t="str">
        <f>IF(ISNUMBER(AVERAGEIFS(Observed!AB$2:AB$294,Observed!$A$2:$A$294,$A58,Observed!$C$2:$C$294,$C58)),AVERAGEIFS(Observed!AB$2:AB$294,Observed!$A$2:$A$294,$A58,Observed!$C$2:$C$294,$C58),"")</f>
        <v/>
      </c>
      <c r="AG58" s="24" t="str">
        <f>IF(ISNUMBER(AVERAGEIFS(Observed!AC$2:AC$294,Observed!$A$2:$A$294,$A58,Observed!$C$2:$C$294,$C58)),AVERAGEIFS(Observed!AC$2:AC$294,Observed!$A$2:$A$294,$A58,Observed!$C$2:$C$294,$C58),"")</f>
        <v/>
      </c>
      <c r="AH58" s="25" t="str">
        <f>IF(ISNUMBER(AVERAGEIFS(Observed!AD$2:AD$294,Observed!$A$2:$A$294,$A58,Observed!$C$2:$C$294,$C58)),AVERAGEIFS(Observed!AD$2:AD$294,Observed!$A$2:$A$294,$A58,Observed!$C$2:$C$294,$C58),"")</f>
        <v/>
      </c>
      <c r="AI58" s="25" t="str">
        <f>IF(ISNUMBER(AVERAGEIFS(Observed!AE$2:AE$294,Observed!$A$2:$A$294,$A58,Observed!$C$2:$C$294,$C58)),AVERAGEIFS(Observed!AE$2:AE$294,Observed!$A$2:$A$294,$A58,Observed!$C$2:$C$294,$C58),"")</f>
        <v/>
      </c>
      <c r="AJ58" s="25" t="str">
        <f>IF(ISNUMBER(AVERAGEIFS(Observed!AF$2:AF$294,Observed!$A$2:$A$294,$A58,Observed!$C$2:$C$294,$C58)),AVERAGEIFS(Observed!AF$2:AF$294,Observed!$A$2:$A$294,$A58,Observed!$C$2:$C$294,$C58),"")</f>
        <v/>
      </c>
      <c r="AK58" s="24" t="str">
        <f>IF(ISNUMBER(AVERAGEIFS(Observed!AG$2:AG$294,Observed!$A$2:$A$294,$A58,Observed!$C$2:$C$294,$C58)),AVERAGEIFS(Observed!AG$2:AG$294,Observed!$A$2:$A$294,$A58,Observed!$C$2:$C$294,$C58),"")</f>
        <v/>
      </c>
      <c r="AL58" s="25">
        <f>IF(ISNUMBER(AVERAGEIFS(Observed!AH$2:AH$294,Observed!$A$2:$A$294,$A58,Observed!$C$2:$C$294,$C58)),AVERAGEIFS(Observed!AH$2:AH$294,Observed!$A$2:$A$294,$A58,Observed!$C$2:$C$294,$C58),"")</f>
        <v>8.666666666666668E-3</v>
      </c>
      <c r="AM58" s="24">
        <f>IF(ISNUMBER(AVERAGEIFS(Observed!AI$2:AI$294,Observed!$A$2:$A$294,$A58,Observed!$C$2:$C$294,$C58)),AVERAGEIFS(Observed!AI$2:AI$294,Observed!$A$2:$A$294,$A58,Observed!$C$2:$C$294,$C58),"")</f>
        <v>2.1000000000000001E-2</v>
      </c>
      <c r="AN58" s="24">
        <f>IF(ISNUMBER(AVERAGEIFS(Observed!AJ$2:AJ$294,Observed!$A$2:$A$294,$A58,Observed!$C$2:$C$294,$C58)),AVERAGEIFS(Observed!AJ$2:AJ$294,Observed!$A$2:$A$294,$A58,Observed!$C$2:$C$294,$C58),"")</f>
        <v>0.22199999999999998</v>
      </c>
      <c r="AO58" s="24" t="str">
        <f>IF(ISNUMBER(AVERAGEIFS(Observed!AN$2:AN$294,Observed!$A$2:$A$294,$A58,Observed!$C$2:$C$294,$C58)),AVERAGEIFS(Observed!AN$2:AN$294,Observed!$A$2:$A$294,$A58,Observed!$C$2:$C$294,$C58),"")</f>
        <v/>
      </c>
      <c r="AP58" s="25" t="str">
        <f>IF(ISNUMBER(AVERAGEIFS(Observed!AO$2:AO$294,Observed!$A$2:$A$294,$A58,Observed!$C$2:$C$294,$C58)),AVERAGEIFS(Observed!AO$2:AO$294,Observed!$A$2:$A$294,$A58,Observed!$C$2:$C$294,$C58),"")</f>
        <v/>
      </c>
      <c r="AQ58" s="24" t="str">
        <f>IF(ISNUMBER(AVERAGEIFS(Observed!AP$2:AP$294,Observed!$A$2:$A$294,$A58,Observed!$C$2:$C$294,$C58)),AVERAGEIFS(Observed!AP$2:AP$294,Observed!$A$2:$A$294,$A58,Observed!$C$2:$C$294,$C58),"")</f>
        <v/>
      </c>
      <c r="AR58" s="24" t="str">
        <f>IF(ISNUMBER(AVERAGEIFS(Observed!AQ$2:AQ$294,Observed!$A$2:$A$294,$A58,Observed!$C$2:$C$294,$C58)),AVERAGEIFS(Observed!AQ$2:AQ$294,Observed!$A$2:$A$294,$A58,Observed!$C$2:$C$294,$C58),"")</f>
        <v/>
      </c>
      <c r="AS58" s="2">
        <f>COUNTIFS(Observed!$A$2:$A$294,$A58,Observed!$C$2:$C$294,$C58)</f>
        <v>3</v>
      </c>
      <c r="AT58" s="2">
        <f t="shared" si="1"/>
        <v>6</v>
      </c>
    </row>
    <row r="59" spans="1:46" x14ac:dyDescent="0.25">
      <c r="A59" s="4" t="s">
        <v>25</v>
      </c>
      <c r="B59" t="s">
        <v>26</v>
      </c>
      <c r="C59" s="3">
        <v>42390</v>
      </c>
      <c r="D59">
        <v>1</v>
      </c>
      <c r="F59">
        <v>200</v>
      </c>
      <c r="J59" s="2" t="s">
        <v>65</v>
      </c>
      <c r="K59" s="2" t="s">
        <v>23</v>
      </c>
      <c r="L59">
        <v>10</v>
      </c>
      <c r="M59" s="2" t="s">
        <v>22</v>
      </c>
      <c r="N59" s="23" t="str">
        <f>IF(ISNUMBER(AVERAGEIFS(Observed!J$2:J$294,Observed!$A$2:$A$294,$A59,Observed!$C$2:$C$294,$C59)),AVERAGEIFS(Observed!J$2:J$294,Observed!$A$2:$A$294,$A59,Observed!$C$2:$C$294,$C59),"")</f>
        <v/>
      </c>
      <c r="O59" s="24" t="str">
        <f>IF(ISNUMBER(AVERAGEIFS(Observed!K$2:K$294,Observed!$A$2:$A$294,$A59,Observed!$C$2:$C$294,$C59)),AVERAGEIFS(Observed!K$2:K$294,Observed!$A$2:$A$294,$A59,Observed!$C$2:$C$294,$C59),"")</f>
        <v/>
      </c>
      <c r="P59" s="24">
        <f>IF(ISNUMBER(AVERAGEIFS(Observed!L$2:L$294,Observed!$A$2:$A$294,$A59,Observed!$C$2:$C$294,$C59)),AVERAGEIFS(Observed!L$2:L$294,Observed!$A$2:$A$294,$A59,Observed!$C$2:$C$294,$C59),"")</f>
        <v>178.96</v>
      </c>
      <c r="Q59" s="24">
        <f>IF(ISNUMBER(AVERAGEIFS(Observed!M$2:M$294,Observed!$A$2:$A$294,$A59,Observed!$C$2:$C$294,$C59)),AVERAGEIFS(Observed!M$2:M$294,Observed!$A$2:$A$294,$A59,Observed!$C$2:$C$294,$C59),"")</f>
        <v>178.96</v>
      </c>
      <c r="R59" s="24">
        <f>IF(ISNUMBER(AVERAGEIFS(Observed!N$2:N$294,Observed!$A$2:$A$294,$A59,Observed!$C$2:$C$294,$C59)),AVERAGEIFS(Observed!N$2:N$294,Observed!$A$2:$A$294,$A59,Observed!$C$2:$C$294,$C59),"")</f>
        <v>1253.0266666666666</v>
      </c>
      <c r="S59" s="25" t="str">
        <f>IF(ISNUMBER(AVERAGEIFS(Observed!O$2:O$294,Observed!$A$2:$A$294,$A59,Observed!$C$2:$C$294,$C59)),AVERAGEIFS(Observed!O$2:O$294,Observed!$A$2:$A$294,$A59,Observed!$C$2:$C$294,$C59),"")</f>
        <v/>
      </c>
      <c r="T59" s="25" t="str">
        <f>IF(ISNUMBER(AVERAGEIFS(Observed!P$2:P$294,Observed!$A$2:$A$294,$A59,Observed!$C$2:$C$294,$C59)),AVERAGEIFS(Observed!P$2:P$294,Observed!$A$2:$A$294,$A59,Observed!$C$2:$C$294,$C59),"")</f>
        <v/>
      </c>
      <c r="U59" s="25" t="str">
        <f>IF(ISNUMBER(AVERAGEIFS(Observed!Q$2:Q$294,Observed!$A$2:$A$294,$A59,Observed!$C$2:$C$294,$C59)),AVERAGEIFS(Observed!Q$2:Q$294,Observed!$A$2:$A$294,$A59,Observed!$C$2:$C$294,$C59),"")</f>
        <v/>
      </c>
      <c r="V59" s="24" t="str">
        <f>IF(ISNUMBER(AVERAGEIFS(Observed!R$2:R$294,Observed!$A$2:$A$294,$A59,Observed!$C$2:$C$294,$C59)),AVERAGEIFS(Observed!R$2:R$294,Observed!$A$2:$A$294,$A59,Observed!$C$2:$C$294,$C59),"")</f>
        <v/>
      </c>
      <c r="W59" s="26" t="str">
        <f>IF(ISNUMBER(AVERAGEIFS(Observed!S$2:S$294,Observed!$A$2:$A$294,$A59,Observed!$C$2:$C$294,$C59)),AVERAGEIFS(Observed!S$2:S$294,Observed!$A$2:$A$294,$A59,Observed!$C$2:$C$294,$C59),"")</f>
        <v/>
      </c>
      <c r="X59" s="26" t="str">
        <f>IF(ISNUMBER(AVERAGEIFS(Observed!T$2:T$294,Observed!$A$2:$A$294,$A59,Observed!$C$2:$C$294,$C59)),AVERAGEIFS(Observed!T$2:T$294,Observed!$A$2:$A$294,$A59,Observed!$C$2:$C$294,$C59),"")</f>
        <v/>
      </c>
      <c r="Y59" s="24" t="str">
        <f>IF(ISNUMBER(AVERAGEIFS(Observed!U$2:U$294,Observed!$A$2:$A$294,$A59,Observed!$C$2:$C$294,$C59)),AVERAGEIFS(Observed!U$2:U$294,Observed!$A$2:$A$294,$A59,Observed!$C$2:$C$294,$C59),"")</f>
        <v/>
      </c>
      <c r="Z59" s="24" t="str">
        <f>IF(ISNUMBER(AVERAGEIFS(Observed!V$2:V$294,Observed!$A$2:$A$294,$A59,Observed!$C$2:$C$294,$C59)),AVERAGEIFS(Observed!V$2:V$294,Observed!$A$2:$A$294,$A59,Observed!$C$2:$C$294,$C59),"")</f>
        <v/>
      </c>
      <c r="AA59" s="24" t="str">
        <f>IF(ISNUMBER(AVERAGEIFS(Observed!W$2:W$294,Observed!$A$2:$A$294,$A59,Observed!$C$2:$C$294,$C59)),AVERAGEIFS(Observed!W$2:W$294,Observed!$A$2:$A$294,$A59,Observed!$C$2:$C$294,$C59),"")</f>
        <v/>
      </c>
      <c r="AB59" s="24" t="str">
        <f>IF(ISNUMBER(AVERAGEIFS(Observed!X$2:X$294,Observed!$A$2:$A$294,$A59,Observed!$C$2:$C$294,$C59)),AVERAGEIFS(Observed!X$2:X$294,Observed!$A$2:$A$294,$A59,Observed!$C$2:$C$294,$C59),"")</f>
        <v/>
      </c>
      <c r="AC59" s="24" t="str">
        <f>IF(ISNUMBER(AVERAGEIFS(Observed!Y$2:Y$294,Observed!$A$2:$A$294,$A59,Observed!$C$2:$C$294,$C59)),AVERAGEIFS(Observed!Y$2:Y$294,Observed!$A$2:$A$294,$A59,Observed!$C$2:$C$294,$C59),"")</f>
        <v/>
      </c>
      <c r="AD59" s="24" t="str">
        <f>IF(ISNUMBER(AVERAGEIFS(Observed!Z$2:Z$294,Observed!$A$2:$A$294,$A59,Observed!$C$2:$C$294,$C59)),AVERAGEIFS(Observed!Z$2:Z$294,Observed!$A$2:$A$294,$A59,Observed!$C$2:$C$294,$C59),"")</f>
        <v/>
      </c>
      <c r="AE59" s="24" t="str">
        <f>IF(ISNUMBER(AVERAGEIFS(Observed!AA$2:AA$294,Observed!$A$2:$A$294,$A59,Observed!$C$2:$C$294,$C59)),AVERAGEIFS(Observed!AA$2:AA$294,Observed!$A$2:$A$294,$A59,Observed!$C$2:$C$294,$C59),"")</f>
        <v/>
      </c>
      <c r="AF59" s="24" t="str">
        <f>IF(ISNUMBER(AVERAGEIFS(Observed!AB$2:AB$294,Observed!$A$2:$A$294,$A59,Observed!$C$2:$C$294,$C59)),AVERAGEIFS(Observed!AB$2:AB$294,Observed!$A$2:$A$294,$A59,Observed!$C$2:$C$294,$C59),"")</f>
        <v/>
      </c>
      <c r="AG59" s="24" t="str">
        <f>IF(ISNUMBER(AVERAGEIFS(Observed!AC$2:AC$294,Observed!$A$2:$A$294,$A59,Observed!$C$2:$C$294,$C59)),AVERAGEIFS(Observed!AC$2:AC$294,Observed!$A$2:$A$294,$A59,Observed!$C$2:$C$294,$C59),"")</f>
        <v/>
      </c>
      <c r="AH59" s="25" t="str">
        <f>IF(ISNUMBER(AVERAGEIFS(Observed!AD$2:AD$294,Observed!$A$2:$A$294,$A59,Observed!$C$2:$C$294,$C59)),AVERAGEIFS(Observed!AD$2:AD$294,Observed!$A$2:$A$294,$A59,Observed!$C$2:$C$294,$C59),"")</f>
        <v/>
      </c>
      <c r="AI59" s="25" t="str">
        <f>IF(ISNUMBER(AVERAGEIFS(Observed!AE$2:AE$294,Observed!$A$2:$A$294,$A59,Observed!$C$2:$C$294,$C59)),AVERAGEIFS(Observed!AE$2:AE$294,Observed!$A$2:$A$294,$A59,Observed!$C$2:$C$294,$C59),"")</f>
        <v/>
      </c>
      <c r="AJ59" s="25" t="str">
        <f>IF(ISNUMBER(AVERAGEIFS(Observed!AF$2:AF$294,Observed!$A$2:$A$294,$A59,Observed!$C$2:$C$294,$C59)),AVERAGEIFS(Observed!AF$2:AF$294,Observed!$A$2:$A$294,$A59,Observed!$C$2:$C$294,$C59),"")</f>
        <v/>
      </c>
      <c r="AK59" s="24" t="str">
        <f>IF(ISNUMBER(AVERAGEIFS(Observed!AG$2:AG$294,Observed!$A$2:$A$294,$A59,Observed!$C$2:$C$294,$C59)),AVERAGEIFS(Observed!AG$2:AG$294,Observed!$A$2:$A$294,$A59,Observed!$C$2:$C$294,$C59),"")</f>
        <v/>
      </c>
      <c r="AL59" s="25">
        <f>IF(ISNUMBER(AVERAGEIFS(Observed!AH$2:AH$294,Observed!$A$2:$A$294,$A59,Observed!$C$2:$C$294,$C59)),AVERAGEIFS(Observed!AH$2:AH$294,Observed!$A$2:$A$294,$A59,Observed!$C$2:$C$294,$C59),"")</f>
        <v>5.6666666666666671E-3</v>
      </c>
      <c r="AM59" s="24">
        <f>IF(ISNUMBER(AVERAGEIFS(Observed!AI$2:AI$294,Observed!$A$2:$A$294,$A59,Observed!$C$2:$C$294,$C59)),AVERAGEIFS(Observed!AI$2:AI$294,Observed!$A$2:$A$294,$A59,Observed!$C$2:$C$294,$C59),"")</f>
        <v>5.0000000000000001E-3</v>
      </c>
      <c r="AN59" s="24">
        <f>IF(ISNUMBER(AVERAGEIFS(Observed!AJ$2:AJ$294,Observed!$A$2:$A$294,$A59,Observed!$C$2:$C$294,$C59)),AVERAGEIFS(Observed!AJ$2:AJ$294,Observed!$A$2:$A$294,$A59,Observed!$C$2:$C$294,$C59),"")</f>
        <v>0.27933333333333338</v>
      </c>
      <c r="AO59" s="24" t="str">
        <f>IF(ISNUMBER(AVERAGEIFS(Observed!AN$2:AN$294,Observed!$A$2:$A$294,$A59,Observed!$C$2:$C$294,$C59)),AVERAGEIFS(Observed!AN$2:AN$294,Observed!$A$2:$A$294,$A59,Observed!$C$2:$C$294,$C59),"")</f>
        <v/>
      </c>
      <c r="AP59" s="25" t="str">
        <f>IF(ISNUMBER(AVERAGEIFS(Observed!AO$2:AO$294,Observed!$A$2:$A$294,$A59,Observed!$C$2:$C$294,$C59)),AVERAGEIFS(Observed!AO$2:AO$294,Observed!$A$2:$A$294,$A59,Observed!$C$2:$C$294,$C59),"")</f>
        <v/>
      </c>
      <c r="AQ59" s="24" t="str">
        <f>IF(ISNUMBER(AVERAGEIFS(Observed!AP$2:AP$294,Observed!$A$2:$A$294,$A59,Observed!$C$2:$C$294,$C59)),AVERAGEIFS(Observed!AP$2:AP$294,Observed!$A$2:$A$294,$A59,Observed!$C$2:$C$294,$C59),"")</f>
        <v/>
      </c>
      <c r="AR59" s="24" t="str">
        <f>IF(ISNUMBER(AVERAGEIFS(Observed!AQ$2:AQ$294,Observed!$A$2:$A$294,$A59,Observed!$C$2:$C$294,$C59)),AVERAGEIFS(Observed!AQ$2:AQ$294,Observed!$A$2:$A$294,$A59,Observed!$C$2:$C$294,$C59),"")</f>
        <v/>
      </c>
      <c r="AS59" s="2">
        <f>COUNTIFS(Observed!$A$2:$A$294,$A59,Observed!$C$2:$C$294,$C59)</f>
        <v>3</v>
      </c>
      <c r="AT59" s="2">
        <f t="shared" si="1"/>
        <v>6</v>
      </c>
    </row>
    <row r="60" spans="1:46" x14ac:dyDescent="0.25">
      <c r="A60" s="4" t="s">
        <v>31</v>
      </c>
      <c r="B60" t="s">
        <v>26</v>
      </c>
      <c r="C60" s="3">
        <v>42390</v>
      </c>
      <c r="D60">
        <v>1</v>
      </c>
      <c r="F60">
        <v>350</v>
      </c>
      <c r="J60" s="2" t="s">
        <v>65</v>
      </c>
      <c r="K60" s="2" t="s">
        <v>23</v>
      </c>
      <c r="L60">
        <v>10</v>
      </c>
      <c r="M60" s="2" t="s">
        <v>22</v>
      </c>
      <c r="N60" s="23" t="str">
        <f>IF(ISNUMBER(AVERAGEIFS(Observed!J$2:J$294,Observed!$A$2:$A$294,$A60,Observed!$C$2:$C$294,$C60)),AVERAGEIFS(Observed!J$2:J$294,Observed!$A$2:$A$294,$A60,Observed!$C$2:$C$294,$C60),"")</f>
        <v/>
      </c>
      <c r="O60" s="24" t="str">
        <f>IF(ISNUMBER(AVERAGEIFS(Observed!K$2:K$294,Observed!$A$2:$A$294,$A60,Observed!$C$2:$C$294,$C60)),AVERAGEIFS(Observed!K$2:K$294,Observed!$A$2:$A$294,$A60,Observed!$C$2:$C$294,$C60),"")</f>
        <v/>
      </c>
      <c r="P60" s="24">
        <f>IF(ISNUMBER(AVERAGEIFS(Observed!L$2:L$294,Observed!$A$2:$A$294,$A60,Observed!$C$2:$C$294,$C60)),AVERAGEIFS(Observed!L$2:L$294,Observed!$A$2:$A$294,$A60,Observed!$C$2:$C$294,$C60),"")</f>
        <v>155.41666666666666</v>
      </c>
      <c r="Q60" s="24">
        <f>IF(ISNUMBER(AVERAGEIFS(Observed!M$2:M$294,Observed!$A$2:$A$294,$A60,Observed!$C$2:$C$294,$C60)),AVERAGEIFS(Observed!M$2:M$294,Observed!$A$2:$A$294,$A60,Observed!$C$2:$C$294,$C60),"")</f>
        <v>155.41666666666666</v>
      </c>
      <c r="R60" s="24">
        <f>IF(ISNUMBER(AVERAGEIFS(Observed!N$2:N$294,Observed!$A$2:$A$294,$A60,Observed!$C$2:$C$294,$C60)),AVERAGEIFS(Observed!N$2:N$294,Observed!$A$2:$A$294,$A60,Observed!$C$2:$C$294,$C60),"")</f>
        <v>1203.55</v>
      </c>
      <c r="S60" s="25" t="str">
        <f>IF(ISNUMBER(AVERAGEIFS(Observed!O$2:O$294,Observed!$A$2:$A$294,$A60,Observed!$C$2:$C$294,$C60)),AVERAGEIFS(Observed!O$2:O$294,Observed!$A$2:$A$294,$A60,Observed!$C$2:$C$294,$C60),"")</f>
        <v/>
      </c>
      <c r="T60" s="25" t="str">
        <f>IF(ISNUMBER(AVERAGEIFS(Observed!P$2:P$294,Observed!$A$2:$A$294,$A60,Observed!$C$2:$C$294,$C60)),AVERAGEIFS(Observed!P$2:P$294,Observed!$A$2:$A$294,$A60,Observed!$C$2:$C$294,$C60),"")</f>
        <v/>
      </c>
      <c r="U60" s="25" t="str">
        <f>IF(ISNUMBER(AVERAGEIFS(Observed!Q$2:Q$294,Observed!$A$2:$A$294,$A60,Observed!$C$2:$C$294,$C60)),AVERAGEIFS(Observed!Q$2:Q$294,Observed!$A$2:$A$294,$A60,Observed!$C$2:$C$294,$C60),"")</f>
        <v/>
      </c>
      <c r="V60" s="24" t="str">
        <f>IF(ISNUMBER(AVERAGEIFS(Observed!R$2:R$294,Observed!$A$2:$A$294,$A60,Observed!$C$2:$C$294,$C60)),AVERAGEIFS(Observed!R$2:R$294,Observed!$A$2:$A$294,$A60,Observed!$C$2:$C$294,$C60),"")</f>
        <v/>
      </c>
      <c r="W60" s="26" t="str">
        <f>IF(ISNUMBER(AVERAGEIFS(Observed!S$2:S$294,Observed!$A$2:$A$294,$A60,Observed!$C$2:$C$294,$C60)),AVERAGEIFS(Observed!S$2:S$294,Observed!$A$2:$A$294,$A60,Observed!$C$2:$C$294,$C60),"")</f>
        <v/>
      </c>
      <c r="X60" s="26" t="str">
        <f>IF(ISNUMBER(AVERAGEIFS(Observed!T$2:T$294,Observed!$A$2:$A$294,$A60,Observed!$C$2:$C$294,$C60)),AVERAGEIFS(Observed!T$2:T$294,Observed!$A$2:$A$294,$A60,Observed!$C$2:$C$294,$C60),"")</f>
        <v/>
      </c>
      <c r="Y60" s="24" t="str">
        <f>IF(ISNUMBER(AVERAGEIFS(Observed!U$2:U$294,Observed!$A$2:$A$294,$A60,Observed!$C$2:$C$294,$C60)),AVERAGEIFS(Observed!U$2:U$294,Observed!$A$2:$A$294,$A60,Observed!$C$2:$C$294,$C60),"")</f>
        <v/>
      </c>
      <c r="Z60" s="24" t="str">
        <f>IF(ISNUMBER(AVERAGEIFS(Observed!V$2:V$294,Observed!$A$2:$A$294,$A60,Observed!$C$2:$C$294,$C60)),AVERAGEIFS(Observed!V$2:V$294,Observed!$A$2:$A$294,$A60,Observed!$C$2:$C$294,$C60),"")</f>
        <v/>
      </c>
      <c r="AA60" s="24" t="str">
        <f>IF(ISNUMBER(AVERAGEIFS(Observed!W$2:W$294,Observed!$A$2:$A$294,$A60,Observed!$C$2:$C$294,$C60)),AVERAGEIFS(Observed!W$2:W$294,Observed!$A$2:$A$294,$A60,Observed!$C$2:$C$294,$C60),"")</f>
        <v/>
      </c>
      <c r="AB60" s="24" t="str">
        <f>IF(ISNUMBER(AVERAGEIFS(Observed!X$2:X$294,Observed!$A$2:$A$294,$A60,Observed!$C$2:$C$294,$C60)),AVERAGEIFS(Observed!X$2:X$294,Observed!$A$2:$A$294,$A60,Observed!$C$2:$C$294,$C60),"")</f>
        <v/>
      </c>
      <c r="AC60" s="24" t="str">
        <f>IF(ISNUMBER(AVERAGEIFS(Observed!Y$2:Y$294,Observed!$A$2:$A$294,$A60,Observed!$C$2:$C$294,$C60)),AVERAGEIFS(Observed!Y$2:Y$294,Observed!$A$2:$A$294,$A60,Observed!$C$2:$C$294,$C60),"")</f>
        <v/>
      </c>
      <c r="AD60" s="24" t="str">
        <f>IF(ISNUMBER(AVERAGEIFS(Observed!Z$2:Z$294,Observed!$A$2:$A$294,$A60,Observed!$C$2:$C$294,$C60)),AVERAGEIFS(Observed!Z$2:Z$294,Observed!$A$2:$A$294,$A60,Observed!$C$2:$C$294,$C60),"")</f>
        <v/>
      </c>
      <c r="AE60" s="24" t="str">
        <f>IF(ISNUMBER(AVERAGEIFS(Observed!AA$2:AA$294,Observed!$A$2:$A$294,$A60,Observed!$C$2:$C$294,$C60)),AVERAGEIFS(Observed!AA$2:AA$294,Observed!$A$2:$A$294,$A60,Observed!$C$2:$C$294,$C60),"")</f>
        <v/>
      </c>
      <c r="AF60" s="24" t="str">
        <f>IF(ISNUMBER(AVERAGEIFS(Observed!AB$2:AB$294,Observed!$A$2:$A$294,$A60,Observed!$C$2:$C$294,$C60)),AVERAGEIFS(Observed!AB$2:AB$294,Observed!$A$2:$A$294,$A60,Observed!$C$2:$C$294,$C60),"")</f>
        <v/>
      </c>
      <c r="AG60" s="24" t="str">
        <f>IF(ISNUMBER(AVERAGEIFS(Observed!AC$2:AC$294,Observed!$A$2:$A$294,$A60,Observed!$C$2:$C$294,$C60)),AVERAGEIFS(Observed!AC$2:AC$294,Observed!$A$2:$A$294,$A60,Observed!$C$2:$C$294,$C60),"")</f>
        <v/>
      </c>
      <c r="AH60" s="25" t="str">
        <f>IF(ISNUMBER(AVERAGEIFS(Observed!AD$2:AD$294,Observed!$A$2:$A$294,$A60,Observed!$C$2:$C$294,$C60)),AVERAGEIFS(Observed!AD$2:AD$294,Observed!$A$2:$A$294,$A60,Observed!$C$2:$C$294,$C60),"")</f>
        <v/>
      </c>
      <c r="AI60" s="25" t="str">
        <f>IF(ISNUMBER(AVERAGEIFS(Observed!AE$2:AE$294,Observed!$A$2:$A$294,$A60,Observed!$C$2:$C$294,$C60)),AVERAGEIFS(Observed!AE$2:AE$294,Observed!$A$2:$A$294,$A60,Observed!$C$2:$C$294,$C60),"")</f>
        <v/>
      </c>
      <c r="AJ60" s="25" t="str">
        <f>IF(ISNUMBER(AVERAGEIFS(Observed!AF$2:AF$294,Observed!$A$2:$A$294,$A60,Observed!$C$2:$C$294,$C60)),AVERAGEIFS(Observed!AF$2:AF$294,Observed!$A$2:$A$294,$A60,Observed!$C$2:$C$294,$C60),"")</f>
        <v/>
      </c>
      <c r="AK60" s="24" t="str">
        <f>IF(ISNUMBER(AVERAGEIFS(Observed!AG$2:AG$294,Observed!$A$2:$A$294,$A60,Observed!$C$2:$C$294,$C60)),AVERAGEIFS(Observed!AG$2:AG$294,Observed!$A$2:$A$294,$A60,Observed!$C$2:$C$294,$C60),"")</f>
        <v/>
      </c>
      <c r="AL60" s="25">
        <f>IF(ISNUMBER(AVERAGEIFS(Observed!AH$2:AH$294,Observed!$A$2:$A$294,$A60,Observed!$C$2:$C$294,$C60)),AVERAGEIFS(Observed!AH$2:AH$294,Observed!$A$2:$A$294,$A60,Observed!$C$2:$C$294,$C60),"")</f>
        <v>6.3333333333333332E-3</v>
      </c>
      <c r="AM60" s="24">
        <f>IF(ISNUMBER(AVERAGEIFS(Observed!AI$2:AI$294,Observed!$A$2:$A$294,$A60,Observed!$C$2:$C$294,$C60)),AVERAGEIFS(Observed!AI$2:AI$294,Observed!$A$2:$A$294,$A60,Observed!$C$2:$C$294,$C60),"")</f>
        <v>4.5000000000000005E-3</v>
      </c>
      <c r="AN60" s="24">
        <f>IF(ISNUMBER(AVERAGEIFS(Observed!AJ$2:AJ$294,Observed!$A$2:$A$294,$A60,Observed!$C$2:$C$294,$C60)),AVERAGEIFS(Observed!AJ$2:AJ$294,Observed!$A$2:$A$294,$A60,Observed!$C$2:$C$294,$C60),"")</f>
        <v>0.37266666666666665</v>
      </c>
      <c r="AO60" s="24" t="str">
        <f>IF(ISNUMBER(AVERAGEIFS(Observed!AN$2:AN$294,Observed!$A$2:$A$294,$A60,Observed!$C$2:$C$294,$C60)),AVERAGEIFS(Observed!AN$2:AN$294,Observed!$A$2:$A$294,$A60,Observed!$C$2:$C$294,$C60),"")</f>
        <v/>
      </c>
      <c r="AP60" s="25" t="str">
        <f>IF(ISNUMBER(AVERAGEIFS(Observed!AO$2:AO$294,Observed!$A$2:$A$294,$A60,Observed!$C$2:$C$294,$C60)),AVERAGEIFS(Observed!AO$2:AO$294,Observed!$A$2:$A$294,$A60,Observed!$C$2:$C$294,$C60),"")</f>
        <v/>
      </c>
      <c r="AQ60" s="24" t="str">
        <f>IF(ISNUMBER(AVERAGEIFS(Observed!AP$2:AP$294,Observed!$A$2:$A$294,$A60,Observed!$C$2:$C$294,$C60)),AVERAGEIFS(Observed!AP$2:AP$294,Observed!$A$2:$A$294,$A60,Observed!$C$2:$C$294,$C60),"")</f>
        <v/>
      </c>
      <c r="AR60" s="24" t="str">
        <f>IF(ISNUMBER(AVERAGEIFS(Observed!AQ$2:AQ$294,Observed!$A$2:$A$294,$A60,Observed!$C$2:$C$294,$C60)),AVERAGEIFS(Observed!AQ$2:AQ$294,Observed!$A$2:$A$294,$A60,Observed!$C$2:$C$294,$C60),"")</f>
        <v/>
      </c>
      <c r="AS60" s="2">
        <f>COUNTIFS(Observed!$A$2:$A$294,$A60,Observed!$C$2:$C$294,$C60)</f>
        <v>3</v>
      </c>
      <c r="AT60" s="2">
        <f t="shared" si="1"/>
        <v>6</v>
      </c>
    </row>
    <row r="61" spans="1:46" x14ac:dyDescent="0.25">
      <c r="A61" s="4" t="s">
        <v>30</v>
      </c>
      <c r="B61" t="s">
        <v>26</v>
      </c>
      <c r="C61" s="3">
        <v>42390</v>
      </c>
      <c r="D61">
        <v>1</v>
      </c>
      <c r="F61">
        <v>500</v>
      </c>
      <c r="J61" s="2" t="s">
        <v>65</v>
      </c>
      <c r="K61" s="2" t="s">
        <v>23</v>
      </c>
      <c r="L61">
        <v>10</v>
      </c>
      <c r="M61" s="2" t="s">
        <v>22</v>
      </c>
      <c r="N61" s="23" t="str">
        <f>IF(ISNUMBER(AVERAGEIFS(Observed!J$2:J$294,Observed!$A$2:$A$294,$A61,Observed!$C$2:$C$294,$C61)),AVERAGEIFS(Observed!J$2:J$294,Observed!$A$2:$A$294,$A61,Observed!$C$2:$C$294,$C61),"")</f>
        <v/>
      </c>
      <c r="O61" s="24" t="str">
        <f>IF(ISNUMBER(AVERAGEIFS(Observed!K$2:K$294,Observed!$A$2:$A$294,$A61,Observed!$C$2:$C$294,$C61)),AVERAGEIFS(Observed!K$2:K$294,Observed!$A$2:$A$294,$A61,Observed!$C$2:$C$294,$C61),"")</f>
        <v/>
      </c>
      <c r="P61" s="24">
        <f>IF(ISNUMBER(AVERAGEIFS(Observed!L$2:L$294,Observed!$A$2:$A$294,$A61,Observed!$C$2:$C$294,$C61)),AVERAGEIFS(Observed!L$2:L$294,Observed!$A$2:$A$294,$A61,Observed!$C$2:$C$294,$C61),"")</f>
        <v>126.22333333333334</v>
      </c>
      <c r="Q61" s="24">
        <f>IF(ISNUMBER(AVERAGEIFS(Observed!M$2:M$294,Observed!$A$2:$A$294,$A61,Observed!$C$2:$C$294,$C61)),AVERAGEIFS(Observed!M$2:M$294,Observed!$A$2:$A$294,$A61,Observed!$C$2:$C$294,$C61),"")</f>
        <v>126.22333333333334</v>
      </c>
      <c r="R61" s="24">
        <f>IF(ISNUMBER(AVERAGEIFS(Observed!N$2:N$294,Observed!$A$2:$A$294,$A61,Observed!$C$2:$C$294,$C61)),AVERAGEIFS(Observed!N$2:N$294,Observed!$A$2:$A$294,$A61,Observed!$C$2:$C$294,$C61),"")</f>
        <v>1336.8799999999999</v>
      </c>
      <c r="S61" s="25" t="str">
        <f>IF(ISNUMBER(AVERAGEIFS(Observed!O$2:O$294,Observed!$A$2:$A$294,$A61,Observed!$C$2:$C$294,$C61)),AVERAGEIFS(Observed!O$2:O$294,Observed!$A$2:$A$294,$A61,Observed!$C$2:$C$294,$C61),"")</f>
        <v/>
      </c>
      <c r="T61" s="25" t="str">
        <f>IF(ISNUMBER(AVERAGEIFS(Observed!P$2:P$294,Observed!$A$2:$A$294,$A61,Observed!$C$2:$C$294,$C61)),AVERAGEIFS(Observed!P$2:P$294,Observed!$A$2:$A$294,$A61,Observed!$C$2:$C$294,$C61),"")</f>
        <v/>
      </c>
      <c r="U61" s="25" t="str">
        <f>IF(ISNUMBER(AVERAGEIFS(Observed!Q$2:Q$294,Observed!$A$2:$A$294,$A61,Observed!$C$2:$C$294,$C61)),AVERAGEIFS(Observed!Q$2:Q$294,Observed!$A$2:$A$294,$A61,Observed!$C$2:$C$294,$C61),"")</f>
        <v/>
      </c>
      <c r="V61" s="24" t="str">
        <f>IF(ISNUMBER(AVERAGEIFS(Observed!R$2:R$294,Observed!$A$2:$A$294,$A61,Observed!$C$2:$C$294,$C61)),AVERAGEIFS(Observed!R$2:R$294,Observed!$A$2:$A$294,$A61,Observed!$C$2:$C$294,$C61),"")</f>
        <v/>
      </c>
      <c r="W61" s="26" t="str">
        <f>IF(ISNUMBER(AVERAGEIFS(Observed!S$2:S$294,Observed!$A$2:$A$294,$A61,Observed!$C$2:$C$294,$C61)),AVERAGEIFS(Observed!S$2:S$294,Observed!$A$2:$A$294,$A61,Observed!$C$2:$C$294,$C61),"")</f>
        <v/>
      </c>
      <c r="X61" s="26" t="str">
        <f>IF(ISNUMBER(AVERAGEIFS(Observed!T$2:T$294,Observed!$A$2:$A$294,$A61,Observed!$C$2:$C$294,$C61)),AVERAGEIFS(Observed!T$2:T$294,Observed!$A$2:$A$294,$A61,Observed!$C$2:$C$294,$C61),"")</f>
        <v/>
      </c>
      <c r="Y61" s="24" t="str">
        <f>IF(ISNUMBER(AVERAGEIFS(Observed!U$2:U$294,Observed!$A$2:$A$294,$A61,Observed!$C$2:$C$294,$C61)),AVERAGEIFS(Observed!U$2:U$294,Observed!$A$2:$A$294,$A61,Observed!$C$2:$C$294,$C61),"")</f>
        <v/>
      </c>
      <c r="Z61" s="24" t="str">
        <f>IF(ISNUMBER(AVERAGEIFS(Observed!V$2:V$294,Observed!$A$2:$A$294,$A61,Observed!$C$2:$C$294,$C61)),AVERAGEIFS(Observed!V$2:V$294,Observed!$A$2:$A$294,$A61,Observed!$C$2:$C$294,$C61),"")</f>
        <v/>
      </c>
      <c r="AA61" s="24" t="str">
        <f>IF(ISNUMBER(AVERAGEIFS(Observed!W$2:W$294,Observed!$A$2:$A$294,$A61,Observed!$C$2:$C$294,$C61)),AVERAGEIFS(Observed!W$2:W$294,Observed!$A$2:$A$294,$A61,Observed!$C$2:$C$294,$C61),"")</f>
        <v/>
      </c>
      <c r="AB61" s="24" t="str">
        <f>IF(ISNUMBER(AVERAGEIFS(Observed!X$2:X$294,Observed!$A$2:$A$294,$A61,Observed!$C$2:$C$294,$C61)),AVERAGEIFS(Observed!X$2:X$294,Observed!$A$2:$A$294,$A61,Observed!$C$2:$C$294,$C61),"")</f>
        <v/>
      </c>
      <c r="AC61" s="24" t="str">
        <f>IF(ISNUMBER(AVERAGEIFS(Observed!Y$2:Y$294,Observed!$A$2:$A$294,$A61,Observed!$C$2:$C$294,$C61)),AVERAGEIFS(Observed!Y$2:Y$294,Observed!$A$2:$A$294,$A61,Observed!$C$2:$C$294,$C61),"")</f>
        <v/>
      </c>
      <c r="AD61" s="24" t="str">
        <f>IF(ISNUMBER(AVERAGEIFS(Observed!Z$2:Z$294,Observed!$A$2:$A$294,$A61,Observed!$C$2:$C$294,$C61)),AVERAGEIFS(Observed!Z$2:Z$294,Observed!$A$2:$A$294,$A61,Observed!$C$2:$C$294,$C61),"")</f>
        <v/>
      </c>
      <c r="AE61" s="24" t="str">
        <f>IF(ISNUMBER(AVERAGEIFS(Observed!AA$2:AA$294,Observed!$A$2:$A$294,$A61,Observed!$C$2:$C$294,$C61)),AVERAGEIFS(Observed!AA$2:AA$294,Observed!$A$2:$A$294,$A61,Observed!$C$2:$C$294,$C61),"")</f>
        <v/>
      </c>
      <c r="AF61" s="24" t="str">
        <f>IF(ISNUMBER(AVERAGEIFS(Observed!AB$2:AB$294,Observed!$A$2:$A$294,$A61,Observed!$C$2:$C$294,$C61)),AVERAGEIFS(Observed!AB$2:AB$294,Observed!$A$2:$A$294,$A61,Observed!$C$2:$C$294,$C61),"")</f>
        <v/>
      </c>
      <c r="AG61" s="24" t="str">
        <f>IF(ISNUMBER(AVERAGEIFS(Observed!AC$2:AC$294,Observed!$A$2:$A$294,$A61,Observed!$C$2:$C$294,$C61)),AVERAGEIFS(Observed!AC$2:AC$294,Observed!$A$2:$A$294,$A61,Observed!$C$2:$C$294,$C61),"")</f>
        <v/>
      </c>
      <c r="AH61" s="25" t="str">
        <f>IF(ISNUMBER(AVERAGEIFS(Observed!AD$2:AD$294,Observed!$A$2:$A$294,$A61,Observed!$C$2:$C$294,$C61)),AVERAGEIFS(Observed!AD$2:AD$294,Observed!$A$2:$A$294,$A61,Observed!$C$2:$C$294,$C61),"")</f>
        <v/>
      </c>
      <c r="AI61" s="25" t="str">
        <f>IF(ISNUMBER(AVERAGEIFS(Observed!AE$2:AE$294,Observed!$A$2:$A$294,$A61,Observed!$C$2:$C$294,$C61)),AVERAGEIFS(Observed!AE$2:AE$294,Observed!$A$2:$A$294,$A61,Observed!$C$2:$C$294,$C61),"")</f>
        <v/>
      </c>
      <c r="AJ61" s="25" t="str">
        <f>IF(ISNUMBER(AVERAGEIFS(Observed!AF$2:AF$294,Observed!$A$2:$A$294,$A61,Observed!$C$2:$C$294,$C61)),AVERAGEIFS(Observed!AF$2:AF$294,Observed!$A$2:$A$294,$A61,Observed!$C$2:$C$294,$C61),"")</f>
        <v/>
      </c>
      <c r="AK61" s="24" t="str">
        <f>IF(ISNUMBER(AVERAGEIFS(Observed!AG$2:AG$294,Observed!$A$2:$A$294,$A61,Observed!$C$2:$C$294,$C61)),AVERAGEIFS(Observed!AG$2:AG$294,Observed!$A$2:$A$294,$A61,Observed!$C$2:$C$294,$C61),"")</f>
        <v/>
      </c>
      <c r="AL61" s="25">
        <f>IF(ISNUMBER(AVERAGEIFS(Observed!AH$2:AH$294,Observed!$A$2:$A$294,$A61,Observed!$C$2:$C$294,$C61)),AVERAGEIFS(Observed!AH$2:AH$294,Observed!$A$2:$A$294,$A61,Observed!$C$2:$C$294,$C61),"")</f>
        <v>7.4999999999999997E-3</v>
      </c>
      <c r="AM61" s="24" t="str">
        <f>IF(ISNUMBER(AVERAGEIFS(Observed!AI$2:AI$294,Observed!$A$2:$A$294,$A61,Observed!$C$2:$C$294,$C61)),AVERAGEIFS(Observed!AI$2:AI$294,Observed!$A$2:$A$294,$A61,Observed!$C$2:$C$294,$C61),"")</f>
        <v/>
      </c>
      <c r="AN61" s="24">
        <f>IF(ISNUMBER(AVERAGEIFS(Observed!AJ$2:AJ$294,Observed!$A$2:$A$294,$A61,Observed!$C$2:$C$294,$C61)),AVERAGEIFS(Observed!AJ$2:AJ$294,Observed!$A$2:$A$294,$A61,Observed!$C$2:$C$294,$C61),"")</f>
        <v>0.27899999999999997</v>
      </c>
      <c r="AO61" s="24" t="str">
        <f>IF(ISNUMBER(AVERAGEIFS(Observed!AN$2:AN$294,Observed!$A$2:$A$294,$A61,Observed!$C$2:$C$294,$C61)),AVERAGEIFS(Observed!AN$2:AN$294,Observed!$A$2:$A$294,$A61,Observed!$C$2:$C$294,$C61),"")</f>
        <v/>
      </c>
      <c r="AP61" s="25" t="str">
        <f>IF(ISNUMBER(AVERAGEIFS(Observed!AO$2:AO$294,Observed!$A$2:$A$294,$A61,Observed!$C$2:$C$294,$C61)),AVERAGEIFS(Observed!AO$2:AO$294,Observed!$A$2:$A$294,$A61,Observed!$C$2:$C$294,$C61),"")</f>
        <v/>
      </c>
      <c r="AQ61" s="24" t="str">
        <f>IF(ISNUMBER(AVERAGEIFS(Observed!AP$2:AP$294,Observed!$A$2:$A$294,$A61,Observed!$C$2:$C$294,$C61)),AVERAGEIFS(Observed!AP$2:AP$294,Observed!$A$2:$A$294,$A61,Observed!$C$2:$C$294,$C61),"")</f>
        <v/>
      </c>
      <c r="AR61" s="24" t="str">
        <f>IF(ISNUMBER(AVERAGEIFS(Observed!AQ$2:AQ$294,Observed!$A$2:$A$294,$A61,Observed!$C$2:$C$294,$C61)),AVERAGEIFS(Observed!AQ$2:AQ$294,Observed!$A$2:$A$294,$A61,Observed!$C$2:$C$294,$C61),"")</f>
        <v/>
      </c>
      <c r="AS61" s="2">
        <f>COUNTIFS(Observed!$A$2:$A$294,$A61,Observed!$C$2:$C$294,$C61)</f>
        <v>3</v>
      </c>
      <c r="AT61" s="2">
        <f t="shared" si="1"/>
        <v>5</v>
      </c>
    </row>
    <row r="62" spans="1:46" x14ac:dyDescent="0.25">
      <c r="A62" s="4" t="s">
        <v>27</v>
      </c>
      <c r="B62" t="s">
        <v>26</v>
      </c>
      <c r="C62" s="3">
        <v>42437</v>
      </c>
      <c r="D62">
        <v>1</v>
      </c>
      <c r="F62">
        <v>0</v>
      </c>
      <c r="J62" s="2" t="s">
        <v>65</v>
      </c>
      <c r="K62" s="2" t="s">
        <v>23</v>
      </c>
      <c r="L62">
        <v>11</v>
      </c>
      <c r="M62" s="2" t="s">
        <v>22</v>
      </c>
      <c r="N62" s="23" t="str">
        <f>IF(ISNUMBER(AVERAGEIFS(Observed!J$2:J$294,Observed!$A$2:$A$294,$A62,Observed!$C$2:$C$294,$C62)),AVERAGEIFS(Observed!J$2:J$294,Observed!$A$2:$A$294,$A62,Observed!$C$2:$C$294,$C62),"")</f>
        <v/>
      </c>
      <c r="O62" s="24" t="str">
        <f>IF(ISNUMBER(AVERAGEIFS(Observed!K$2:K$294,Observed!$A$2:$A$294,$A62,Observed!$C$2:$C$294,$C62)),AVERAGEIFS(Observed!K$2:K$294,Observed!$A$2:$A$294,$A62,Observed!$C$2:$C$294,$C62),"")</f>
        <v/>
      </c>
      <c r="P62" s="24">
        <f>IF(ISNUMBER(AVERAGEIFS(Observed!L$2:L$294,Observed!$A$2:$A$294,$A62,Observed!$C$2:$C$294,$C62)),AVERAGEIFS(Observed!L$2:L$294,Observed!$A$2:$A$294,$A62,Observed!$C$2:$C$294,$C62),"")</f>
        <v>132.83000000000001</v>
      </c>
      <c r="Q62" s="24">
        <f>IF(ISNUMBER(AVERAGEIFS(Observed!M$2:M$294,Observed!$A$2:$A$294,$A62,Observed!$C$2:$C$294,$C62)),AVERAGEIFS(Observed!M$2:M$294,Observed!$A$2:$A$294,$A62,Observed!$C$2:$C$294,$C62),"")</f>
        <v>132.83000000000001</v>
      </c>
      <c r="R62" s="24">
        <f>IF(ISNUMBER(AVERAGEIFS(Observed!N$2:N$294,Observed!$A$2:$A$294,$A62,Observed!$C$2:$C$294,$C62)),AVERAGEIFS(Observed!N$2:N$294,Observed!$A$2:$A$294,$A62,Observed!$C$2:$C$294,$C62),"")</f>
        <v>1016.2166666666667</v>
      </c>
      <c r="S62" s="25" t="str">
        <f>IF(ISNUMBER(AVERAGEIFS(Observed!O$2:O$294,Observed!$A$2:$A$294,$A62,Observed!$C$2:$C$294,$C62)),AVERAGEIFS(Observed!O$2:O$294,Observed!$A$2:$A$294,$A62,Observed!$C$2:$C$294,$C62),"")</f>
        <v/>
      </c>
      <c r="T62" s="25" t="str">
        <f>IF(ISNUMBER(AVERAGEIFS(Observed!P$2:P$294,Observed!$A$2:$A$294,$A62,Observed!$C$2:$C$294,$C62)),AVERAGEIFS(Observed!P$2:P$294,Observed!$A$2:$A$294,$A62,Observed!$C$2:$C$294,$C62),"")</f>
        <v/>
      </c>
      <c r="U62" s="25" t="str">
        <f>IF(ISNUMBER(AVERAGEIFS(Observed!Q$2:Q$294,Observed!$A$2:$A$294,$A62,Observed!$C$2:$C$294,$C62)),AVERAGEIFS(Observed!Q$2:Q$294,Observed!$A$2:$A$294,$A62,Observed!$C$2:$C$294,$C62),"")</f>
        <v/>
      </c>
      <c r="V62" s="24" t="str">
        <f>IF(ISNUMBER(AVERAGEIFS(Observed!R$2:R$294,Observed!$A$2:$A$294,$A62,Observed!$C$2:$C$294,$C62)),AVERAGEIFS(Observed!R$2:R$294,Observed!$A$2:$A$294,$A62,Observed!$C$2:$C$294,$C62),"")</f>
        <v/>
      </c>
      <c r="W62" s="26" t="str">
        <f>IF(ISNUMBER(AVERAGEIFS(Observed!S$2:S$294,Observed!$A$2:$A$294,$A62,Observed!$C$2:$C$294,$C62)),AVERAGEIFS(Observed!S$2:S$294,Observed!$A$2:$A$294,$A62,Observed!$C$2:$C$294,$C62),"")</f>
        <v/>
      </c>
      <c r="X62" s="26" t="str">
        <f>IF(ISNUMBER(AVERAGEIFS(Observed!T$2:T$294,Observed!$A$2:$A$294,$A62,Observed!$C$2:$C$294,$C62)),AVERAGEIFS(Observed!T$2:T$294,Observed!$A$2:$A$294,$A62,Observed!$C$2:$C$294,$C62),"")</f>
        <v/>
      </c>
      <c r="Y62" s="24" t="str">
        <f>IF(ISNUMBER(AVERAGEIFS(Observed!U$2:U$294,Observed!$A$2:$A$294,$A62,Observed!$C$2:$C$294,$C62)),AVERAGEIFS(Observed!U$2:U$294,Observed!$A$2:$A$294,$A62,Observed!$C$2:$C$294,$C62),"")</f>
        <v/>
      </c>
      <c r="Z62" s="24" t="str">
        <f>IF(ISNUMBER(AVERAGEIFS(Observed!V$2:V$294,Observed!$A$2:$A$294,$A62,Observed!$C$2:$C$294,$C62)),AVERAGEIFS(Observed!V$2:V$294,Observed!$A$2:$A$294,$A62,Observed!$C$2:$C$294,$C62),"")</f>
        <v/>
      </c>
      <c r="AA62" s="24" t="str">
        <f>IF(ISNUMBER(AVERAGEIFS(Observed!W$2:W$294,Observed!$A$2:$A$294,$A62,Observed!$C$2:$C$294,$C62)),AVERAGEIFS(Observed!W$2:W$294,Observed!$A$2:$A$294,$A62,Observed!$C$2:$C$294,$C62),"")</f>
        <v/>
      </c>
      <c r="AB62" s="24" t="str">
        <f>IF(ISNUMBER(AVERAGEIFS(Observed!X$2:X$294,Observed!$A$2:$A$294,$A62,Observed!$C$2:$C$294,$C62)),AVERAGEIFS(Observed!X$2:X$294,Observed!$A$2:$A$294,$A62,Observed!$C$2:$C$294,$C62),"")</f>
        <v/>
      </c>
      <c r="AC62" s="24" t="str">
        <f>IF(ISNUMBER(AVERAGEIFS(Observed!Y$2:Y$294,Observed!$A$2:$A$294,$A62,Observed!$C$2:$C$294,$C62)),AVERAGEIFS(Observed!Y$2:Y$294,Observed!$A$2:$A$294,$A62,Observed!$C$2:$C$294,$C62),"")</f>
        <v/>
      </c>
      <c r="AD62" s="24" t="str">
        <f>IF(ISNUMBER(AVERAGEIFS(Observed!Z$2:Z$294,Observed!$A$2:$A$294,$A62,Observed!$C$2:$C$294,$C62)),AVERAGEIFS(Observed!Z$2:Z$294,Observed!$A$2:$A$294,$A62,Observed!$C$2:$C$294,$C62),"")</f>
        <v/>
      </c>
      <c r="AE62" s="24" t="str">
        <f>IF(ISNUMBER(AVERAGEIFS(Observed!AA$2:AA$294,Observed!$A$2:$A$294,$A62,Observed!$C$2:$C$294,$C62)),AVERAGEIFS(Observed!AA$2:AA$294,Observed!$A$2:$A$294,$A62,Observed!$C$2:$C$294,$C62),"")</f>
        <v/>
      </c>
      <c r="AF62" s="24" t="str">
        <f>IF(ISNUMBER(AVERAGEIFS(Observed!AB$2:AB$294,Observed!$A$2:$A$294,$A62,Observed!$C$2:$C$294,$C62)),AVERAGEIFS(Observed!AB$2:AB$294,Observed!$A$2:$A$294,$A62,Observed!$C$2:$C$294,$C62),"")</f>
        <v/>
      </c>
      <c r="AG62" s="24" t="str">
        <f>IF(ISNUMBER(AVERAGEIFS(Observed!AC$2:AC$294,Observed!$A$2:$A$294,$A62,Observed!$C$2:$C$294,$C62)),AVERAGEIFS(Observed!AC$2:AC$294,Observed!$A$2:$A$294,$A62,Observed!$C$2:$C$294,$C62),"")</f>
        <v/>
      </c>
      <c r="AH62" s="25" t="str">
        <f>IF(ISNUMBER(AVERAGEIFS(Observed!AD$2:AD$294,Observed!$A$2:$A$294,$A62,Observed!$C$2:$C$294,$C62)),AVERAGEIFS(Observed!AD$2:AD$294,Observed!$A$2:$A$294,$A62,Observed!$C$2:$C$294,$C62),"")</f>
        <v/>
      </c>
      <c r="AI62" s="25" t="str">
        <f>IF(ISNUMBER(AVERAGEIFS(Observed!AE$2:AE$294,Observed!$A$2:$A$294,$A62,Observed!$C$2:$C$294,$C62)),AVERAGEIFS(Observed!AE$2:AE$294,Observed!$A$2:$A$294,$A62,Observed!$C$2:$C$294,$C62),"")</f>
        <v/>
      </c>
      <c r="AJ62" s="25" t="str">
        <f>IF(ISNUMBER(AVERAGEIFS(Observed!AF$2:AF$294,Observed!$A$2:$A$294,$A62,Observed!$C$2:$C$294,$C62)),AVERAGEIFS(Observed!AF$2:AF$294,Observed!$A$2:$A$294,$A62,Observed!$C$2:$C$294,$C62),"")</f>
        <v/>
      </c>
      <c r="AK62" s="24" t="str">
        <f>IF(ISNUMBER(AVERAGEIFS(Observed!AG$2:AG$294,Observed!$A$2:$A$294,$A62,Observed!$C$2:$C$294,$C62)),AVERAGEIFS(Observed!AG$2:AG$294,Observed!$A$2:$A$294,$A62,Observed!$C$2:$C$294,$C62),"")</f>
        <v/>
      </c>
      <c r="AL62" s="25">
        <f>IF(ISNUMBER(AVERAGEIFS(Observed!AH$2:AH$294,Observed!$A$2:$A$294,$A62,Observed!$C$2:$C$294,$C62)),AVERAGEIFS(Observed!AH$2:AH$294,Observed!$A$2:$A$294,$A62,Observed!$C$2:$C$294,$C62),"")</f>
        <v>2E-3</v>
      </c>
      <c r="AM62" s="24">
        <f>IF(ISNUMBER(AVERAGEIFS(Observed!AI$2:AI$294,Observed!$A$2:$A$294,$A62,Observed!$C$2:$C$294,$C62)),AVERAGEIFS(Observed!AI$2:AI$294,Observed!$A$2:$A$294,$A62,Observed!$C$2:$C$294,$C62),"")</f>
        <v>1E-3</v>
      </c>
      <c r="AN62" s="24">
        <f>IF(ISNUMBER(AVERAGEIFS(Observed!AJ$2:AJ$294,Observed!$A$2:$A$294,$A62,Observed!$C$2:$C$294,$C62)),AVERAGEIFS(Observed!AJ$2:AJ$294,Observed!$A$2:$A$294,$A62,Observed!$C$2:$C$294,$C62),"")</f>
        <v>0.122</v>
      </c>
      <c r="AO62" s="24" t="str">
        <f>IF(ISNUMBER(AVERAGEIFS(Observed!AN$2:AN$294,Observed!$A$2:$A$294,$A62,Observed!$C$2:$C$294,$C62)),AVERAGEIFS(Observed!AN$2:AN$294,Observed!$A$2:$A$294,$A62,Observed!$C$2:$C$294,$C62),"")</f>
        <v/>
      </c>
      <c r="AP62" s="25" t="str">
        <f>IF(ISNUMBER(AVERAGEIFS(Observed!AO$2:AO$294,Observed!$A$2:$A$294,$A62,Observed!$C$2:$C$294,$C62)),AVERAGEIFS(Observed!AO$2:AO$294,Observed!$A$2:$A$294,$A62,Observed!$C$2:$C$294,$C62),"")</f>
        <v/>
      </c>
      <c r="AQ62" s="24" t="str">
        <f>IF(ISNUMBER(AVERAGEIFS(Observed!AP$2:AP$294,Observed!$A$2:$A$294,$A62,Observed!$C$2:$C$294,$C62)),AVERAGEIFS(Observed!AP$2:AP$294,Observed!$A$2:$A$294,$A62,Observed!$C$2:$C$294,$C62),"")</f>
        <v/>
      </c>
      <c r="AR62" s="24" t="str">
        <f>IF(ISNUMBER(AVERAGEIFS(Observed!AQ$2:AQ$294,Observed!$A$2:$A$294,$A62,Observed!$C$2:$C$294,$C62)),AVERAGEIFS(Observed!AQ$2:AQ$294,Observed!$A$2:$A$294,$A62,Observed!$C$2:$C$294,$C62),"")</f>
        <v/>
      </c>
      <c r="AS62" s="2">
        <f>COUNTIFS(Observed!$A$2:$A$294,$A62,Observed!$C$2:$C$294,$C62)</f>
        <v>3</v>
      </c>
      <c r="AT62" s="2">
        <f t="shared" si="1"/>
        <v>6</v>
      </c>
    </row>
    <row r="63" spans="1:46" x14ac:dyDescent="0.25">
      <c r="A63" s="4" t="s">
        <v>29</v>
      </c>
      <c r="B63" t="s">
        <v>26</v>
      </c>
      <c r="C63" s="3">
        <v>42437</v>
      </c>
      <c r="D63">
        <v>1</v>
      </c>
      <c r="F63">
        <v>50</v>
      </c>
      <c r="J63" s="2" t="s">
        <v>65</v>
      </c>
      <c r="K63" s="2" t="s">
        <v>23</v>
      </c>
      <c r="L63">
        <v>11</v>
      </c>
      <c r="M63" s="2" t="s">
        <v>22</v>
      </c>
      <c r="N63" s="23" t="str">
        <f>IF(ISNUMBER(AVERAGEIFS(Observed!J$2:J$294,Observed!$A$2:$A$294,$A63,Observed!$C$2:$C$294,$C63)),AVERAGEIFS(Observed!J$2:J$294,Observed!$A$2:$A$294,$A63,Observed!$C$2:$C$294,$C63),"")</f>
        <v/>
      </c>
      <c r="O63" s="24" t="str">
        <f>IF(ISNUMBER(AVERAGEIFS(Observed!K$2:K$294,Observed!$A$2:$A$294,$A63,Observed!$C$2:$C$294,$C63)),AVERAGEIFS(Observed!K$2:K$294,Observed!$A$2:$A$294,$A63,Observed!$C$2:$C$294,$C63),"")</f>
        <v/>
      </c>
      <c r="P63" s="24">
        <f>IF(ISNUMBER(AVERAGEIFS(Observed!L$2:L$294,Observed!$A$2:$A$294,$A63,Observed!$C$2:$C$294,$C63)),AVERAGEIFS(Observed!L$2:L$294,Observed!$A$2:$A$294,$A63,Observed!$C$2:$C$294,$C63),"")</f>
        <v>174.29666666666665</v>
      </c>
      <c r="Q63" s="24">
        <f>IF(ISNUMBER(AVERAGEIFS(Observed!M$2:M$294,Observed!$A$2:$A$294,$A63,Observed!$C$2:$C$294,$C63)),AVERAGEIFS(Observed!M$2:M$294,Observed!$A$2:$A$294,$A63,Observed!$C$2:$C$294,$C63),"")</f>
        <v>174.29666666666665</v>
      </c>
      <c r="R63" s="24">
        <f>IF(ISNUMBER(AVERAGEIFS(Observed!N$2:N$294,Observed!$A$2:$A$294,$A63,Observed!$C$2:$C$294,$C63)),AVERAGEIFS(Observed!N$2:N$294,Observed!$A$2:$A$294,$A63,Observed!$C$2:$C$294,$C63),"")</f>
        <v>1208.77</v>
      </c>
      <c r="S63" s="25" t="str">
        <f>IF(ISNUMBER(AVERAGEIFS(Observed!O$2:O$294,Observed!$A$2:$A$294,$A63,Observed!$C$2:$C$294,$C63)),AVERAGEIFS(Observed!O$2:O$294,Observed!$A$2:$A$294,$A63,Observed!$C$2:$C$294,$C63),"")</f>
        <v/>
      </c>
      <c r="T63" s="25" t="str">
        <f>IF(ISNUMBER(AVERAGEIFS(Observed!P$2:P$294,Observed!$A$2:$A$294,$A63,Observed!$C$2:$C$294,$C63)),AVERAGEIFS(Observed!P$2:P$294,Observed!$A$2:$A$294,$A63,Observed!$C$2:$C$294,$C63),"")</f>
        <v/>
      </c>
      <c r="U63" s="25" t="str">
        <f>IF(ISNUMBER(AVERAGEIFS(Observed!Q$2:Q$294,Observed!$A$2:$A$294,$A63,Observed!$C$2:$C$294,$C63)),AVERAGEIFS(Observed!Q$2:Q$294,Observed!$A$2:$A$294,$A63,Observed!$C$2:$C$294,$C63),"")</f>
        <v/>
      </c>
      <c r="V63" s="24" t="str">
        <f>IF(ISNUMBER(AVERAGEIFS(Observed!R$2:R$294,Observed!$A$2:$A$294,$A63,Observed!$C$2:$C$294,$C63)),AVERAGEIFS(Observed!R$2:R$294,Observed!$A$2:$A$294,$A63,Observed!$C$2:$C$294,$C63),"")</f>
        <v/>
      </c>
      <c r="W63" s="26" t="str">
        <f>IF(ISNUMBER(AVERAGEIFS(Observed!S$2:S$294,Observed!$A$2:$A$294,$A63,Observed!$C$2:$C$294,$C63)),AVERAGEIFS(Observed!S$2:S$294,Observed!$A$2:$A$294,$A63,Observed!$C$2:$C$294,$C63),"")</f>
        <v/>
      </c>
      <c r="X63" s="26" t="str">
        <f>IF(ISNUMBER(AVERAGEIFS(Observed!T$2:T$294,Observed!$A$2:$A$294,$A63,Observed!$C$2:$C$294,$C63)),AVERAGEIFS(Observed!T$2:T$294,Observed!$A$2:$A$294,$A63,Observed!$C$2:$C$294,$C63),"")</f>
        <v/>
      </c>
      <c r="Y63" s="24" t="str">
        <f>IF(ISNUMBER(AVERAGEIFS(Observed!U$2:U$294,Observed!$A$2:$A$294,$A63,Observed!$C$2:$C$294,$C63)),AVERAGEIFS(Observed!U$2:U$294,Observed!$A$2:$A$294,$A63,Observed!$C$2:$C$294,$C63),"")</f>
        <v/>
      </c>
      <c r="Z63" s="24" t="str">
        <f>IF(ISNUMBER(AVERAGEIFS(Observed!V$2:V$294,Observed!$A$2:$A$294,$A63,Observed!$C$2:$C$294,$C63)),AVERAGEIFS(Observed!V$2:V$294,Observed!$A$2:$A$294,$A63,Observed!$C$2:$C$294,$C63),"")</f>
        <v/>
      </c>
      <c r="AA63" s="24" t="str">
        <f>IF(ISNUMBER(AVERAGEIFS(Observed!W$2:W$294,Observed!$A$2:$A$294,$A63,Observed!$C$2:$C$294,$C63)),AVERAGEIFS(Observed!W$2:W$294,Observed!$A$2:$A$294,$A63,Observed!$C$2:$C$294,$C63),"")</f>
        <v/>
      </c>
      <c r="AB63" s="24" t="str">
        <f>IF(ISNUMBER(AVERAGEIFS(Observed!X$2:X$294,Observed!$A$2:$A$294,$A63,Observed!$C$2:$C$294,$C63)),AVERAGEIFS(Observed!X$2:X$294,Observed!$A$2:$A$294,$A63,Observed!$C$2:$C$294,$C63),"")</f>
        <v/>
      </c>
      <c r="AC63" s="24" t="str">
        <f>IF(ISNUMBER(AVERAGEIFS(Observed!Y$2:Y$294,Observed!$A$2:$A$294,$A63,Observed!$C$2:$C$294,$C63)),AVERAGEIFS(Observed!Y$2:Y$294,Observed!$A$2:$A$294,$A63,Observed!$C$2:$C$294,$C63),"")</f>
        <v/>
      </c>
      <c r="AD63" s="24" t="str">
        <f>IF(ISNUMBER(AVERAGEIFS(Observed!Z$2:Z$294,Observed!$A$2:$A$294,$A63,Observed!$C$2:$C$294,$C63)),AVERAGEIFS(Observed!Z$2:Z$294,Observed!$A$2:$A$294,$A63,Observed!$C$2:$C$294,$C63),"")</f>
        <v/>
      </c>
      <c r="AE63" s="24" t="str">
        <f>IF(ISNUMBER(AVERAGEIFS(Observed!AA$2:AA$294,Observed!$A$2:$A$294,$A63,Observed!$C$2:$C$294,$C63)),AVERAGEIFS(Observed!AA$2:AA$294,Observed!$A$2:$A$294,$A63,Observed!$C$2:$C$294,$C63),"")</f>
        <v/>
      </c>
      <c r="AF63" s="24" t="str">
        <f>IF(ISNUMBER(AVERAGEIFS(Observed!AB$2:AB$294,Observed!$A$2:$A$294,$A63,Observed!$C$2:$C$294,$C63)),AVERAGEIFS(Observed!AB$2:AB$294,Observed!$A$2:$A$294,$A63,Observed!$C$2:$C$294,$C63),"")</f>
        <v/>
      </c>
      <c r="AG63" s="24" t="str">
        <f>IF(ISNUMBER(AVERAGEIFS(Observed!AC$2:AC$294,Observed!$A$2:$A$294,$A63,Observed!$C$2:$C$294,$C63)),AVERAGEIFS(Observed!AC$2:AC$294,Observed!$A$2:$A$294,$A63,Observed!$C$2:$C$294,$C63),"")</f>
        <v/>
      </c>
      <c r="AH63" s="25" t="str">
        <f>IF(ISNUMBER(AVERAGEIFS(Observed!AD$2:AD$294,Observed!$A$2:$A$294,$A63,Observed!$C$2:$C$294,$C63)),AVERAGEIFS(Observed!AD$2:AD$294,Observed!$A$2:$A$294,$A63,Observed!$C$2:$C$294,$C63),"")</f>
        <v/>
      </c>
      <c r="AI63" s="25" t="str">
        <f>IF(ISNUMBER(AVERAGEIFS(Observed!AE$2:AE$294,Observed!$A$2:$A$294,$A63,Observed!$C$2:$C$294,$C63)),AVERAGEIFS(Observed!AE$2:AE$294,Observed!$A$2:$A$294,$A63,Observed!$C$2:$C$294,$C63),"")</f>
        <v/>
      </c>
      <c r="AJ63" s="25" t="str">
        <f>IF(ISNUMBER(AVERAGEIFS(Observed!AF$2:AF$294,Observed!$A$2:$A$294,$A63,Observed!$C$2:$C$294,$C63)),AVERAGEIFS(Observed!AF$2:AF$294,Observed!$A$2:$A$294,$A63,Observed!$C$2:$C$294,$C63),"")</f>
        <v/>
      </c>
      <c r="AK63" s="24" t="str">
        <f>IF(ISNUMBER(AVERAGEIFS(Observed!AG$2:AG$294,Observed!$A$2:$A$294,$A63,Observed!$C$2:$C$294,$C63)),AVERAGEIFS(Observed!AG$2:AG$294,Observed!$A$2:$A$294,$A63,Observed!$C$2:$C$294,$C63),"")</f>
        <v/>
      </c>
      <c r="AL63" s="25">
        <f>IF(ISNUMBER(AVERAGEIFS(Observed!AH$2:AH$294,Observed!$A$2:$A$294,$A63,Observed!$C$2:$C$294,$C63)),AVERAGEIFS(Observed!AH$2:AH$294,Observed!$A$2:$A$294,$A63,Observed!$C$2:$C$294,$C63),"")</f>
        <v>1.3333333333333333E-3</v>
      </c>
      <c r="AM63" s="24">
        <f>IF(ISNUMBER(AVERAGEIFS(Observed!AI$2:AI$294,Observed!$A$2:$A$294,$A63,Observed!$C$2:$C$294,$C63)),AVERAGEIFS(Observed!AI$2:AI$294,Observed!$A$2:$A$294,$A63,Observed!$C$2:$C$294,$C63),"")</f>
        <v>5.0000000000000001E-4</v>
      </c>
      <c r="AN63" s="24">
        <f>IF(ISNUMBER(AVERAGEIFS(Observed!AJ$2:AJ$294,Observed!$A$2:$A$294,$A63,Observed!$C$2:$C$294,$C63)),AVERAGEIFS(Observed!AJ$2:AJ$294,Observed!$A$2:$A$294,$A63,Observed!$C$2:$C$294,$C63),"")</f>
        <v>0.106</v>
      </c>
      <c r="AO63" s="24" t="str">
        <f>IF(ISNUMBER(AVERAGEIFS(Observed!AN$2:AN$294,Observed!$A$2:$A$294,$A63,Observed!$C$2:$C$294,$C63)),AVERAGEIFS(Observed!AN$2:AN$294,Observed!$A$2:$A$294,$A63,Observed!$C$2:$C$294,$C63),"")</f>
        <v/>
      </c>
      <c r="AP63" s="25" t="str">
        <f>IF(ISNUMBER(AVERAGEIFS(Observed!AO$2:AO$294,Observed!$A$2:$A$294,$A63,Observed!$C$2:$C$294,$C63)),AVERAGEIFS(Observed!AO$2:AO$294,Observed!$A$2:$A$294,$A63,Observed!$C$2:$C$294,$C63),"")</f>
        <v/>
      </c>
      <c r="AQ63" s="24" t="str">
        <f>IF(ISNUMBER(AVERAGEIFS(Observed!AP$2:AP$294,Observed!$A$2:$A$294,$A63,Observed!$C$2:$C$294,$C63)),AVERAGEIFS(Observed!AP$2:AP$294,Observed!$A$2:$A$294,$A63,Observed!$C$2:$C$294,$C63),"")</f>
        <v/>
      </c>
      <c r="AR63" s="24" t="str">
        <f>IF(ISNUMBER(AVERAGEIFS(Observed!AQ$2:AQ$294,Observed!$A$2:$A$294,$A63,Observed!$C$2:$C$294,$C63)),AVERAGEIFS(Observed!AQ$2:AQ$294,Observed!$A$2:$A$294,$A63,Observed!$C$2:$C$294,$C63),"")</f>
        <v/>
      </c>
      <c r="AS63" s="2">
        <f>COUNTIFS(Observed!$A$2:$A$294,$A63,Observed!$C$2:$C$294,$C63)</f>
        <v>3</v>
      </c>
      <c r="AT63" s="2">
        <f t="shared" si="1"/>
        <v>6</v>
      </c>
    </row>
    <row r="64" spans="1:46" x14ac:dyDescent="0.25">
      <c r="A64" s="4" t="s">
        <v>28</v>
      </c>
      <c r="B64" t="s">
        <v>26</v>
      </c>
      <c r="C64" s="3">
        <v>42437</v>
      </c>
      <c r="D64">
        <v>1</v>
      </c>
      <c r="F64">
        <v>100</v>
      </c>
      <c r="J64" s="2" t="s">
        <v>65</v>
      </c>
      <c r="K64" s="2" t="s">
        <v>23</v>
      </c>
      <c r="L64">
        <v>11</v>
      </c>
      <c r="M64" s="2" t="s">
        <v>22</v>
      </c>
      <c r="N64" s="23" t="str">
        <f>IF(ISNUMBER(AVERAGEIFS(Observed!J$2:J$294,Observed!$A$2:$A$294,$A64,Observed!$C$2:$C$294,$C64)),AVERAGEIFS(Observed!J$2:J$294,Observed!$A$2:$A$294,$A64,Observed!$C$2:$C$294,$C64),"")</f>
        <v/>
      </c>
      <c r="O64" s="24" t="str">
        <f>IF(ISNUMBER(AVERAGEIFS(Observed!K$2:K$294,Observed!$A$2:$A$294,$A64,Observed!$C$2:$C$294,$C64)),AVERAGEIFS(Observed!K$2:K$294,Observed!$A$2:$A$294,$A64,Observed!$C$2:$C$294,$C64),"")</f>
        <v/>
      </c>
      <c r="P64" s="24">
        <f>IF(ISNUMBER(AVERAGEIFS(Observed!L$2:L$294,Observed!$A$2:$A$294,$A64,Observed!$C$2:$C$294,$C64)),AVERAGEIFS(Observed!L$2:L$294,Observed!$A$2:$A$294,$A64,Observed!$C$2:$C$294,$C64),"")</f>
        <v>148.30666666666667</v>
      </c>
      <c r="Q64" s="24">
        <f>IF(ISNUMBER(AVERAGEIFS(Observed!M$2:M$294,Observed!$A$2:$A$294,$A64,Observed!$C$2:$C$294,$C64)),AVERAGEIFS(Observed!M$2:M$294,Observed!$A$2:$A$294,$A64,Observed!$C$2:$C$294,$C64),"")</f>
        <v>148.30666666666667</v>
      </c>
      <c r="R64" s="24">
        <f>IF(ISNUMBER(AVERAGEIFS(Observed!N$2:N$294,Observed!$A$2:$A$294,$A64,Observed!$C$2:$C$294,$C64)),AVERAGEIFS(Observed!N$2:N$294,Observed!$A$2:$A$294,$A64,Observed!$C$2:$C$294,$C64),"")</f>
        <v>1126.8266666666668</v>
      </c>
      <c r="S64" s="25" t="str">
        <f>IF(ISNUMBER(AVERAGEIFS(Observed!O$2:O$294,Observed!$A$2:$A$294,$A64,Observed!$C$2:$C$294,$C64)),AVERAGEIFS(Observed!O$2:O$294,Observed!$A$2:$A$294,$A64,Observed!$C$2:$C$294,$C64),"")</f>
        <v/>
      </c>
      <c r="T64" s="25" t="str">
        <f>IF(ISNUMBER(AVERAGEIFS(Observed!P$2:P$294,Observed!$A$2:$A$294,$A64,Observed!$C$2:$C$294,$C64)),AVERAGEIFS(Observed!P$2:P$294,Observed!$A$2:$A$294,$A64,Observed!$C$2:$C$294,$C64),"")</f>
        <v/>
      </c>
      <c r="U64" s="25" t="str">
        <f>IF(ISNUMBER(AVERAGEIFS(Observed!Q$2:Q$294,Observed!$A$2:$A$294,$A64,Observed!$C$2:$C$294,$C64)),AVERAGEIFS(Observed!Q$2:Q$294,Observed!$A$2:$A$294,$A64,Observed!$C$2:$C$294,$C64),"")</f>
        <v/>
      </c>
      <c r="V64" s="24" t="str">
        <f>IF(ISNUMBER(AVERAGEIFS(Observed!R$2:R$294,Observed!$A$2:$A$294,$A64,Observed!$C$2:$C$294,$C64)),AVERAGEIFS(Observed!R$2:R$294,Observed!$A$2:$A$294,$A64,Observed!$C$2:$C$294,$C64),"")</f>
        <v/>
      </c>
      <c r="W64" s="26" t="str">
        <f>IF(ISNUMBER(AVERAGEIFS(Observed!S$2:S$294,Observed!$A$2:$A$294,$A64,Observed!$C$2:$C$294,$C64)),AVERAGEIFS(Observed!S$2:S$294,Observed!$A$2:$A$294,$A64,Observed!$C$2:$C$294,$C64),"")</f>
        <v/>
      </c>
      <c r="X64" s="26" t="str">
        <f>IF(ISNUMBER(AVERAGEIFS(Observed!T$2:T$294,Observed!$A$2:$A$294,$A64,Observed!$C$2:$C$294,$C64)),AVERAGEIFS(Observed!T$2:T$294,Observed!$A$2:$A$294,$A64,Observed!$C$2:$C$294,$C64),"")</f>
        <v/>
      </c>
      <c r="Y64" s="24" t="str">
        <f>IF(ISNUMBER(AVERAGEIFS(Observed!U$2:U$294,Observed!$A$2:$A$294,$A64,Observed!$C$2:$C$294,$C64)),AVERAGEIFS(Observed!U$2:U$294,Observed!$A$2:$A$294,$A64,Observed!$C$2:$C$294,$C64),"")</f>
        <v/>
      </c>
      <c r="Z64" s="24" t="str">
        <f>IF(ISNUMBER(AVERAGEIFS(Observed!V$2:V$294,Observed!$A$2:$A$294,$A64,Observed!$C$2:$C$294,$C64)),AVERAGEIFS(Observed!V$2:V$294,Observed!$A$2:$A$294,$A64,Observed!$C$2:$C$294,$C64),"")</f>
        <v/>
      </c>
      <c r="AA64" s="24" t="str">
        <f>IF(ISNUMBER(AVERAGEIFS(Observed!W$2:W$294,Observed!$A$2:$A$294,$A64,Observed!$C$2:$C$294,$C64)),AVERAGEIFS(Observed!W$2:W$294,Observed!$A$2:$A$294,$A64,Observed!$C$2:$C$294,$C64),"")</f>
        <v/>
      </c>
      <c r="AB64" s="24" t="str">
        <f>IF(ISNUMBER(AVERAGEIFS(Observed!X$2:X$294,Observed!$A$2:$A$294,$A64,Observed!$C$2:$C$294,$C64)),AVERAGEIFS(Observed!X$2:X$294,Observed!$A$2:$A$294,$A64,Observed!$C$2:$C$294,$C64),"")</f>
        <v/>
      </c>
      <c r="AC64" s="24" t="str">
        <f>IF(ISNUMBER(AVERAGEIFS(Observed!Y$2:Y$294,Observed!$A$2:$A$294,$A64,Observed!$C$2:$C$294,$C64)),AVERAGEIFS(Observed!Y$2:Y$294,Observed!$A$2:$A$294,$A64,Observed!$C$2:$C$294,$C64),"")</f>
        <v/>
      </c>
      <c r="AD64" s="24" t="str">
        <f>IF(ISNUMBER(AVERAGEIFS(Observed!Z$2:Z$294,Observed!$A$2:$A$294,$A64,Observed!$C$2:$C$294,$C64)),AVERAGEIFS(Observed!Z$2:Z$294,Observed!$A$2:$A$294,$A64,Observed!$C$2:$C$294,$C64),"")</f>
        <v/>
      </c>
      <c r="AE64" s="24" t="str">
        <f>IF(ISNUMBER(AVERAGEIFS(Observed!AA$2:AA$294,Observed!$A$2:$A$294,$A64,Observed!$C$2:$C$294,$C64)),AVERAGEIFS(Observed!AA$2:AA$294,Observed!$A$2:$A$294,$A64,Observed!$C$2:$C$294,$C64),"")</f>
        <v/>
      </c>
      <c r="AF64" s="24" t="str">
        <f>IF(ISNUMBER(AVERAGEIFS(Observed!AB$2:AB$294,Observed!$A$2:$A$294,$A64,Observed!$C$2:$C$294,$C64)),AVERAGEIFS(Observed!AB$2:AB$294,Observed!$A$2:$A$294,$A64,Observed!$C$2:$C$294,$C64),"")</f>
        <v/>
      </c>
      <c r="AG64" s="24" t="str">
        <f>IF(ISNUMBER(AVERAGEIFS(Observed!AC$2:AC$294,Observed!$A$2:$A$294,$A64,Observed!$C$2:$C$294,$C64)),AVERAGEIFS(Observed!AC$2:AC$294,Observed!$A$2:$A$294,$A64,Observed!$C$2:$C$294,$C64),"")</f>
        <v/>
      </c>
      <c r="AH64" s="25" t="str">
        <f>IF(ISNUMBER(AVERAGEIFS(Observed!AD$2:AD$294,Observed!$A$2:$A$294,$A64,Observed!$C$2:$C$294,$C64)),AVERAGEIFS(Observed!AD$2:AD$294,Observed!$A$2:$A$294,$A64,Observed!$C$2:$C$294,$C64),"")</f>
        <v/>
      </c>
      <c r="AI64" s="25" t="str">
        <f>IF(ISNUMBER(AVERAGEIFS(Observed!AE$2:AE$294,Observed!$A$2:$A$294,$A64,Observed!$C$2:$C$294,$C64)),AVERAGEIFS(Observed!AE$2:AE$294,Observed!$A$2:$A$294,$A64,Observed!$C$2:$C$294,$C64),"")</f>
        <v/>
      </c>
      <c r="AJ64" s="25" t="str">
        <f>IF(ISNUMBER(AVERAGEIFS(Observed!AF$2:AF$294,Observed!$A$2:$A$294,$A64,Observed!$C$2:$C$294,$C64)),AVERAGEIFS(Observed!AF$2:AF$294,Observed!$A$2:$A$294,$A64,Observed!$C$2:$C$294,$C64),"")</f>
        <v/>
      </c>
      <c r="AK64" s="24" t="str">
        <f>IF(ISNUMBER(AVERAGEIFS(Observed!AG$2:AG$294,Observed!$A$2:$A$294,$A64,Observed!$C$2:$C$294,$C64)),AVERAGEIFS(Observed!AG$2:AG$294,Observed!$A$2:$A$294,$A64,Observed!$C$2:$C$294,$C64),"")</f>
        <v/>
      </c>
      <c r="AL64" s="25">
        <f>IF(ISNUMBER(AVERAGEIFS(Observed!AH$2:AH$294,Observed!$A$2:$A$294,$A64,Observed!$C$2:$C$294,$C64)),AVERAGEIFS(Observed!AH$2:AH$294,Observed!$A$2:$A$294,$A64,Observed!$C$2:$C$294,$C64),"")</f>
        <v>0.01</v>
      </c>
      <c r="AM64" s="24">
        <f>IF(ISNUMBER(AVERAGEIFS(Observed!AI$2:AI$294,Observed!$A$2:$A$294,$A64,Observed!$C$2:$C$294,$C64)),AVERAGEIFS(Observed!AI$2:AI$294,Observed!$A$2:$A$294,$A64,Observed!$C$2:$C$294,$C64),"")</f>
        <v>1E-3</v>
      </c>
      <c r="AN64" s="24">
        <f>IF(ISNUMBER(AVERAGEIFS(Observed!AJ$2:AJ$294,Observed!$A$2:$A$294,$A64,Observed!$C$2:$C$294,$C64)),AVERAGEIFS(Observed!AJ$2:AJ$294,Observed!$A$2:$A$294,$A64,Observed!$C$2:$C$294,$C64),"")</f>
        <v>0.21466666666666664</v>
      </c>
      <c r="AO64" s="24" t="str">
        <f>IF(ISNUMBER(AVERAGEIFS(Observed!AN$2:AN$294,Observed!$A$2:$A$294,$A64,Observed!$C$2:$C$294,$C64)),AVERAGEIFS(Observed!AN$2:AN$294,Observed!$A$2:$A$294,$A64,Observed!$C$2:$C$294,$C64),"")</f>
        <v/>
      </c>
      <c r="AP64" s="25" t="str">
        <f>IF(ISNUMBER(AVERAGEIFS(Observed!AO$2:AO$294,Observed!$A$2:$A$294,$A64,Observed!$C$2:$C$294,$C64)),AVERAGEIFS(Observed!AO$2:AO$294,Observed!$A$2:$A$294,$A64,Observed!$C$2:$C$294,$C64),"")</f>
        <v/>
      </c>
      <c r="AQ64" s="24" t="str">
        <f>IF(ISNUMBER(AVERAGEIFS(Observed!AP$2:AP$294,Observed!$A$2:$A$294,$A64,Observed!$C$2:$C$294,$C64)),AVERAGEIFS(Observed!AP$2:AP$294,Observed!$A$2:$A$294,$A64,Observed!$C$2:$C$294,$C64),"")</f>
        <v/>
      </c>
      <c r="AR64" s="24" t="str">
        <f>IF(ISNUMBER(AVERAGEIFS(Observed!AQ$2:AQ$294,Observed!$A$2:$A$294,$A64,Observed!$C$2:$C$294,$C64)),AVERAGEIFS(Observed!AQ$2:AQ$294,Observed!$A$2:$A$294,$A64,Observed!$C$2:$C$294,$C64),"")</f>
        <v/>
      </c>
      <c r="AS64" s="2">
        <f>COUNTIFS(Observed!$A$2:$A$294,$A64,Observed!$C$2:$C$294,$C64)</f>
        <v>3</v>
      </c>
      <c r="AT64" s="2">
        <f t="shared" si="1"/>
        <v>6</v>
      </c>
    </row>
    <row r="65" spans="1:46" x14ac:dyDescent="0.25">
      <c r="A65" s="4" t="s">
        <v>25</v>
      </c>
      <c r="B65" t="s">
        <v>26</v>
      </c>
      <c r="C65" s="3">
        <v>42437</v>
      </c>
      <c r="D65">
        <v>1</v>
      </c>
      <c r="F65">
        <v>200</v>
      </c>
      <c r="J65" s="2" t="s">
        <v>65</v>
      </c>
      <c r="K65" s="2" t="s">
        <v>23</v>
      </c>
      <c r="L65">
        <v>11</v>
      </c>
      <c r="M65" s="2" t="s">
        <v>22</v>
      </c>
      <c r="N65" s="23" t="str">
        <f>IF(ISNUMBER(AVERAGEIFS(Observed!J$2:J$294,Observed!$A$2:$A$294,$A65,Observed!$C$2:$C$294,$C65)),AVERAGEIFS(Observed!J$2:J$294,Observed!$A$2:$A$294,$A65,Observed!$C$2:$C$294,$C65),"")</f>
        <v/>
      </c>
      <c r="O65" s="24" t="str">
        <f>IF(ISNUMBER(AVERAGEIFS(Observed!K$2:K$294,Observed!$A$2:$A$294,$A65,Observed!$C$2:$C$294,$C65)),AVERAGEIFS(Observed!K$2:K$294,Observed!$A$2:$A$294,$A65,Observed!$C$2:$C$294,$C65),"")</f>
        <v/>
      </c>
      <c r="P65" s="24">
        <f>IF(ISNUMBER(AVERAGEIFS(Observed!L$2:L$294,Observed!$A$2:$A$294,$A65,Observed!$C$2:$C$294,$C65)),AVERAGEIFS(Observed!L$2:L$294,Observed!$A$2:$A$294,$A65,Observed!$C$2:$C$294,$C65),"")</f>
        <v>162.35</v>
      </c>
      <c r="Q65" s="24">
        <f>IF(ISNUMBER(AVERAGEIFS(Observed!M$2:M$294,Observed!$A$2:$A$294,$A65,Observed!$C$2:$C$294,$C65)),AVERAGEIFS(Observed!M$2:M$294,Observed!$A$2:$A$294,$A65,Observed!$C$2:$C$294,$C65),"")</f>
        <v>162.35</v>
      </c>
      <c r="R65" s="24">
        <f>IF(ISNUMBER(AVERAGEIFS(Observed!N$2:N$294,Observed!$A$2:$A$294,$A65,Observed!$C$2:$C$294,$C65)),AVERAGEIFS(Observed!N$2:N$294,Observed!$A$2:$A$294,$A65,Observed!$C$2:$C$294,$C65),"")</f>
        <v>1415.3766666666668</v>
      </c>
      <c r="S65" s="25" t="str">
        <f>IF(ISNUMBER(AVERAGEIFS(Observed!O$2:O$294,Observed!$A$2:$A$294,$A65,Observed!$C$2:$C$294,$C65)),AVERAGEIFS(Observed!O$2:O$294,Observed!$A$2:$A$294,$A65,Observed!$C$2:$C$294,$C65),"")</f>
        <v/>
      </c>
      <c r="T65" s="25" t="str">
        <f>IF(ISNUMBER(AVERAGEIFS(Observed!P$2:P$294,Observed!$A$2:$A$294,$A65,Observed!$C$2:$C$294,$C65)),AVERAGEIFS(Observed!P$2:P$294,Observed!$A$2:$A$294,$A65,Observed!$C$2:$C$294,$C65),"")</f>
        <v/>
      </c>
      <c r="U65" s="25" t="str">
        <f>IF(ISNUMBER(AVERAGEIFS(Observed!Q$2:Q$294,Observed!$A$2:$A$294,$A65,Observed!$C$2:$C$294,$C65)),AVERAGEIFS(Observed!Q$2:Q$294,Observed!$A$2:$A$294,$A65,Observed!$C$2:$C$294,$C65),"")</f>
        <v/>
      </c>
      <c r="V65" s="24" t="str">
        <f>IF(ISNUMBER(AVERAGEIFS(Observed!R$2:R$294,Observed!$A$2:$A$294,$A65,Observed!$C$2:$C$294,$C65)),AVERAGEIFS(Observed!R$2:R$294,Observed!$A$2:$A$294,$A65,Observed!$C$2:$C$294,$C65),"")</f>
        <v/>
      </c>
      <c r="W65" s="26" t="str">
        <f>IF(ISNUMBER(AVERAGEIFS(Observed!S$2:S$294,Observed!$A$2:$A$294,$A65,Observed!$C$2:$C$294,$C65)),AVERAGEIFS(Observed!S$2:S$294,Observed!$A$2:$A$294,$A65,Observed!$C$2:$C$294,$C65),"")</f>
        <v/>
      </c>
      <c r="X65" s="26" t="str">
        <f>IF(ISNUMBER(AVERAGEIFS(Observed!T$2:T$294,Observed!$A$2:$A$294,$A65,Observed!$C$2:$C$294,$C65)),AVERAGEIFS(Observed!T$2:T$294,Observed!$A$2:$A$294,$A65,Observed!$C$2:$C$294,$C65),"")</f>
        <v/>
      </c>
      <c r="Y65" s="24" t="str">
        <f>IF(ISNUMBER(AVERAGEIFS(Observed!U$2:U$294,Observed!$A$2:$A$294,$A65,Observed!$C$2:$C$294,$C65)),AVERAGEIFS(Observed!U$2:U$294,Observed!$A$2:$A$294,$A65,Observed!$C$2:$C$294,$C65),"")</f>
        <v/>
      </c>
      <c r="Z65" s="24" t="str">
        <f>IF(ISNUMBER(AVERAGEIFS(Observed!V$2:V$294,Observed!$A$2:$A$294,$A65,Observed!$C$2:$C$294,$C65)),AVERAGEIFS(Observed!V$2:V$294,Observed!$A$2:$A$294,$A65,Observed!$C$2:$C$294,$C65),"")</f>
        <v/>
      </c>
      <c r="AA65" s="24" t="str">
        <f>IF(ISNUMBER(AVERAGEIFS(Observed!W$2:W$294,Observed!$A$2:$A$294,$A65,Observed!$C$2:$C$294,$C65)),AVERAGEIFS(Observed!W$2:W$294,Observed!$A$2:$A$294,$A65,Observed!$C$2:$C$294,$C65),"")</f>
        <v/>
      </c>
      <c r="AB65" s="24" t="str">
        <f>IF(ISNUMBER(AVERAGEIFS(Observed!X$2:X$294,Observed!$A$2:$A$294,$A65,Observed!$C$2:$C$294,$C65)),AVERAGEIFS(Observed!X$2:X$294,Observed!$A$2:$A$294,$A65,Observed!$C$2:$C$294,$C65),"")</f>
        <v/>
      </c>
      <c r="AC65" s="24" t="str">
        <f>IF(ISNUMBER(AVERAGEIFS(Observed!Y$2:Y$294,Observed!$A$2:$A$294,$A65,Observed!$C$2:$C$294,$C65)),AVERAGEIFS(Observed!Y$2:Y$294,Observed!$A$2:$A$294,$A65,Observed!$C$2:$C$294,$C65),"")</f>
        <v/>
      </c>
      <c r="AD65" s="24" t="str">
        <f>IF(ISNUMBER(AVERAGEIFS(Observed!Z$2:Z$294,Observed!$A$2:$A$294,$A65,Observed!$C$2:$C$294,$C65)),AVERAGEIFS(Observed!Z$2:Z$294,Observed!$A$2:$A$294,$A65,Observed!$C$2:$C$294,$C65),"")</f>
        <v/>
      </c>
      <c r="AE65" s="24" t="str">
        <f>IF(ISNUMBER(AVERAGEIFS(Observed!AA$2:AA$294,Observed!$A$2:$A$294,$A65,Observed!$C$2:$C$294,$C65)),AVERAGEIFS(Observed!AA$2:AA$294,Observed!$A$2:$A$294,$A65,Observed!$C$2:$C$294,$C65),"")</f>
        <v/>
      </c>
      <c r="AF65" s="24" t="str">
        <f>IF(ISNUMBER(AVERAGEIFS(Observed!AB$2:AB$294,Observed!$A$2:$A$294,$A65,Observed!$C$2:$C$294,$C65)),AVERAGEIFS(Observed!AB$2:AB$294,Observed!$A$2:$A$294,$A65,Observed!$C$2:$C$294,$C65),"")</f>
        <v/>
      </c>
      <c r="AG65" s="24" t="str">
        <f>IF(ISNUMBER(AVERAGEIFS(Observed!AC$2:AC$294,Observed!$A$2:$A$294,$A65,Observed!$C$2:$C$294,$C65)),AVERAGEIFS(Observed!AC$2:AC$294,Observed!$A$2:$A$294,$A65,Observed!$C$2:$C$294,$C65),"")</f>
        <v/>
      </c>
      <c r="AH65" s="25" t="str">
        <f>IF(ISNUMBER(AVERAGEIFS(Observed!AD$2:AD$294,Observed!$A$2:$A$294,$A65,Observed!$C$2:$C$294,$C65)),AVERAGEIFS(Observed!AD$2:AD$294,Observed!$A$2:$A$294,$A65,Observed!$C$2:$C$294,$C65),"")</f>
        <v/>
      </c>
      <c r="AI65" s="25" t="str">
        <f>IF(ISNUMBER(AVERAGEIFS(Observed!AE$2:AE$294,Observed!$A$2:$A$294,$A65,Observed!$C$2:$C$294,$C65)),AVERAGEIFS(Observed!AE$2:AE$294,Observed!$A$2:$A$294,$A65,Observed!$C$2:$C$294,$C65),"")</f>
        <v/>
      </c>
      <c r="AJ65" s="25" t="str">
        <f>IF(ISNUMBER(AVERAGEIFS(Observed!AF$2:AF$294,Observed!$A$2:$A$294,$A65,Observed!$C$2:$C$294,$C65)),AVERAGEIFS(Observed!AF$2:AF$294,Observed!$A$2:$A$294,$A65,Observed!$C$2:$C$294,$C65),"")</f>
        <v/>
      </c>
      <c r="AK65" s="24" t="str">
        <f>IF(ISNUMBER(AVERAGEIFS(Observed!AG$2:AG$294,Observed!$A$2:$A$294,$A65,Observed!$C$2:$C$294,$C65)),AVERAGEIFS(Observed!AG$2:AG$294,Observed!$A$2:$A$294,$A65,Observed!$C$2:$C$294,$C65),"")</f>
        <v/>
      </c>
      <c r="AL65" s="25">
        <f>IF(ISNUMBER(AVERAGEIFS(Observed!AH$2:AH$294,Observed!$A$2:$A$294,$A65,Observed!$C$2:$C$294,$C65)),AVERAGEIFS(Observed!AH$2:AH$294,Observed!$A$2:$A$294,$A65,Observed!$C$2:$C$294,$C65),"")</f>
        <v>1E-3</v>
      </c>
      <c r="AM65" s="24">
        <f>IF(ISNUMBER(AVERAGEIFS(Observed!AI$2:AI$294,Observed!$A$2:$A$294,$A65,Observed!$C$2:$C$294,$C65)),AVERAGEIFS(Observed!AI$2:AI$294,Observed!$A$2:$A$294,$A65,Observed!$C$2:$C$294,$C65),"")</f>
        <v>1E-3</v>
      </c>
      <c r="AN65" s="24">
        <f>IF(ISNUMBER(AVERAGEIFS(Observed!AJ$2:AJ$294,Observed!$A$2:$A$294,$A65,Observed!$C$2:$C$294,$C65)),AVERAGEIFS(Observed!AJ$2:AJ$294,Observed!$A$2:$A$294,$A65,Observed!$C$2:$C$294,$C65),"")</f>
        <v>0.26733333333333337</v>
      </c>
      <c r="AO65" s="24" t="str">
        <f>IF(ISNUMBER(AVERAGEIFS(Observed!AN$2:AN$294,Observed!$A$2:$A$294,$A65,Observed!$C$2:$C$294,$C65)),AVERAGEIFS(Observed!AN$2:AN$294,Observed!$A$2:$A$294,$A65,Observed!$C$2:$C$294,$C65),"")</f>
        <v/>
      </c>
      <c r="AP65" s="25" t="str">
        <f>IF(ISNUMBER(AVERAGEIFS(Observed!AO$2:AO$294,Observed!$A$2:$A$294,$A65,Observed!$C$2:$C$294,$C65)),AVERAGEIFS(Observed!AO$2:AO$294,Observed!$A$2:$A$294,$A65,Observed!$C$2:$C$294,$C65),"")</f>
        <v/>
      </c>
      <c r="AQ65" s="24" t="str">
        <f>IF(ISNUMBER(AVERAGEIFS(Observed!AP$2:AP$294,Observed!$A$2:$A$294,$A65,Observed!$C$2:$C$294,$C65)),AVERAGEIFS(Observed!AP$2:AP$294,Observed!$A$2:$A$294,$A65,Observed!$C$2:$C$294,$C65),"")</f>
        <v/>
      </c>
      <c r="AR65" s="24" t="str">
        <f>IF(ISNUMBER(AVERAGEIFS(Observed!AQ$2:AQ$294,Observed!$A$2:$A$294,$A65,Observed!$C$2:$C$294,$C65)),AVERAGEIFS(Observed!AQ$2:AQ$294,Observed!$A$2:$A$294,$A65,Observed!$C$2:$C$294,$C65),"")</f>
        <v/>
      </c>
      <c r="AS65" s="2">
        <f>COUNTIFS(Observed!$A$2:$A$294,$A65,Observed!$C$2:$C$294,$C65)</f>
        <v>3</v>
      </c>
      <c r="AT65" s="2">
        <f t="shared" si="1"/>
        <v>6</v>
      </c>
    </row>
    <row r="66" spans="1:46" x14ac:dyDescent="0.25">
      <c r="A66" s="4" t="s">
        <v>31</v>
      </c>
      <c r="B66" t="s">
        <v>26</v>
      </c>
      <c r="C66" s="3">
        <v>42437</v>
      </c>
      <c r="D66">
        <v>1</v>
      </c>
      <c r="F66">
        <v>350</v>
      </c>
      <c r="J66" s="2" t="s">
        <v>65</v>
      </c>
      <c r="K66" s="2" t="s">
        <v>23</v>
      </c>
      <c r="L66">
        <v>11</v>
      </c>
      <c r="M66" s="2" t="s">
        <v>22</v>
      </c>
      <c r="N66" s="23" t="str">
        <f>IF(ISNUMBER(AVERAGEIFS(Observed!J$2:J$294,Observed!$A$2:$A$294,$A66,Observed!$C$2:$C$294,$C66)),AVERAGEIFS(Observed!J$2:J$294,Observed!$A$2:$A$294,$A66,Observed!$C$2:$C$294,$C66),"")</f>
        <v/>
      </c>
      <c r="O66" s="24" t="str">
        <f>IF(ISNUMBER(AVERAGEIFS(Observed!K$2:K$294,Observed!$A$2:$A$294,$A66,Observed!$C$2:$C$294,$C66)),AVERAGEIFS(Observed!K$2:K$294,Observed!$A$2:$A$294,$A66,Observed!$C$2:$C$294,$C66),"")</f>
        <v/>
      </c>
      <c r="P66" s="24">
        <f>IF(ISNUMBER(AVERAGEIFS(Observed!L$2:L$294,Observed!$A$2:$A$294,$A66,Observed!$C$2:$C$294,$C66)),AVERAGEIFS(Observed!L$2:L$294,Observed!$A$2:$A$294,$A66,Observed!$C$2:$C$294,$C66),"")</f>
        <v>126.79666666666668</v>
      </c>
      <c r="Q66" s="24">
        <f>IF(ISNUMBER(AVERAGEIFS(Observed!M$2:M$294,Observed!$A$2:$A$294,$A66,Observed!$C$2:$C$294,$C66)),AVERAGEIFS(Observed!M$2:M$294,Observed!$A$2:$A$294,$A66,Observed!$C$2:$C$294,$C66),"")</f>
        <v>126.79666666666668</v>
      </c>
      <c r="R66" s="24">
        <f>IF(ISNUMBER(AVERAGEIFS(Observed!N$2:N$294,Observed!$A$2:$A$294,$A66,Observed!$C$2:$C$294,$C66)),AVERAGEIFS(Observed!N$2:N$294,Observed!$A$2:$A$294,$A66,Observed!$C$2:$C$294,$C66),"")</f>
        <v>1330.3466666666666</v>
      </c>
      <c r="S66" s="25" t="str">
        <f>IF(ISNUMBER(AVERAGEIFS(Observed!O$2:O$294,Observed!$A$2:$A$294,$A66,Observed!$C$2:$C$294,$C66)),AVERAGEIFS(Observed!O$2:O$294,Observed!$A$2:$A$294,$A66,Observed!$C$2:$C$294,$C66),"")</f>
        <v/>
      </c>
      <c r="T66" s="25" t="str">
        <f>IF(ISNUMBER(AVERAGEIFS(Observed!P$2:P$294,Observed!$A$2:$A$294,$A66,Observed!$C$2:$C$294,$C66)),AVERAGEIFS(Observed!P$2:P$294,Observed!$A$2:$A$294,$A66,Observed!$C$2:$C$294,$C66),"")</f>
        <v/>
      </c>
      <c r="U66" s="25" t="str">
        <f>IF(ISNUMBER(AVERAGEIFS(Observed!Q$2:Q$294,Observed!$A$2:$A$294,$A66,Observed!$C$2:$C$294,$C66)),AVERAGEIFS(Observed!Q$2:Q$294,Observed!$A$2:$A$294,$A66,Observed!$C$2:$C$294,$C66),"")</f>
        <v/>
      </c>
      <c r="V66" s="24" t="str">
        <f>IF(ISNUMBER(AVERAGEIFS(Observed!R$2:R$294,Observed!$A$2:$A$294,$A66,Observed!$C$2:$C$294,$C66)),AVERAGEIFS(Observed!R$2:R$294,Observed!$A$2:$A$294,$A66,Observed!$C$2:$C$294,$C66),"")</f>
        <v/>
      </c>
      <c r="W66" s="26" t="str">
        <f>IF(ISNUMBER(AVERAGEIFS(Observed!S$2:S$294,Observed!$A$2:$A$294,$A66,Observed!$C$2:$C$294,$C66)),AVERAGEIFS(Observed!S$2:S$294,Observed!$A$2:$A$294,$A66,Observed!$C$2:$C$294,$C66),"")</f>
        <v/>
      </c>
      <c r="X66" s="26" t="str">
        <f>IF(ISNUMBER(AVERAGEIFS(Observed!T$2:T$294,Observed!$A$2:$A$294,$A66,Observed!$C$2:$C$294,$C66)),AVERAGEIFS(Observed!T$2:T$294,Observed!$A$2:$A$294,$A66,Observed!$C$2:$C$294,$C66),"")</f>
        <v/>
      </c>
      <c r="Y66" s="24" t="str">
        <f>IF(ISNUMBER(AVERAGEIFS(Observed!U$2:U$294,Observed!$A$2:$A$294,$A66,Observed!$C$2:$C$294,$C66)),AVERAGEIFS(Observed!U$2:U$294,Observed!$A$2:$A$294,$A66,Observed!$C$2:$C$294,$C66),"")</f>
        <v/>
      </c>
      <c r="Z66" s="24" t="str">
        <f>IF(ISNUMBER(AVERAGEIFS(Observed!V$2:V$294,Observed!$A$2:$A$294,$A66,Observed!$C$2:$C$294,$C66)),AVERAGEIFS(Observed!V$2:V$294,Observed!$A$2:$A$294,$A66,Observed!$C$2:$C$294,$C66),"")</f>
        <v/>
      </c>
      <c r="AA66" s="24" t="str">
        <f>IF(ISNUMBER(AVERAGEIFS(Observed!W$2:W$294,Observed!$A$2:$A$294,$A66,Observed!$C$2:$C$294,$C66)),AVERAGEIFS(Observed!W$2:W$294,Observed!$A$2:$A$294,$A66,Observed!$C$2:$C$294,$C66),"")</f>
        <v/>
      </c>
      <c r="AB66" s="24" t="str">
        <f>IF(ISNUMBER(AVERAGEIFS(Observed!X$2:X$294,Observed!$A$2:$A$294,$A66,Observed!$C$2:$C$294,$C66)),AVERAGEIFS(Observed!X$2:X$294,Observed!$A$2:$A$294,$A66,Observed!$C$2:$C$294,$C66),"")</f>
        <v/>
      </c>
      <c r="AC66" s="24" t="str">
        <f>IF(ISNUMBER(AVERAGEIFS(Observed!Y$2:Y$294,Observed!$A$2:$A$294,$A66,Observed!$C$2:$C$294,$C66)),AVERAGEIFS(Observed!Y$2:Y$294,Observed!$A$2:$A$294,$A66,Observed!$C$2:$C$294,$C66),"")</f>
        <v/>
      </c>
      <c r="AD66" s="24" t="str">
        <f>IF(ISNUMBER(AVERAGEIFS(Observed!Z$2:Z$294,Observed!$A$2:$A$294,$A66,Observed!$C$2:$C$294,$C66)),AVERAGEIFS(Observed!Z$2:Z$294,Observed!$A$2:$A$294,$A66,Observed!$C$2:$C$294,$C66),"")</f>
        <v/>
      </c>
      <c r="AE66" s="24" t="str">
        <f>IF(ISNUMBER(AVERAGEIFS(Observed!AA$2:AA$294,Observed!$A$2:$A$294,$A66,Observed!$C$2:$C$294,$C66)),AVERAGEIFS(Observed!AA$2:AA$294,Observed!$A$2:$A$294,$A66,Observed!$C$2:$C$294,$C66),"")</f>
        <v/>
      </c>
      <c r="AF66" s="24" t="str">
        <f>IF(ISNUMBER(AVERAGEIFS(Observed!AB$2:AB$294,Observed!$A$2:$A$294,$A66,Observed!$C$2:$C$294,$C66)),AVERAGEIFS(Observed!AB$2:AB$294,Observed!$A$2:$A$294,$A66,Observed!$C$2:$C$294,$C66),"")</f>
        <v/>
      </c>
      <c r="AG66" s="24" t="str">
        <f>IF(ISNUMBER(AVERAGEIFS(Observed!AC$2:AC$294,Observed!$A$2:$A$294,$A66,Observed!$C$2:$C$294,$C66)),AVERAGEIFS(Observed!AC$2:AC$294,Observed!$A$2:$A$294,$A66,Observed!$C$2:$C$294,$C66),"")</f>
        <v/>
      </c>
      <c r="AH66" s="25" t="str">
        <f>IF(ISNUMBER(AVERAGEIFS(Observed!AD$2:AD$294,Observed!$A$2:$A$294,$A66,Observed!$C$2:$C$294,$C66)),AVERAGEIFS(Observed!AD$2:AD$294,Observed!$A$2:$A$294,$A66,Observed!$C$2:$C$294,$C66),"")</f>
        <v/>
      </c>
      <c r="AI66" s="25" t="str">
        <f>IF(ISNUMBER(AVERAGEIFS(Observed!AE$2:AE$294,Observed!$A$2:$A$294,$A66,Observed!$C$2:$C$294,$C66)),AVERAGEIFS(Observed!AE$2:AE$294,Observed!$A$2:$A$294,$A66,Observed!$C$2:$C$294,$C66),"")</f>
        <v/>
      </c>
      <c r="AJ66" s="25" t="str">
        <f>IF(ISNUMBER(AVERAGEIFS(Observed!AF$2:AF$294,Observed!$A$2:$A$294,$A66,Observed!$C$2:$C$294,$C66)),AVERAGEIFS(Observed!AF$2:AF$294,Observed!$A$2:$A$294,$A66,Observed!$C$2:$C$294,$C66),"")</f>
        <v/>
      </c>
      <c r="AK66" s="24" t="str">
        <f>IF(ISNUMBER(AVERAGEIFS(Observed!AG$2:AG$294,Observed!$A$2:$A$294,$A66,Observed!$C$2:$C$294,$C66)),AVERAGEIFS(Observed!AG$2:AG$294,Observed!$A$2:$A$294,$A66,Observed!$C$2:$C$294,$C66),"")</f>
        <v/>
      </c>
      <c r="AL66" s="25">
        <f>IF(ISNUMBER(AVERAGEIFS(Observed!AH$2:AH$294,Observed!$A$2:$A$294,$A66,Observed!$C$2:$C$294,$C66)),AVERAGEIFS(Observed!AH$2:AH$294,Observed!$A$2:$A$294,$A66,Observed!$C$2:$C$294,$C66),"")</f>
        <v>1E-3</v>
      </c>
      <c r="AM66" s="24">
        <f>IF(ISNUMBER(AVERAGEIFS(Observed!AI$2:AI$294,Observed!$A$2:$A$294,$A66,Observed!$C$2:$C$294,$C66)),AVERAGEIFS(Observed!AI$2:AI$294,Observed!$A$2:$A$294,$A66,Observed!$C$2:$C$294,$C66),"")</f>
        <v>1E-3</v>
      </c>
      <c r="AN66" s="24">
        <f>IF(ISNUMBER(AVERAGEIFS(Observed!AJ$2:AJ$294,Observed!$A$2:$A$294,$A66,Observed!$C$2:$C$294,$C66)),AVERAGEIFS(Observed!AJ$2:AJ$294,Observed!$A$2:$A$294,$A66,Observed!$C$2:$C$294,$C66),"")</f>
        <v>0.28966666666666668</v>
      </c>
      <c r="AO66" s="24" t="str">
        <f>IF(ISNUMBER(AVERAGEIFS(Observed!AN$2:AN$294,Observed!$A$2:$A$294,$A66,Observed!$C$2:$C$294,$C66)),AVERAGEIFS(Observed!AN$2:AN$294,Observed!$A$2:$A$294,$A66,Observed!$C$2:$C$294,$C66),"")</f>
        <v/>
      </c>
      <c r="AP66" s="25" t="str">
        <f>IF(ISNUMBER(AVERAGEIFS(Observed!AO$2:AO$294,Observed!$A$2:$A$294,$A66,Observed!$C$2:$C$294,$C66)),AVERAGEIFS(Observed!AO$2:AO$294,Observed!$A$2:$A$294,$A66,Observed!$C$2:$C$294,$C66),"")</f>
        <v/>
      </c>
      <c r="AQ66" s="24" t="str">
        <f>IF(ISNUMBER(AVERAGEIFS(Observed!AP$2:AP$294,Observed!$A$2:$A$294,$A66,Observed!$C$2:$C$294,$C66)),AVERAGEIFS(Observed!AP$2:AP$294,Observed!$A$2:$A$294,$A66,Observed!$C$2:$C$294,$C66),"")</f>
        <v/>
      </c>
      <c r="AR66" s="24" t="str">
        <f>IF(ISNUMBER(AVERAGEIFS(Observed!AQ$2:AQ$294,Observed!$A$2:$A$294,$A66,Observed!$C$2:$C$294,$C66)),AVERAGEIFS(Observed!AQ$2:AQ$294,Observed!$A$2:$A$294,$A66,Observed!$C$2:$C$294,$C66),"")</f>
        <v/>
      </c>
      <c r="AS66" s="2">
        <f>COUNTIFS(Observed!$A$2:$A$294,$A66,Observed!$C$2:$C$294,$C66)</f>
        <v>3</v>
      </c>
      <c r="AT66" s="2">
        <f t="shared" si="1"/>
        <v>6</v>
      </c>
    </row>
    <row r="67" spans="1:46" x14ac:dyDescent="0.25">
      <c r="A67" s="4" t="s">
        <v>30</v>
      </c>
      <c r="B67" t="s">
        <v>26</v>
      </c>
      <c r="C67" s="3">
        <v>42437</v>
      </c>
      <c r="D67">
        <v>1</v>
      </c>
      <c r="F67">
        <v>500</v>
      </c>
      <c r="J67" s="2" t="s">
        <v>65</v>
      </c>
      <c r="K67" s="2" t="s">
        <v>23</v>
      </c>
      <c r="L67">
        <v>11</v>
      </c>
      <c r="M67" s="2" t="s">
        <v>22</v>
      </c>
      <c r="N67" s="23" t="str">
        <f>IF(ISNUMBER(AVERAGEIFS(Observed!J$2:J$294,Observed!$A$2:$A$294,$A67,Observed!$C$2:$C$294,$C67)),AVERAGEIFS(Observed!J$2:J$294,Observed!$A$2:$A$294,$A67,Observed!$C$2:$C$294,$C67),"")</f>
        <v/>
      </c>
      <c r="O67" s="24" t="str">
        <f>IF(ISNUMBER(AVERAGEIFS(Observed!K$2:K$294,Observed!$A$2:$A$294,$A67,Observed!$C$2:$C$294,$C67)),AVERAGEIFS(Observed!K$2:K$294,Observed!$A$2:$A$294,$A67,Observed!$C$2:$C$294,$C67),"")</f>
        <v/>
      </c>
      <c r="P67" s="24">
        <f>IF(ISNUMBER(AVERAGEIFS(Observed!L$2:L$294,Observed!$A$2:$A$294,$A67,Observed!$C$2:$C$294,$C67)),AVERAGEIFS(Observed!L$2:L$294,Observed!$A$2:$A$294,$A67,Observed!$C$2:$C$294,$C67),"")</f>
        <v>122.76333333333332</v>
      </c>
      <c r="Q67" s="24">
        <f>IF(ISNUMBER(AVERAGEIFS(Observed!M$2:M$294,Observed!$A$2:$A$294,$A67,Observed!$C$2:$C$294,$C67)),AVERAGEIFS(Observed!M$2:M$294,Observed!$A$2:$A$294,$A67,Observed!$C$2:$C$294,$C67),"")</f>
        <v>122.76333333333332</v>
      </c>
      <c r="R67" s="24">
        <f>IF(ISNUMBER(AVERAGEIFS(Observed!N$2:N$294,Observed!$A$2:$A$294,$A67,Observed!$C$2:$C$294,$C67)),AVERAGEIFS(Observed!N$2:N$294,Observed!$A$2:$A$294,$A67,Observed!$C$2:$C$294,$C67),"")</f>
        <v>1459.6433333333332</v>
      </c>
      <c r="S67" s="25" t="str">
        <f>IF(ISNUMBER(AVERAGEIFS(Observed!O$2:O$294,Observed!$A$2:$A$294,$A67,Observed!$C$2:$C$294,$C67)),AVERAGEIFS(Observed!O$2:O$294,Observed!$A$2:$A$294,$A67,Observed!$C$2:$C$294,$C67),"")</f>
        <v/>
      </c>
      <c r="T67" s="25" t="str">
        <f>IF(ISNUMBER(AVERAGEIFS(Observed!P$2:P$294,Observed!$A$2:$A$294,$A67,Observed!$C$2:$C$294,$C67)),AVERAGEIFS(Observed!P$2:P$294,Observed!$A$2:$A$294,$A67,Observed!$C$2:$C$294,$C67),"")</f>
        <v/>
      </c>
      <c r="U67" s="25" t="str">
        <f>IF(ISNUMBER(AVERAGEIFS(Observed!Q$2:Q$294,Observed!$A$2:$A$294,$A67,Observed!$C$2:$C$294,$C67)),AVERAGEIFS(Observed!Q$2:Q$294,Observed!$A$2:$A$294,$A67,Observed!$C$2:$C$294,$C67),"")</f>
        <v/>
      </c>
      <c r="V67" s="24" t="str">
        <f>IF(ISNUMBER(AVERAGEIFS(Observed!R$2:R$294,Observed!$A$2:$A$294,$A67,Observed!$C$2:$C$294,$C67)),AVERAGEIFS(Observed!R$2:R$294,Observed!$A$2:$A$294,$A67,Observed!$C$2:$C$294,$C67),"")</f>
        <v/>
      </c>
      <c r="W67" s="26" t="str">
        <f>IF(ISNUMBER(AVERAGEIFS(Observed!S$2:S$294,Observed!$A$2:$A$294,$A67,Observed!$C$2:$C$294,$C67)),AVERAGEIFS(Observed!S$2:S$294,Observed!$A$2:$A$294,$A67,Observed!$C$2:$C$294,$C67),"")</f>
        <v/>
      </c>
      <c r="X67" s="26" t="str">
        <f>IF(ISNUMBER(AVERAGEIFS(Observed!T$2:T$294,Observed!$A$2:$A$294,$A67,Observed!$C$2:$C$294,$C67)),AVERAGEIFS(Observed!T$2:T$294,Observed!$A$2:$A$294,$A67,Observed!$C$2:$C$294,$C67),"")</f>
        <v/>
      </c>
      <c r="Y67" s="24" t="str">
        <f>IF(ISNUMBER(AVERAGEIFS(Observed!U$2:U$294,Observed!$A$2:$A$294,$A67,Observed!$C$2:$C$294,$C67)),AVERAGEIFS(Observed!U$2:U$294,Observed!$A$2:$A$294,$A67,Observed!$C$2:$C$294,$C67),"")</f>
        <v/>
      </c>
      <c r="Z67" s="24" t="str">
        <f>IF(ISNUMBER(AVERAGEIFS(Observed!V$2:V$294,Observed!$A$2:$A$294,$A67,Observed!$C$2:$C$294,$C67)),AVERAGEIFS(Observed!V$2:V$294,Observed!$A$2:$A$294,$A67,Observed!$C$2:$C$294,$C67),"")</f>
        <v/>
      </c>
      <c r="AA67" s="24" t="str">
        <f>IF(ISNUMBER(AVERAGEIFS(Observed!W$2:W$294,Observed!$A$2:$A$294,$A67,Observed!$C$2:$C$294,$C67)),AVERAGEIFS(Observed!W$2:W$294,Observed!$A$2:$A$294,$A67,Observed!$C$2:$C$294,$C67),"")</f>
        <v/>
      </c>
      <c r="AB67" s="24" t="str">
        <f>IF(ISNUMBER(AVERAGEIFS(Observed!X$2:X$294,Observed!$A$2:$A$294,$A67,Observed!$C$2:$C$294,$C67)),AVERAGEIFS(Observed!X$2:X$294,Observed!$A$2:$A$294,$A67,Observed!$C$2:$C$294,$C67),"")</f>
        <v/>
      </c>
      <c r="AC67" s="24" t="str">
        <f>IF(ISNUMBER(AVERAGEIFS(Observed!Y$2:Y$294,Observed!$A$2:$A$294,$A67,Observed!$C$2:$C$294,$C67)),AVERAGEIFS(Observed!Y$2:Y$294,Observed!$A$2:$A$294,$A67,Observed!$C$2:$C$294,$C67),"")</f>
        <v/>
      </c>
      <c r="AD67" s="24" t="str">
        <f>IF(ISNUMBER(AVERAGEIFS(Observed!Z$2:Z$294,Observed!$A$2:$A$294,$A67,Observed!$C$2:$C$294,$C67)),AVERAGEIFS(Observed!Z$2:Z$294,Observed!$A$2:$A$294,$A67,Observed!$C$2:$C$294,$C67),"")</f>
        <v/>
      </c>
      <c r="AE67" s="24" t="str">
        <f>IF(ISNUMBER(AVERAGEIFS(Observed!AA$2:AA$294,Observed!$A$2:$A$294,$A67,Observed!$C$2:$C$294,$C67)),AVERAGEIFS(Observed!AA$2:AA$294,Observed!$A$2:$A$294,$A67,Observed!$C$2:$C$294,$C67),"")</f>
        <v/>
      </c>
      <c r="AF67" s="24" t="str">
        <f>IF(ISNUMBER(AVERAGEIFS(Observed!AB$2:AB$294,Observed!$A$2:$A$294,$A67,Observed!$C$2:$C$294,$C67)),AVERAGEIFS(Observed!AB$2:AB$294,Observed!$A$2:$A$294,$A67,Observed!$C$2:$C$294,$C67),"")</f>
        <v/>
      </c>
      <c r="AG67" s="24" t="str">
        <f>IF(ISNUMBER(AVERAGEIFS(Observed!AC$2:AC$294,Observed!$A$2:$A$294,$A67,Observed!$C$2:$C$294,$C67)),AVERAGEIFS(Observed!AC$2:AC$294,Observed!$A$2:$A$294,$A67,Observed!$C$2:$C$294,$C67),"")</f>
        <v/>
      </c>
      <c r="AH67" s="25" t="str">
        <f>IF(ISNUMBER(AVERAGEIFS(Observed!AD$2:AD$294,Observed!$A$2:$A$294,$A67,Observed!$C$2:$C$294,$C67)),AVERAGEIFS(Observed!AD$2:AD$294,Observed!$A$2:$A$294,$A67,Observed!$C$2:$C$294,$C67),"")</f>
        <v/>
      </c>
      <c r="AI67" s="25" t="str">
        <f>IF(ISNUMBER(AVERAGEIFS(Observed!AE$2:AE$294,Observed!$A$2:$A$294,$A67,Observed!$C$2:$C$294,$C67)),AVERAGEIFS(Observed!AE$2:AE$294,Observed!$A$2:$A$294,$A67,Observed!$C$2:$C$294,$C67),"")</f>
        <v/>
      </c>
      <c r="AJ67" s="25" t="str">
        <f>IF(ISNUMBER(AVERAGEIFS(Observed!AF$2:AF$294,Observed!$A$2:$A$294,$A67,Observed!$C$2:$C$294,$C67)),AVERAGEIFS(Observed!AF$2:AF$294,Observed!$A$2:$A$294,$A67,Observed!$C$2:$C$294,$C67),"")</f>
        <v/>
      </c>
      <c r="AK67" s="24" t="str">
        <f>IF(ISNUMBER(AVERAGEIFS(Observed!AG$2:AG$294,Observed!$A$2:$A$294,$A67,Observed!$C$2:$C$294,$C67)),AVERAGEIFS(Observed!AG$2:AG$294,Observed!$A$2:$A$294,$A67,Observed!$C$2:$C$294,$C67),"")</f>
        <v/>
      </c>
      <c r="AL67" s="25">
        <f>IF(ISNUMBER(AVERAGEIFS(Observed!AH$2:AH$294,Observed!$A$2:$A$294,$A67,Observed!$C$2:$C$294,$C67)),AVERAGEIFS(Observed!AH$2:AH$294,Observed!$A$2:$A$294,$A67,Observed!$C$2:$C$294,$C67),"")</f>
        <v>2E-3</v>
      </c>
      <c r="AM67" s="24" t="str">
        <f>IF(ISNUMBER(AVERAGEIFS(Observed!AI$2:AI$294,Observed!$A$2:$A$294,$A67,Observed!$C$2:$C$294,$C67)),AVERAGEIFS(Observed!AI$2:AI$294,Observed!$A$2:$A$294,$A67,Observed!$C$2:$C$294,$C67),"")</f>
        <v/>
      </c>
      <c r="AN67" s="24">
        <f>IF(ISNUMBER(AVERAGEIFS(Observed!AJ$2:AJ$294,Observed!$A$2:$A$294,$A67,Observed!$C$2:$C$294,$C67)),AVERAGEIFS(Observed!AJ$2:AJ$294,Observed!$A$2:$A$294,$A67,Observed!$C$2:$C$294,$C67),"")</f>
        <v>0.08</v>
      </c>
      <c r="AO67" s="24" t="str">
        <f>IF(ISNUMBER(AVERAGEIFS(Observed!AN$2:AN$294,Observed!$A$2:$A$294,$A67,Observed!$C$2:$C$294,$C67)),AVERAGEIFS(Observed!AN$2:AN$294,Observed!$A$2:$A$294,$A67,Observed!$C$2:$C$294,$C67),"")</f>
        <v/>
      </c>
      <c r="AP67" s="25" t="str">
        <f>IF(ISNUMBER(AVERAGEIFS(Observed!AO$2:AO$294,Observed!$A$2:$A$294,$A67,Observed!$C$2:$C$294,$C67)),AVERAGEIFS(Observed!AO$2:AO$294,Observed!$A$2:$A$294,$A67,Observed!$C$2:$C$294,$C67),"")</f>
        <v/>
      </c>
      <c r="AQ67" s="24" t="str">
        <f>IF(ISNUMBER(AVERAGEIFS(Observed!AP$2:AP$294,Observed!$A$2:$A$294,$A67,Observed!$C$2:$C$294,$C67)),AVERAGEIFS(Observed!AP$2:AP$294,Observed!$A$2:$A$294,$A67,Observed!$C$2:$C$294,$C67),"")</f>
        <v/>
      </c>
      <c r="AR67" s="24" t="str">
        <f>IF(ISNUMBER(AVERAGEIFS(Observed!AQ$2:AQ$294,Observed!$A$2:$A$294,$A67,Observed!$C$2:$C$294,$C67)),AVERAGEIFS(Observed!AQ$2:AQ$294,Observed!$A$2:$A$294,$A67,Observed!$C$2:$C$294,$C67),"")</f>
        <v/>
      </c>
      <c r="AS67" s="2">
        <f>COUNTIFS(Observed!$A$2:$A$294,$A67,Observed!$C$2:$C$294,$C67)</f>
        <v>3</v>
      </c>
      <c r="AT67" s="2">
        <f t="shared" si="1"/>
        <v>5</v>
      </c>
    </row>
    <row r="68" spans="1:46" x14ac:dyDescent="0.25">
      <c r="A68" s="4" t="s">
        <v>27</v>
      </c>
      <c r="B68" t="s">
        <v>26</v>
      </c>
      <c r="C68" s="3">
        <v>42515</v>
      </c>
      <c r="D68">
        <v>1</v>
      </c>
      <c r="F68">
        <v>0</v>
      </c>
      <c r="J68" s="2" t="s">
        <v>65</v>
      </c>
      <c r="K68" s="2" t="s">
        <v>24</v>
      </c>
      <c r="L68">
        <v>12</v>
      </c>
      <c r="M68" s="2" t="s">
        <v>22</v>
      </c>
      <c r="N68" s="23" t="str">
        <f>IF(ISNUMBER(AVERAGEIFS(Observed!J$2:J$294,Observed!$A$2:$A$294,$A68,Observed!$C$2:$C$294,$C68)),AVERAGEIFS(Observed!J$2:J$294,Observed!$A$2:$A$294,$A68,Observed!$C$2:$C$294,$C68),"")</f>
        <v/>
      </c>
      <c r="O68" s="24" t="str">
        <f>IF(ISNUMBER(AVERAGEIFS(Observed!K$2:K$294,Observed!$A$2:$A$294,$A68,Observed!$C$2:$C$294,$C68)),AVERAGEIFS(Observed!K$2:K$294,Observed!$A$2:$A$294,$A68,Observed!$C$2:$C$294,$C68),"")</f>
        <v/>
      </c>
      <c r="P68" s="24">
        <f>IF(ISNUMBER(AVERAGEIFS(Observed!L$2:L$294,Observed!$A$2:$A$294,$A68,Observed!$C$2:$C$294,$C68)),AVERAGEIFS(Observed!L$2:L$294,Observed!$A$2:$A$294,$A68,Observed!$C$2:$C$294,$C68),"")</f>
        <v>55.946666666666658</v>
      </c>
      <c r="Q68" s="24">
        <f>IF(ISNUMBER(AVERAGEIFS(Observed!M$2:M$294,Observed!$A$2:$A$294,$A68,Observed!$C$2:$C$294,$C68)),AVERAGEIFS(Observed!M$2:M$294,Observed!$A$2:$A$294,$A68,Observed!$C$2:$C$294,$C68),"")</f>
        <v>55.946666666666658</v>
      </c>
      <c r="R68" s="24">
        <f>IF(ISNUMBER(AVERAGEIFS(Observed!N$2:N$294,Observed!$A$2:$A$294,$A68,Observed!$C$2:$C$294,$C68)),AVERAGEIFS(Observed!N$2:N$294,Observed!$A$2:$A$294,$A68,Observed!$C$2:$C$294,$C68),"")</f>
        <v>1072.1633333333332</v>
      </c>
      <c r="S68" s="25" t="str">
        <f>IF(ISNUMBER(AVERAGEIFS(Observed!O$2:O$294,Observed!$A$2:$A$294,$A68,Observed!$C$2:$C$294,$C68)),AVERAGEIFS(Observed!O$2:O$294,Observed!$A$2:$A$294,$A68,Observed!$C$2:$C$294,$C68),"")</f>
        <v/>
      </c>
      <c r="T68" s="25" t="str">
        <f>IF(ISNUMBER(AVERAGEIFS(Observed!P$2:P$294,Observed!$A$2:$A$294,$A68,Observed!$C$2:$C$294,$C68)),AVERAGEIFS(Observed!P$2:P$294,Observed!$A$2:$A$294,$A68,Observed!$C$2:$C$294,$C68),"")</f>
        <v/>
      </c>
      <c r="U68" s="25" t="str">
        <f>IF(ISNUMBER(AVERAGEIFS(Observed!Q$2:Q$294,Observed!$A$2:$A$294,$A68,Observed!$C$2:$C$294,$C68)),AVERAGEIFS(Observed!Q$2:Q$294,Observed!$A$2:$A$294,$A68,Observed!$C$2:$C$294,$C68),"")</f>
        <v/>
      </c>
      <c r="V68" s="24" t="str">
        <f>IF(ISNUMBER(AVERAGEIFS(Observed!R$2:R$294,Observed!$A$2:$A$294,$A68,Observed!$C$2:$C$294,$C68)),AVERAGEIFS(Observed!R$2:R$294,Observed!$A$2:$A$294,$A68,Observed!$C$2:$C$294,$C68),"")</f>
        <v/>
      </c>
      <c r="W68" s="26" t="str">
        <f>IF(ISNUMBER(AVERAGEIFS(Observed!S$2:S$294,Observed!$A$2:$A$294,$A68,Observed!$C$2:$C$294,$C68)),AVERAGEIFS(Observed!S$2:S$294,Observed!$A$2:$A$294,$A68,Observed!$C$2:$C$294,$C68),"")</f>
        <v/>
      </c>
      <c r="X68" s="26" t="str">
        <f>IF(ISNUMBER(AVERAGEIFS(Observed!T$2:T$294,Observed!$A$2:$A$294,$A68,Observed!$C$2:$C$294,$C68)),AVERAGEIFS(Observed!T$2:T$294,Observed!$A$2:$A$294,$A68,Observed!$C$2:$C$294,$C68),"")</f>
        <v/>
      </c>
      <c r="Y68" s="24" t="str">
        <f>IF(ISNUMBER(AVERAGEIFS(Observed!U$2:U$294,Observed!$A$2:$A$294,$A68,Observed!$C$2:$C$294,$C68)),AVERAGEIFS(Observed!U$2:U$294,Observed!$A$2:$A$294,$A68,Observed!$C$2:$C$294,$C68),"")</f>
        <v/>
      </c>
      <c r="Z68" s="24" t="str">
        <f>IF(ISNUMBER(AVERAGEIFS(Observed!V$2:V$294,Observed!$A$2:$A$294,$A68,Observed!$C$2:$C$294,$C68)),AVERAGEIFS(Observed!V$2:V$294,Observed!$A$2:$A$294,$A68,Observed!$C$2:$C$294,$C68),"")</f>
        <v/>
      </c>
      <c r="AA68" s="24" t="str">
        <f>IF(ISNUMBER(AVERAGEIFS(Observed!W$2:W$294,Observed!$A$2:$A$294,$A68,Observed!$C$2:$C$294,$C68)),AVERAGEIFS(Observed!W$2:W$294,Observed!$A$2:$A$294,$A68,Observed!$C$2:$C$294,$C68),"")</f>
        <v/>
      </c>
      <c r="AB68" s="24" t="str">
        <f>IF(ISNUMBER(AVERAGEIFS(Observed!X$2:X$294,Observed!$A$2:$A$294,$A68,Observed!$C$2:$C$294,$C68)),AVERAGEIFS(Observed!X$2:X$294,Observed!$A$2:$A$294,$A68,Observed!$C$2:$C$294,$C68),"")</f>
        <v/>
      </c>
      <c r="AC68" s="24" t="str">
        <f>IF(ISNUMBER(AVERAGEIFS(Observed!Y$2:Y$294,Observed!$A$2:$A$294,$A68,Observed!$C$2:$C$294,$C68)),AVERAGEIFS(Observed!Y$2:Y$294,Observed!$A$2:$A$294,$A68,Observed!$C$2:$C$294,$C68),"")</f>
        <v/>
      </c>
      <c r="AD68" s="24" t="str">
        <f>IF(ISNUMBER(AVERAGEIFS(Observed!Z$2:Z$294,Observed!$A$2:$A$294,$A68,Observed!$C$2:$C$294,$C68)),AVERAGEIFS(Observed!Z$2:Z$294,Observed!$A$2:$A$294,$A68,Observed!$C$2:$C$294,$C68),"")</f>
        <v/>
      </c>
      <c r="AE68" s="24" t="str">
        <f>IF(ISNUMBER(AVERAGEIFS(Observed!AA$2:AA$294,Observed!$A$2:$A$294,$A68,Observed!$C$2:$C$294,$C68)),AVERAGEIFS(Observed!AA$2:AA$294,Observed!$A$2:$A$294,$A68,Observed!$C$2:$C$294,$C68),"")</f>
        <v/>
      </c>
      <c r="AF68" s="24" t="str">
        <f>IF(ISNUMBER(AVERAGEIFS(Observed!AB$2:AB$294,Observed!$A$2:$A$294,$A68,Observed!$C$2:$C$294,$C68)),AVERAGEIFS(Observed!AB$2:AB$294,Observed!$A$2:$A$294,$A68,Observed!$C$2:$C$294,$C68),"")</f>
        <v/>
      </c>
      <c r="AG68" s="24" t="str">
        <f>IF(ISNUMBER(AVERAGEIFS(Observed!AC$2:AC$294,Observed!$A$2:$A$294,$A68,Observed!$C$2:$C$294,$C68)),AVERAGEIFS(Observed!AC$2:AC$294,Observed!$A$2:$A$294,$A68,Observed!$C$2:$C$294,$C68),"")</f>
        <v/>
      </c>
      <c r="AH68" s="25" t="str">
        <f>IF(ISNUMBER(AVERAGEIFS(Observed!AD$2:AD$294,Observed!$A$2:$A$294,$A68,Observed!$C$2:$C$294,$C68)),AVERAGEIFS(Observed!AD$2:AD$294,Observed!$A$2:$A$294,$A68,Observed!$C$2:$C$294,$C68),"")</f>
        <v/>
      </c>
      <c r="AI68" s="25" t="str">
        <f>IF(ISNUMBER(AVERAGEIFS(Observed!AE$2:AE$294,Observed!$A$2:$A$294,$A68,Observed!$C$2:$C$294,$C68)),AVERAGEIFS(Observed!AE$2:AE$294,Observed!$A$2:$A$294,$A68,Observed!$C$2:$C$294,$C68),"")</f>
        <v/>
      </c>
      <c r="AJ68" s="25" t="str">
        <f>IF(ISNUMBER(AVERAGEIFS(Observed!AF$2:AF$294,Observed!$A$2:$A$294,$A68,Observed!$C$2:$C$294,$C68)),AVERAGEIFS(Observed!AF$2:AF$294,Observed!$A$2:$A$294,$A68,Observed!$C$2:$C$294,$C68),"")</f>
        <v/>
      </c>
      <c r="AK68" s="24" t="str">
        <f>IF(ISNUMBER(AVERAGEIFS(Observed!AG$2:AG$294,Observed!$A$2:$A$294,$A68,Observed!$C$2:$C$294,$C68)),AVERAGEIFS(Observed!AG$2:AG$294,Observed!$A$2:$A$294,$A68,Observed!$C$2:$C$294,$C68),"")</f>
        <v/>
      </c>
      <c r="AL68" s="25">
        <f>IF(ISNUMBER(AVERAGEIFS(Observed!AH$2:AH$294,Observed!$A$2:$A$294,$A68,Observed!$C$2:$C$294,$C68)),AVERAGEIFS(Observed!AH$2:AH$294,Observed!$A$2:$A$294,$A68,Observed!$C$2:$C$294,$C68),"")</f>
        <v>7.6666666666666662E-3</v>
      </c>
      <c r="AM68" s="24">
        <f>IF(ISNUMBER(AVERAGEIFS(Observed!AI$2:AI$294,Observed!$A$2:$A$294,$A68,Observed!$C$2:$C$294,$C68)),AVERAGEIFS(Observed!AI$2:AI$294,Observed!$A$2:$A$294,$A68,Observed!$C$2:$C$294,$C68),"")</f>
        <v>1E-3</v>
      </c>
      <c r="AN68" s="24">
        <f>IF(ISNUMBER(AVERAGEIFS(Observed!AJ$2:AJ$294,Observed!$A$2:$A$294,$A68,Observed!$C$2:$C$294,$C68)),AVERAGEIFS(Observed!AJ$2:AJ$294,Observed!$A$2:$A$294,$A68,Observed!$C$2:$C$294,$C68),"")</f>
        <v>0.32366666666666666</v>
      </c>
      <c r="AO68" s="24" t="str">
        <f>IF(ISNUMBER(AVERAGEIFS(Observed!AN$2:AN$294,Observed!$A$2:$A$294,$A68,Observed!$C$2:$C$294,$C68)),AVERAGEIFS(Observed!AN$2:AN$294,Observed!$A$2:$A$294,$A68,Observed!$C$2:$C$294,$C68),"")</f>
        <v/>
      </c>
      <c r="AP68" s="25" t="str">
        <f>IF(ISNUMBER(AVERAGEIFS(Observed!AO$2:AO$294,Observed!$A$2:$A$294,$A68,Observed!$C$2:$C$294,$C68)),AVERAGEIFS(Observed!AO$2:AO$294,Observed!$A$2:$A$294,$A68,Observed!$C$2:$C$294,$C68),"")</f>
        <v/>
      </c>
      <c r="AQ68" s="24" t="str">
        <f>IF(ISNUMBER(AVERAGEIFS(Observed!AP$2:AP$294,Observed!$A$2:$A$294,$A68,Observed!$C$2:$C$294,$C68)),AVERAGEIFS(Observed!AP$2:AP$294,Observed!$A$2:$A$294,$A68,Observed!$C$2:$C$294,$C68),"")</f>
        <v/>
      </c>
      <c r="AR68" s="24" t="str">
        <f>IF(ISNUMBER(AVERAGEIFS(Observed!AQ$2:AQ$294,Observed!$A$2:$A$294,$A68,Observed!$C$2:$C$294,$C68)),AVERAGEIFS(Observed!AQ$2:AQ$294,Observed!$A$2:$A$294,$A68,Observed!$C$2:$C$294,$C68),"")</f>
        <v/>
      </c>
      <c r="AS68" s="2">
        <f>COUNTIFS(Observed!$A$2:$A$294,$A68,Observed!$C$2:$C$294,$C68)</f>
        <v>3</v>
      </c>
      <c r="AT68" s="2">
        <f t="shared" si="1"/>
        <v>6</v>
      </c>
    </row>
    <row r="69" spans="1:46" x14ac:dyDescent="0.25">
      <c r="A69" s="4" t="s">
        <v>29</v>
      </c>
      <c r="B69" t="s">
        <v>26</v>
      </c>
      <c r="C69" s="3">
        <v>42515</v>
      </c>
      <c r="D69">
        <v>1</v>
      </c>
      <c r="F69">
        <v>50</v>
      </c>
      <c r="J69" s="2" t="s">
        <v>65</v>
      </c>
      <c r="K69" s="2" t="s">
        <v>24</v>
      </c>
      <c r="L69">
        <v>12</v>
      </c>
      <c r="M69" s="2" t="s">
        <v>22</v>
      </c>
      <c r="N69" s="23" t="str">
        <f>IF(ISNUMBER(AVERAGEIFS(Observed!J$2:J$294,Observed!$A$2:$A$294,$A69,Observed!$C$2:$C$294,$C69)),AVERAGEIFS(Observed!J$2:J$294,Observed!$A$2:$A$294,$A69,Observed!$C$2:$C$294,$C69),"")</f>
        <v/>
      </c>
      <c r="O69" s="24" t="str">
        <f>IF(ISNUMBER(AVERAGEIFS(Observed!K$2:K$294,Observed!$A$2:$A$294,$A69,Observed!$C$2:$C$294,$C69)),AVERAGEIFS(Observed!K$2:K$294,Observed!$A$2:$A$294,$A69,Observed!$C$2:$C$294,$C69),"")</f>
        <v/>
      </c>
      <c r="P69" s="24">
        <f>IF(ISNUMBER(AVERAGEIFS(Observed!L$2:L$294,Observed!$A$2:$A$294,$A69,Observed!$C$2:$C$294,$C69)),AVERAGEIFS(Observed!L$2:L$294,Observed!$A$2:$A$294,$A69,Observed!$C$2:$C$294,$C69),"")</f>
        <v>59.653333333333336</v>
      </c>
      <c r="Q69" s="24">
        <f>IF(ISNUMBER(AVERAGEIFS(Observed!M$2:M$294,Observed!$A$2:$A$294,$A69,Observed!$C$2:$C$294,$C69)),AVERAGEIFS(Observed!M$2:M$294,Observed!$A$2:$A$294,$A69,Observed!$C$2:$C$294,$C69),"")</f>
        <v>59.653333333333336</v>
      </c>
      <c r="R69" s="24">
        <f>IF(ISNUMBER(AVERAGEIFS(Observed!N$2:N$294,Observed!$A$2:$A$294,$A69,Observed!$C$2:$C$294,$C69)),AVERAGEIFS(Observed!N$2:N$294,Observed!$A$2:$A$294,$A69,Observed!$C$2:$C$294,$C69),"")</f>
        <v>1268.4233333333334</v>
      </c>
      <c r="S69" s="25" t="str">
        <f>IF(ISNUMBER(AVERAGEIFS(Observed!O$2:O$294,Observed!$A$2:$A$294,$A69,Observed!$C$2:$C$294,$C69)),AVERAGEIFS(Observed!O$2:O$294,Observed!$A$2:$A$294,$A69,Observed!$C$2:$C$294,$C69),"")</f>
        <v/>
      </c>
      <c r="T69" s="25" t="str">
        <f>IF(ISNUMBER(AVERAGEIFS(Observed!P$2:P$294,Observed!$A$2:$A$294,$A69,Observed!$C$2:$C$294,$C69)),AVERAGEIFS(Observed!P$2:P$294,Observed!$A$2:$A$294,$A69,Observed!$C$2:$C$294,$C69),"")</f>
        <v/>
      </c>
      <c r="U69" s="25" t="str">
        <f>IF(ISNUMBER(AVERAGEIFS(Observed!Q$2:Q$294,Observed!$A$2:$A$294,$A69,Observed!$C$2:$C$294,$C69)),AVERAGEIFS(Observed!Q$2:Q$294,Observed!$A$2:$A$294,$A69,Observed!$C$2:$C$294,$C69),"")</f>
        <v/>
      </c>
      <c r="V69" s="24" t="str">
        <f>IF(ISNUMBER(AVERAGEIFS(Observed!R$2:R$294,Observed!$A$2:$A$294,$A69,Observed!$C$2:$C$294,$C69)),AVERAGEIFS(Observed!R$2:R$294,Observed!$A$2:$A$294,$A69,Observed!$C$2:$C$294,$C69),"")</f>
        <v/>
      </c>
      <c r="W69" s="26" t="str">
        <f>IF(ISNUMBER(AVERAGEIFS(Observed!S$2:S$294,Observed!$A$2:$A$294,$A69,Observed!$C$2:$C$294,$C69)),AVERAGEIFS(Observed!S$2:S$294,Observed!$A$2:$A$294,$A69,Observed!$C$2:$C$294,$C69),"")</f>
        <v/>
      </c>
      <c r="X69" s="26" t="str">
        <f>IF(ISNUMBER(AVERAGEIFS(Observed!T$2:T$294,Observed!$A$2:$A$294,$A69,Observed!$C$2:$C$294,$C69)),AVERAGEIFS(Observed!T$2:T$294,Observed!$A$2:$A$294,$A69,Observed!$C$2:$C$294,$C69),"")</f>
        <v/>
      </c>
      <c r="Y69" s="24" t="str">
        <f>IF(ISNUMBER(AVERAGEIFS(Observed!U$2:U$294,Observed!$A$2:$A$294,$A69,Observed!$C$2:$C$294,$C69)),AVERAGEIFS(Observed!U$2:U$294,Observed!$A$2:$A$294,$A69,Observed!$C$2:$C$294,$C69),"")</f>
        <v/>
      </c>
      <c r="Z69" s="24" t="str">
        <f>IF(ISNUMBER(AVERAGEIFS(Observed!V$2:V$294,Observed!$A$2:$A$294,$A69,Observed!$C$2:$C$294,$C69)),AVERAGEIFS(Observed!V$2:V$294,Observed!$A$2:$A$294,$A69,Observed!$C$2:$C$294,$C69),"")</f>
        <v/>
      </c>
      <c r="AA69" s="24" t="str">
        <f>IF(ISNUMBER(AVERAGEIFS(Observed!W$2:W$294,Observed!$A$2:$A$294,$A69,Observed!$C$2:$C$294,$C69)),AVERAGEIFS(Observed!W$2:W$294,Observed!$A$2:$A$294,$A69,Observed!$C$2:$C$294,$C69),"")</f>
        <v/>
      </c>
      <c r="AB69" s="24" t="str">
        <f>IF(ISNUMBER(AVERAGEIFS(Observed!X$2:X$294,Observed!$A$2:$A$294,$A69,Observed!$C$2:$C$294,$C69)),AVERAGEIFS(Observed!X$2:X$294,Observed!$A$2:$A$294,$A69,Observed!$C$2:$C$294,$C69),"")</f>
        <v/>
      </c>
      <c r="AC69" s="24" t="str">
        <f>IF(ISNUMBER(AVERAGEIFS(Observed!Y$2:Y$294,Observed!$A$2:$A$294,$A69,Observed!$C$2:$C$294,$C69)),AVERAGEIFS(Observed!Y$2:Y$294,Observed!$A$2:$A$294,$A69,Observed!$C$2:$C$294,$C69),"")</f>
        <v/>
      </c>
      <c r="AD69" s="24" t="str">
        <f>IF(ISNUMBER(AVERAGEIFS(Observed!Z$2:Z$294,Observed!$A$2:$A$294,$A69,Observed!$C$2:$C$294,$C69)),AVERAGEIFS(Observed!Z$2:Z$294,Observed!$A$2:$A$294,$A69,Observed!$C$2:$C$294,$C69),"")</f>
        <v/>
      </c>
      <c r="AE69" s="24" t="str">
        <f>IF(ISNUMBER(AVERAGEIFS(Observed!AA$2:AA$294,Observed!$A$2:$A$294,$A69,Observed!$C$2:$C$294,$C69)),AVERAGEIFS(Observed!AA$2:AA$294,Observed!$A$2:$A$294,$A69,Observed!$C$2:$C$294,$C69),"")</f>
        <v/>
      </c>
      <c r="AF69" s="24" t="str">
        <f>IF(ISNUMBER(AVERAGEIFS(Observed!AB$2:AB$294,Observed!$A$2:$A$294,$A69,Observed!$C$2:$C$294,$C69)),AVERAGEIFS(Observed!AB$2:AB$294,Observed!$A$2:$A$294,$A69,Observed!$C$2:$C$294,$C69),"")</f>
        <v/>
      </c>
      <c r="AG69" s="24" t="str">
        <f>IF(ISNUMBER(AVERAGEIFS(Observed!AC$2:AC$294,Observed!$A$2:$A$294,$A69,Observed!$C$2:$C$294,$C69)),AVERAGEIFS(Observed!AC$2:AC$294,Observed!$A$2:$A$294,$A69,Observed!$C$2:$C$294,$C69),"")</f>
        <v/>
      </c>
      <c r="AH69" s="25" t="str">
        <f>IF(ISNUMBER(AVERAGEIFS(Observed!AD$2:AD$294,Observed!$A$2:$A$294,$A69,Observed!$C$2:$C$294,$C69)),AVERAGEIFS(Observed!AD$2:AD$294,Observed!$A$2:$A$294,$A69,Observed!$C$2:$C$294,$C69),"")</f>
        <v/>
      </c>
      <c r="AI69" s="25" t="str">
        <f>IF(ISNUMBER(AVERAGEIFS(Observed!AE$2:AE$294,Observed!$A$2:$A$294,$A69,Observed!$C$2:$C$294,$C69)),AVERAGEIFS(Observed!AE$2:AE$294,Observed!$A$2:$A$294,$A69,Observed!$C$2:$C$294,$C69),"")</f>
        <v/>
      </c>
      <c r="AJ69" s="25" t="str">
        <f>IF(ISNUMBER(AVERAGEIFS(Observed!AF$2:AF$294,Observed!$A$2:$A$294,$A69,Observed!$C$2:$C$294,$C69)),AVERAGEIFS(Observed!AF$2:AF$294,Observed!$A$2:$A$294,$A69,Observed!$C$2:$C$294,$C69),"")</f>
        <v/>
      </c>
      <c r="AK69" s="24" t="str">
        <f>IF(ISNUMBER(AVERAGEIFS(Observed!AG$2:AG$294,Observed!$A$2:$A$294,$A69,Observed!$C$2:$C$294,$C69)),AVERAGEIFS(Observed!AG$2:AG$294,Observed!$A$2:$A$294,$A69,Observed!$C$2:$C$294,$C69),"")</f>
        <v/>
      </c>
      <c r="AL69" s="25">
        <f>IF(ISNUMBER(AVERAGEIFS(Observed!AH$2:AH$294,Observed!$A$2:$A$294,$A69,Observed!$C$2:$C$294,$C69)),AVERAGEIFS(Observed!AH$2:AH$294,Observed!$A$2:$A$294,$A69,Observed!$C$2:$C$294,$C69),"")</f>
        <v>7.3333333333333332E-3</v>
      </c>
      <c r="AM69" s="24">
        <f>IF(ISNUMBER(AVERAGEIFS(Observed!AI$2:AI$294,Observed!$A$2:$A$294,$A69,Observed!$C$2:$C$294,$C69)),AVERAGEIFS(Observed!AI$2:AI$294,Observed!$A$2:$A$294,$A69,Observed!$C$2:$C$294,$C69),"")</f>
        <v>3.0000000000000001E-3</v>
      </c>
      <c r="AN69" s="24">
        <f>IF(ISNUMBER(AVERAGEIFS(Observed!AJ$2:AJ$294,Observed!$A$2:$A$294,$A69,Observed!$C$2:$C$294,$C69)),AVERAGEIFS(Observed!AJ$2:AJ$294,Observed!$A$2:$A$294,$A69,Observed!$C$2:$C$294,$C69),"")</f>
        <v>0.17466666666666666</v>
      </c>
      <c r="AO69" s="24" t="str">
        <f>IF(ISNUMBER(AVERAGEIFS(Observed!AN$2:AN$294,Observed!$A$2:$A$294,$A69,Observed!$C$2:$C$294,$C69)),AVERAGEIFS(Observed!AN$2:AN$294,Observed!$A$2:$A$294,$A69,Observed!$C$2:$C$294,$C69),"")</f>
        <v/>
      </c>
      <c r="AP69" s="25" t="str">
        <f>IF(ISNUMBER(AVERAGEIFS(Observed!AO$2:AO$294,Observed!$A$2:$A$294,$A69,Observed!$C$2:$C$294,$C69)),AVERAGEIFS(Observed!AO$2:AO$294,Observed!$A$2:$A$294,$A69,Observed!$C$2:$C$294,$C69),"")</f>
        <v/>
      </c>
      <c r="AQ69" s="24" t="str">
        <f>IF(ISNUMBER(AVERAGEIFS(Observed!AP$2:AP$294,Observed!$A$2:$A$294,$A69,Observed!$C$2:$C$294,$C69)),AVERAGEIFS(Observed!AP$2:AP$294,Observed!$A$2:$A$294,$A69,Observed!$C$2:$C$294,$C69),"")</f>
        <v/>
      </c>
      <c r="AR69" s="24" t="str">
        <f>IF(ISNUMBER(AVERAGEIFS(Observed!AQ$2:AQ$294,Observed!$A$2:$A$294,$A69,Observed!$C$2:$C$294,$C69)),AVERAGEIFS(Observed!AQ$2:AQ$294,Observed!$A$2:$A$294,$A69,Observed!$C$2:$C$294,$C69),"")</f>
        <v/>
      </c>
      <c r="AS69" s="2">
        <f>COUNTIFS(Observed!$A$2:$A$294,$A69,Observed!$C$2:$C$294,$C69)</f>
        <v>3</v>
      </c>
      <c r="AT69" s="2">
        <f t="shared" si="1"/>
        <v>6</v>
      </c>
    </row>
    <row r="70" spans="1:46" x14ac:dyDescent="0.25">
      <c r="A70" s="4" t="s">
        <v>28</v>
      </c>
      <c r="B70" t="s">
        <v>26</v>
      </c>
      <c r="C70" s="3">
        <v>42515</v>
      </c>
      <c r="D70">
        <v>1</v>
      </c>
      <c r="F70">
        <v>100</v>
      </c>
      <c r="J70" s="2" t="s">
        <v>65</v>
      </c>
      <c r="K70" s="2" t="s">
        <v>24</v>
      </c>
      <c r="L70">
        <v>12</v>
      </c>
      <c r="M70" s="2" t="s">
        <v>22</v>
      </c>
      <c r="N70" s="23" t="str">
        <f>IF(ISNUMBER(AVERAGEIFS(Observed!J$2:J$294,Observed!$A$2:$A$294,$A70,Observed!$C$2:$C$294,$C70)),AVERAGEIFS(Observed!J$2:J$294,Observed!$A$2:$A$294,$A70,Observed!$C$2:$C$294,$C70),"")</f>
        <v/>
      </c>
      <c r="O70" s="24" t="str">
        <f>IF(ISNUMBER(AVERAGEIFS(Observed!K$2:K$294,Observed!$A$2:$A$294,$A70,Observed!$C$2:$C$294,$C70)),AVERAGEIFS(Observed!K$2:K$294,Observed!$A$2:$A$294,$A70,Observed!$C$2:$C$294,$C70),"")</f>
        <v/>
      </c>
      <c r="P70" s="24">
        <f>IF(ISNUMBER(AVERAGEIFS(Observed!L$2:L$294,Observed!$A$2:$A$294,$A70,Observed!$C$2:$C$294,$C70)),AVERAGEIFS(Observed!L$2:L$294,Observed!$A$2:$A$294,$A70,Observed!$C$2:$C$294,$C70),"")</f>
        <v>63.410000000000004</v>
      </c>
      <c r="Q70" s="24">
        <f>IF(ISNUMBER(AVERAGEIFS(Observed!M$2:M$294,Observed!$A$2:$A$294,$A70,Observed!$C$2:$C$294,$C70)),AVERAGEIFS(Observed!M$2:M$294,Observed!$A$2:$A$294,$A70,Observed!$C$2:$C$294,$C70),"")</f>
        <v>63.410000000000004</v>
      </c>
      <c r="R70" s="24">
        <f>IF(ISNUMBER(AVERAGEIFS(Observed!N$2:N$294,Observed!$A$2:$A$294,$A70,Observed!$C$2:$C$294,$C70)),AVERAGEIFS(Observed!N$2:N$294,Observed!$A$2:$A$294,$A70,Observed!$C$2:$C$294,$C70),"")</f>
        <v>1190.2366666666669</v>
      </c>
      <c r="S70" s="25" t="str">
        <f>IF(ISNUMBER(AVERAGEIFS(Observed!O$2:O$294,Observed!$A$2:$A$294,$A70,Observed!$C$2:$C$294,$C70)),AVERAGEIFS(Observed!O$2:O$294,Observed!$A$2:$A$294,$A70,Observed!$C$2:$C$294,$C70),"")</f>
        <v/>
      </c>
      <c r="T70" s="25" t="str">
        <f>IF(ISNUMBER(AVERAGEIFS(Observed!P$2:P$294,Observed!$A$2:$A$294,$A70,Observed!$C$2:$C$294,$C70)),AVERAGEIFS(Observed!P$2:P$294,Observed!$A$2:$A$294,$A70,Observed!$C$2:$C$294,$C70),"")</f>
        <v/>
      </c>
      <c r="U70" s="25" t="str">
        <f>IF(ISNUMBER(AVERAGEIFS(Observed!Q$2:Q$294,Observed!$A$2:$A$294,$A70,Observed!$C$2:$C$294,$C70)),AVERAGEIFS(Observed!Q$2:Q$294,Observed!$A$2:$A$294,$A70,Observed!$C$2:$C$294,$C70),"")</f>
        <v/>
      </c>
      <c r="V70" s="24" t="str">
        <f>IF(ISNUMBER(AVERAGEIFS(Observed!R$2:R$294,Observed!$A$2:$A$294,$A70,Observed!$C$2:$C$294,$C70)),AVERAGEIFS(Observed!R$2:R$294,Observed!$A$2:$A$294,$A70,Observed!$C$2:$C$294,$C70),"")</f>
        <v/>
      </c>
      <c r="W70" s="26" t="str">
        <f>IF(ISNUMBER(AVERAGEIFS(Observed!S$2:S$294,Observed!$A$2:$A$294,$A70,Observed!$C$2:$C$294,$C70)),AVERAGEIFS(Observed!S$2:S$294,Observed!$A$2:$A$294,$A70,Observed!$C$2:$C$294,$C70),"")</f>
        <v/>
      </c>
      <c r="X70" s="26" t="str">
        <f>IF(ISNUMBER(AVERAGEIFS(Observed!T$2:T$294,Observed!$A$2:$A$294,$A70,Observed!$C$2:$C$294,$C70)),AVERAGEIFS(Observed!T$2:T$294,Observed!$A$2:$A$294,$A70,Observed!$C$2:$C$294,$C70),"")</f>
        <v/>
      </c>
      <c r="Y70" s="24" t="str">
        <f>IF(ISNUMBER(AVERAGEIFS(Observed!U$2:U$294,Observed!$A$2:$A$294,$A70,Observed!$C$2:$C$294,$C70)),AVERAGEIFS(Observed!U$2:U$294,Observed!$A$2:$A$294,$A70,Observed!$C$2:$C$294,$C70),"")</f>
        <v/>
      </c>
      <c r="Z70" s="24" t="str">
        <f>IF(ISNUMBER(AVERAGEIFS(Observed!V$2:V$294,Observed!$A$2:$A$294,$A70,Observed!$C$2:$C$294,$C70)),AVERAGEIFS(Observed!V$2:V$294,Observed!$A$2:$A$294,$A70,Observed!$C$2:$C$294,$C70),"")</f>
        <v/>
      </c>
      <c r="AA70" s="24" t="str">
        <f>IF(ISNUMBER(AVERAGEIFS(Observed!W$2:W$294,Observed!$A$2:$A$294,$A70,Observed!$C$2:$C$294,$C70)),AVERAGEIFS(Observed!W$2:W$294,Observed!$A$2:$A$294,$A70,Observed!$C$2:$C$294,$C70),"")</f>
        <v/>
      </c>
      <c r="AB70" s="24" t="str">
        <f>IF(ISNUMBER(AVERAGEIFS(Observed!X$2:X$294,Observed!$A$2:$A$294,$A70,Observed!$C$2:$C$294,$C70)),AVERAGEIFS(Observed!X$2:X$294,Observed!$A$2:$A$294,$A70,Observed!$C$2:$C$294,$C70),"")</f>
        <v/>
      </c>
      <c r="AC70" s="24" t="str">
        <f>IF(ISNUMBER(AVERAGEIFS(Observed!Y$2:Y$294,Observed!$A$2:$A$294,$A70,Observed!$C$2:$C$294,$C70)),AVERAGEIFS(Observed!Y$2:Y$294,Observed!$A$2:$A$294,$A70,Observed!$C$2:$C$294,$C70),"")</f>
        <v/>
      </c>
      <c r="AD70" s="24" t="str">
        <f>IF(ISNUMBER(AVERAGEIFS(Observed!Z$2:Z$294,Observed!$A$2:$A$294,$A70,Observed!$C$2:$C$294,$C70)),AVERAGEIFS(Observed!Z$2:Z$294,Observed!$A$2:$A$294,$A70,Observed!$C$2:$C$294,$C70),"")</f>
        <v/>
      </c>
      <c r="AE70" s="24" t="str">
        <f>IF(ISNUMBER(AVERAGEIFS(Observed!AA$2:AA$294,Observed!$A$2:$A$294,$A70,Observed!$C$2:$C$294,$C70)),AVERAGEIFS(Observed!AA$2:AA$294,Observed!$A$2:$A$294,$A70,Observed!$C$2:$C$294,$C70),"")</f>
        <v/>
      </c>
      <c r="AF70" s="24" t="str">
        <f>IF(ISNUMBER(AVERAGEIFS(Observed!AB$2:AB$294,Observed!$A$2:$A$294,$A70,Observed!$C$2:$C$294,$C70)),AVERAGEIFS(Observed!AB$2:AB$294,Observed!$A$2:$A$294,$A70,Observed!$C$2:$C$294,$C70),"")</f>
        <v/>
      </c>
      <c r="AG70" s="24" t="str">
        <f>IF(ISNUMBER(AVERAGEIFS(Observed!AC$2:AC$294,Observed!$A$2:$A$294,$A70,Observed!$C$2:$C$294,$C70)),AVERAGEIFS(Observed!AC$2:AC$294,Observed!$A$2:$A$294,$A70,Observed!$C$2:$C$294,$C70),"")</f>
        <v/>
      </c>
      <c r="AH70" s="25" t="str">
        <f>IF(ISNUMBER(AVERAGEIFS(Observed!AD$2:AD$294,Observed!$A$2:$A$294,$A70,Observed!$C$2:$C$294,$C70)),AVERAGEIFS(Observed!AD$2:AD$294,Observed!$A$2:$A$294,$A70,Observed!$C$2:$C$294,$C70),"")</f>
        <v/>
      </c>
      <c r="AI70" s="25" t="str">
        <f>IF(ISNUMBER(AVERAGEIFS(Observed!AE$2:AE$294,Observed!$A$2:$A$294,$A70,Observed!$C$2:$C$294,$C70)),AVERAGEIFS(Observed!AE$2:AE$294,Observed!$A$2:$A$294,$A70,Observed!$C$2:$C$294,$C70),"")</f>
        <v/>
      </c>
      <c r="AJ70" s="25" t="str">
        <f>IF(ISNUMBER(AVERAGEIFS(Observed!AF$2:AF$294,Observed!$A$2:$A$294,$A70,Observed!$C$2:$C$294,$C70)),AVERAGEIFS(Observed!AF$2:AF$294,Observed!$A$2:$A$294,$A70,Observed!$C$2:$C$294,$C70),"")</f>
        <v/>
      </c>
      <c r="AK70" s="24" t="str">
        <f>IF(ISNUMBER(AVERAGEIFS(Observed!AG$2:AG$294,Observed!$A$2:$A$294,$A70,Observed!$C$2:$C$294,$C70)),AVERAGEIFS(Observed!AG$2:AG$294,Observed!$A$2:$A$294,$A70,Observed!$C$2:$C$294,$C70),"")</f>
        <v/>
      </c>
      <c r="AL70" s="25">
        <f>IF(ISNUMBER(AVERAGEIFS(Observed!AH$2:AH$294,Observed!$A$2:$A$294,$A70,Observed!$C$2:$C$294,$C70)),AVERAGEIFS(Observed!AH$2:AH$294,Observed!$A$2:$A$294,$A70,Observed!$C$2:$C$294,$C70),"")</f>
        <v>1.5333333333333332E-2</v>
      </c>
      <c r="AM70" s="24">
        <f>IF(ISNUMBER(AVERAGEIFS(Observed!AI$2:AI$294,Observed!$A$2:$A$294,$A70,Observed!$C$2:$C$294,$C70)),AVERAGEIFS(Observed!AI$2:AI$294,Observed!$A$2:$A$294,$A70,Observed!$C$2:$C$294,$C70),"")</f>
        <v>4.3333333333333331E-3</v>
      </c>
      <c r="AN70" s="24">
        <f>IF(ISNUMBER(AVERAGEIFS(Observed!AJ$2:AJ$294,Observed!$A$2:$A$294,$A70,Observed!$C$2:$C$294,$C70)),AVERAGEIFS(Observed!AJ$2:AJ$294,Observed!$A$2:$A$294,$A70,Observed!$C$2:$C$294,$C70),"")</f>
        <v>0.19866666666666666</v>
      </c>
      <c r="AO70" s="24" t="str">
        <f>IF(ISNUMBER(AVERAGEIFS(Observed!AN$2:AN$294,Observed!$A$2:$A$294,$A70,Observed!$C$2:$C$294,$C70)),AVERAGEIFS(Observed!AN$2:AN$294,Observed!$A$2:$A$294,$A70,Observed!$C$2:$C$294,$C70),"")</f>
        <v/>
      </c>
      <c r="AP70" s="25" t="str">
        <f>IF(ISNUMBER(AVERAGEIFS(Observed!AO$2:AO$294,Observed!$A$2:$A$294,$A70,Observed!$C$2:$C$294,$C70)),AVERAGEIFS(Observed!AO$2:AO$294,Observed!$A$2:$A$294,$A70,Observed!$C$2:$C$294,$C70),"")</f>
        <v/>
      </c>
      <c r="AQ70" s="24" t="str">
        <f>IF(ISNUMBER(AVERAGEIFS(Observed!AP$2:AP$294,Observed!$A$2:$A$294,$A70,Observed!$C$2:$C$294,$C70)),AVERAGEIFS(Observed!AP$2:AP$294,Observed!$A$2:$A$294,$A70,Observed!$C$2:$C$294,$C70),"")</f>
        <v/>
      </c>
      <c r="AR70" s="24" t="str">
        <f>IF(ISNUMBER(AVERAGEIFS(Observed!AQ$2:AQ$294,Observed!$A$2:$A$294,$A70,Observed!$C$2:$C$294,$C70)),AVERAGEIFS(Observed!AQ$2:AQ$294,Observed!$A$2:$A$294,$A70,Observed!$C$2:$C$294,$C70),"")</f>
        <v/>
      </c>
      <c r="AS70" s="2">
        <f>COUNTIFS(Observed!$A$2:$A$294,$A70,Observed!$C$2:$C$294,$C70)</f>
        <v>3</v>
      </c>
      <c r="AT70" s="2">
        <f t="shared" si="1"/>
        <v>6</v>
      </c>
    </row>
    <row r="71" spans="1:46" x14ac:dyDescent="0.25">
      <c r="A71" s="4" t="s">
        <v>25</v>
      </c>
      <c r="B71" t="s">
        <v>26</v>
      </c>
      <c r="C71" s="3">
        <v>42515</v>
      </c>
      <c r="D71">
        <v>1</v>
      </c>
      <c r="F71">
        <v>200</v>
      </c>
      <c r="J71" s="2" t="s">
        <v>65</v>
      </c>
      <c r="K71" s="2" t="s">
        <v>24</v>
      </c>
      <c r="L71">
        <v>12</v>
      </c>
      <c r="M71" s="2" t="s">
        <v>22</v>
      </c>
      <c r="N71" s="23" t="str">
        <f>IF(ISNUMBER(AVERAGEIFS(Observed!J$2:J$294,Observed!$A$2:$A$294,$A71,Observed!$C$2:$C$294,$C71)),AVERAGEIFS(Observed!J$2:J$294,Observed!$A$2:$A$294,$A71,Observed!$C$2:$C$294,$C71),"")</f>
        <v/>
      </c>
      <c r="O71" s="24" t="str">
        <f>IF(ISNUMBER(AVERAGEIFS(Observed!K$2:K$294,Observed!$A$2:$A$294,$A71,Observed!$C$2:$C$294,$C71)),AVERAGEIFS(Observed!K$2:K$294,Observed!$A$2:$A$294,$A71,Observed!$C$2:$C$294,$C71),"")</f>
        <v/>
      </c>
      <c r="P71" s="24">
        <f>IF(ISNUMBER(AVERAGEIFS(Observed!L$2:L$294,Observed!$A$2:$A$294,$A71,Observed!$C$2:$C$294,$C71)),AVERAGEIFS(Observed!L$2:L$294,Observed!$A$2:$A$294,$A71,Observed!$C$2:$C$294,$C71),"")</f>
        <v>79.856666666666669</v>
      </c>
      <c r="Q71" s="24">
        <f>IF(ISNUMBER(AVERAGEIFS(Observed!M$2:M$294,Observed!$A$2:$A$294,$A71,Observed!$C$2:$C$294,$C71)),AVERAGEIFS(Observed!M$2:M$294,Observed!$A$2:$A$294,$A71,Observed!$C$2:$C$294,$C71),"")</f>
        <v>79.856666666666669</v>
      </c>
      <c r="R71" s="24">
        <f>IF(ISNUMBER(AVERAGEIFS(Observed!N$2:N$294,Observed!$A$2:$A$294,$A71,Observed!$C$2:$C$294,$C71)),AVERAGEIFS(Observed!N$2:N$294,Observed!$A$2:$A$294,$A71,Observed!$C$2:$C$294,$C71),"")</f>
        <v>1495.2333333333333</v>
      </c>
      <c r="S71" s="25" t="str">
        <f>IF(ISNUMBER(AVERAGEIFS(Observed!O$2:O$294,Observed!$A$2:$A$294,$A71,Observed!$C$2:$C$294,$C71)),AVERAGEIFS(Observed!O$2:O$294,Observed!$A$2:$A$294,$A71,Observed!$C$2:$C$294,$C71),"")</f>
        <v/>
      </c>
      <c r="T71" s="25" t="str">
        <f>IF(ISNUMBER(AVERAGEIFS(Observed!P$2:P$294,Observed!$A$2:$A$294,$A71,Observed!$C$2:$C$294,$C71)),AVERAGEIFS(Observed!P$2:P$294,Observed!$A$2:$A$294,$A71,Observed!$C$2:$C$294,$C71),"")</f>
        <v/>
      </c>
      <c r="U71" s="25" t="str">
        <f>IF(ISNUMBER(AVERAGEIFS(Observed!Q$2:Q$294,Observed!$A$2:$A$294,$A71,Observed!$C$2:$C$294,$C71)),AVERAGEIFS(Observed!Q$2:Q$294,Observed!$A$2:$A$294,$A71,Observed!$C$2:$C$294,$C71),"")</f>
        <v/>
      </c>
      <c r="V71" s="24" t="str">
        <f>IF(ISNUMBER(AVERAGEIFS(Observed!R$2:R$294,Observed!$A$2:$A$294,$A71,Observed!$C$2:$C$294,$C71)),AVERAGEIFS(Observed!R$2:R$294,Observed!$A$2:$A$294,$A71,Observed!$C$2:$C$294,$C71),"")</f>
        <v/>
      </c>
      <c r="W71" s="26" t="str">
        <f>IF(ISNUMBER(AVERAGEIFS(Observed!S$2:S$294,Observed!$A$2:$A$294,$A71,Observed!$C$2:$C$294,$C71)),AVERAGEIFS(Observed!S$2:S$294,Observed!$A$2:$A$294,$A71,Observed!$C$2:$C$294,$C71),"")</f>
        <v/>
      </c>
      <c r="X71" s="26" t="str">
        <f>IF(ISNUMBER(AVERAGEIFS(Observed!T$2:T$294,Observed!$A$2:$A$294,$A71,Observed!$C$2:$C$294,$C71)),AVERAGEIFS(Observed!T$2:T$294,Observed!$A$2:$A$294,$A71,Observed!$C$2:$C$294,$C71),"")</f>
        <v/>
      </c>
      <c r="Y71" s="24" t="str">
        <f>IF(ISNUMBER(AVERAGEIFS(Observed!U$2:U$294,Observed!$A$2:$A$294,$A71,Observed!$C$2:$C$294,$C71)),AVERAGEIFS(Observed!U$2:U$294,Observed!$A$2:$A$294,$A71,Observed!$C$2:$C$294,$C71),"")</f>
        <v/>
      </c>
      <c r="Z71" s="24" t="str">
        <f>IF(ISNUMBER(AVERAGEIFS(Observed!V$2:V$294,Observed!$A$2:$A$294,$A71,Observed!$C$2:$C$294,$C71)),AVERAGEIFS(Observed!V$2:V$294,Observed!$A$2:$A$294,$A71,Observed!$C$2:$C$294,$C71),"")</f>
        <v/>
      </c>
      <c r="AA71" s="24" t="str">
        <f>IF(ISNUMBER(AVERAGEIFS(Observed!W$2:W$294,Observed!$A$2:$A$294,$A71,Observed!$C$2:$C$294,$C71)),AVERAGEIFS(Observed!W$2:W$294,Observed!$A$2:$A$294,$A71,Observed!$C$2:$C$294,$C71),"")</f>
        <v/>
      </c>
      <c r="AB71" s="24" t="str">
        <f>IF(ISNUMBER(AVERAGEIFS(Observed!X$2:X$294,Observed!$A$2:$A$294,$A71,Observed!$C$2:$C$294,$C71)),AVERAGEIFS(Observed!X$2:X$294,Observed!$A$2:$A$294,$A71,Observed!$C$2:$C$294,$C71),"")</f>
        <v/>
      </c>
      <c r="AC71" s="24" t="str">
        <f>IF(ISNUMBER(AVERAGEIFS(Observed!Y$2:Y$294,Observed!$A$2:$A$294,$A71,Observed!$C$2:$C$294,$C71)),AVERAGEIFS(Observed!Y$2:Y$294,Observed!$A$2:$A$294,$A71,Observed!$C$2:$C$294,$C71),"")</f>
        <v/>
      </c>
      <c r="AD71" s="24" t="str">
        <f>IF(ISNUMBER(AVERAGEIFS(Observed!Z$2:Z$294,Observed!$A$2:$A$294,$A71,Observed!$C$2:$C$294,$C71)),AVERAGEIFS(Observed!Z$2:Z$294,Observed!$A$2:$A$294,$A71,Observed!$C$2:$C$294,$C71),"")</f>
        <v/>
      </c>
      <c r="AE71" s="24" t="str">
        <f>IF(ISNUMBER(AVERAGEIFS(Observed!AA$2:AA$294,Observed!$A$2:$A$294,$A71,Observed!$C$2:$C$294,$C71)),AVERAGEIFS(Observed!AA$2:AA$294,Observed!$A$2:$A$294,$A71,Observed!$C$2:$C$294,$C71),"")</f>
        <v/>
      </c>
      <c r="AF71" s="24" t="str">
        <f>IF(ISNUMBER(AVERAGEIFS(Observed!AB$2:AB$294,Observed!$A$2:$A$294,$A71,Observed!$C$2:$C$294,$C71)),AVERAGEIFS(Observed!AB$2:AB$294,Observed!$A$2:$A$294,$A71,Observed!$C$2:$C$294,$C71),"")</f>
        <v/>
      </c>
      <c r="AG71" s="24" t="str">
        <f>IF(ISNUMBER(AVERAGEIFS(Observed!AC$2:AC$294,Observed!$A$2:$A$294,$A71,Observed!$C$2:$C$294,$C71)),AVERAGEIFS(Observed!AC$2:AC$294,Observed!$A$2:$A$294,$A71,Observed!$C$2:$C$294,$C71),"")</f>
        <v/>
      </c>
      <c r="AH71" s="25" t="str">
        <f>IF(ISNUMBER(AVERAGEIFS(Observed!AD$2:AD$294,Observed!$A$2:$A$294,$A71,Observed!$C$2:$C$294,$C71)),AVERAGEIFS(Observed!AD$2:AD$294,Observed!$A$2:$A$294,$A71,Observed!$C$2:$C$294,$C71),"")</f>
        <v/>
      </c>
      <c r="AI71" s="25" t="str">
        <f>IF(ISNUMBER(AVERAGEIFS(Observed!AE$2:AE$294,Observed!$A$2:$A$294,$A71,Observed!$C$2:$C$294,$C71)),AVERAGEIFS(Observed!AE$2:AE$294,Observed!$A$2:$A$294,$A71,Observed!$C$2:$C$294,$C71),"")</f>
        <v/>
      </c>
      <c r="AJ71" s="25" t="str">
        <f>IF(ISNUMBER(AVERAGEIFS(Observed!AF$2:AF$294,Observed!$A$2:$A$294,$A71,Observed!$C$2:$C$294,$C71)),AVERAGEIFS(Observed!AF$2:AF$294,Observed!$A$2:$A$294,$A71,Observed!$C$2:$C$294,$C71),"")</f>
        <v/>
      </c>
      <c r="AK71" s="24" t="str">
        <f>IF(ISNUMBER(AVERAGEIFS(Observed!AG$2:AG$294,Observed!$A$2:$A$294,$A71,Observed!$C$2:$C$294,$C71)),AVERAGEIFS(Observed!AG$2:AG$294,Observed!$A$2:$A$294,$A71,Observed!$C$2:$C$294,$C71),"")</f>
        <v/>
      </c>
      <c r="AL71" s="25">
        <f>IF(ISNUMBER(AVERAGEIFS(Observed!AH$2:AH$294,Observed!$A$2:$A$294,$A71,Observed!$C$2:$C$294,$C71)),AVERAGEIFS(Observed!AH$2:AH$294,Observed!$A$2:$A$294,$A71,Observed!$C$2:$C$294,$C71),"")</f>
        <v>7.0000000000000001E-3</v>
      </c>
      <c r="AM71" s="24">
        <f>IF(ISNUMBER(AVERAGEIFS(Observed!AI$2:AI$294,Observed!$A$2:$A$294,$A71,Observed!$C$2:$C$294,$C71)),AVERAGEIFS(Observed!AI$2:AI$294,Observed!$A$2:$A$294,$A71,Observed!$C$2:$C$294,$C71),"")</f>
        <v>2E-3</v>
      </c>
      <c r="AN71" s="24">
        <f>IF(ISNUMBER(AVERAGEIFS(Observed!AJ$2:AJ$294,Observed!$A$2:$A$294,$A71,Observed!$C$2:$C$294,$C71)),AVERAGEIFS(Observed!AJ$2:AJ$294,Observed!$A$2:$A$294,$A71,Observed!$C$2:$C$294,$C71),"")</f>
        <v>0.30066666666666669</v>
      </c>
      <c r="AO71" s="24" t="str">
        <f>IF(ISNUMBER(AVERAGEIFS(Observed!AN$2:AN$294,Observed!$A$2:$A$294,$A71,Observed!$C$2:$C$294,$C71)),AVERAGEIFS(Observed!AN$2:AN$294,Observed!$A$2:$A$294,$A71,Observed!$C$2:$C$294,$C71),"")</f>
        <v/>
      </c>
      <c r="AP71" s="25" t="str">
        <f>IF(ISNUMBER(AVERAGEIFS(Observed!AO$2:AO$294,Observed!$A$2:$A$294,$A71,Observed!$C$2:$C$294,$C71)),AVERAGEIFS(Observed!AO$2:AO$294,Observed!$A$2:$A$294,$A71,Observed!$C$2:$C$294,$C71),"")</f>
        <v/>
      </c>
      <c r="AQ71" s="24" t="str">
        <f>IF(ISNUMBER(AVERAGEIFS(Observed!AP$2:AP$294,Observed!$A$2:$A$294,$A71,Observed!$C$2:$C$294,$C71)),AVERAGEIFS(Observed!AP$2:AP$294,Observed!$A$2:$A$294,$A71,Observed!$C$2:$C$294,$C71),"")</f>
        <v/>
      </c>
      <c r="AR71" s="24" t="str">
        <f>IF(ISNUMBER(AVERAGEIFS(Observed!AQ$2:AQ$294,Observed!$A$2:$A$294,$A71,Observed!$C$2:$C$294,$C71)),AVERAGEIFS(Observed!AQ$2:AQ$294,Observed!$A$2:$A$294,$A71,Observed!$C$2:$C$294,$C71),"")</f>
        <v/>
      </c>
      <c r="AS71" s="2">
        <f>COUNTIFS(Observed!$A$2:$A$294,$A71,Observed!$C$2:$C$294,$C71)</f>
        <v>3</v>
      </c>
      <c r="AT71" s="2">
        <f t="shared" si="1"/>
        <v>6</v>
      </c>
    </row>
    <row r="72" spans="1:46" x14ac:dyDescent="0.25">
      <c r="A72" s="4" t="s">
        <v>31</v>
      </c>
      <c r="B72" t="s">
        <v>26</v>
      </c>
      <c r="C72" s="3">
        <v>42515</v>
      </c>
      <c r="D72">
        <v>1</v>
      </c>
      <c r="F72">
        <v>350</v>
      </c>
      <c r="J72" s="2" t="s">
        <v>65</v>
      </c>
      <c r="K72" s="2" t="s">
        <v>24</v>
      </c>
      <c r="L72">
        <v>12</v>
      </c>
      <c r="M72" s="2" t="s">
        <v>22</v>
      </c>
      <c r="N72" s="23" t="str">
        <f>IF(ISNUMBER(AVERAGEIFS(Observed!J$2:J$294,Observed!$A$2:$A$294,$A72,Observed!$C$2:$C$294,$C72)),AVERAGEIFS(Observed!J$2:J$294,Observed!$A$2:$A$294,$A72,Observed!$C$2:$C$294,$C72),"")</f>
        <v/>
      </c>
      <c r="O72" s="24" t="str">
        <f>IF(ISNUMBER(AVERAGEIFS(Observed!K$2:K$294,Observed!$A$2:$A$294,$A72,Observed!$C$2:$C$294,$C72)),AVERAGEIFS(Observed!K$2:K$294,Observed!$A$2:$A$294,$A72,Observed!$C$2:$C$294,$C72),"")</f>
        <v/>
      </c>
      <c r="P72" s="24">
        <f>IF(ISNUMBER(AVERAGEIFS(Observed!L$2:L$294,Observed!$A$2:$A$294,$A72,Observed!$C$2:$C$294,$C72)),AVERAGEIFS(Observed!L$2:L$294,Observed!$A$2:$A$294,$A72,Observed!$C$2:$C$294,$C72),"")</f>
        <v>64.016666666666666</v>
      </c>
      <c r="Q72" s="24">
        <f>IF(ISNUMBER(AVERAGEIFS(Observed!M$2:M$294,Observed!$A$2:$A$294,$A72,Observed!$C$2:$C$294,$C72)),AVERAGEIFS(Observed!M$2:M$294,Observed!$A$2:$A$294,$A72,Observed!$C$2:$C$294,$C72),"")</f>
        <v>64.016666666666666</v>
      </c>
      <c r="R72" s="24">
        <f>IF(ISNUMBER(AVERAGEIFS(Observed!N$2:N$294,Observed!$A$2:$A$294,$A72,Observed!$C$2:$C$294,$C72)),AVERAGEIFS(Observed!N$2:N$294,Observed!$A$2:$A$294,$A72,Observed!$C$2:$C$294,$C72),"")</f>
        <v>1394.363333333333</v>
      </c>
      <c r="S72" s="25" t="str">
        <f>IF(ISNUMBER(AVERAGEIFS(Observed!O$2:O$294,Observed!$A$2:$A$294,$A72,Observed!$C$2:$C$294,$C72)),AVERAGEIFS(Observed!O$2:O$294,Observed!$A$2:$A$294,$A72,Observed!$C$2:$C$294,$C72),"")</f>
        <v/>
      </c>
      <c r="T72" s="25" t="str">
        <f>IF(ISNUMBER(AVERAGEIFS(Observed!P$2:P$294,Observed!$A$2:$A$294,$A72,Observed!$C$2:$C$294,$C72)),AVERAGEIFS(Observed!P$2:P$294,Observed!$A$2:$A$294,$A72,Observed!$C$2:$C$294,$C72),"")</f>
        <v/>
      </c>
      <c r="U72" s="25" t="str">
        <f>IF(ISNUMBER(AVERAGEIFS(Observed!Q$2:Q$294,Observed!$A$2:$A$294,$A72,Observed!$C$2:$C$294,$C72)),AVERAGEIFS(Observed!Q$2:Q$294,Observed!$A$2:$A$294,$A72,Observed!$C$2:$C$294,$C72),"")</f>
        <v/>
      </c>
      <c r="V72" s="24" t="str">
        <f>IF(ISNUMBER(AVERAGEIFS(Observed!R$2:R$294,Observed!$A$2:$A$294,$A72,Observed!$C$2:$C$294,$C72)),AVERAGEIFS(Observed!R$2:R$294,Observed!$A$2:$A$294,$A72,Observed!$C$2:$C$294,$C72),"")</f>
        <v/>
      </c>
      <c r="W72" s="26" t="str">
        <f>IF(ISNUMBER(AVERAGEIFS(Observed!S$2:S$294,Observed!$A$2:$A$294,$A72,Observed!$C$2:$C$294,$C72)),AVERAGEIFS(Observed!S$2:S$294,Observed!$A$2:$A$294,$A72,Observed!$C$2:$C$294,$C72),"")</f>
        <v/>
      </c>
      <c r="X72" s="26" t="str">
        <f>IF(ISNUMBER(AVERAGEIFS(Observed!T$2:T$294,Observed!$A$2:$A$294,$A72,Observed!$C$2:$C$294,$C72)),AVERAGEIFS(Observed!T$2:T$294,Observed!$A$2:$A$294,$A72,Observed!$C$2:$C$294,$C72),"")</f>
        <v/>
      </c>
      <c r="Y72" s="24" t="str">
        <f>IF(ISNUMBER(AVERAGEIFS(Observed!U$2:U$294,Observed!$A$2:$A$294,$A72,Observed!$C$2:$C$294,$C72)),AVERAGEIFS(Observed!U$2:U$294,Observed!$A$2:$A$294,$A72,Observed!$C$2:$C$294,$C72),"")</f>
        <v/>
      </c>
      <c r="Z72" s="24" t="str">
        <f>IF(ISNUMBER(AVERAGEIFS(Observed!V$2:V$294,Observed!$A$2:$A$294,$A72,Observed!$C$2:$C$294,$C72)),AVERAGEIFS(Observed!V$2:V$294,Observed!$A$2:$A$294,$A72,Observed!$C$2:$C$294,$C72),"")</f>
        <v/>
      </c>
      <c r="AA72" s="24" t="str">
        <f>IF(ISNUMBER(AVERAGEIFS(Observed!W$2:W$294,Observed!$A$2:$A$294,$A72,Observed!$C$2:$C$294,$C72)),AVERAGEIFS(Observed!W$2:W$294,Observed!$A$2:$A$294,$A72,Observed!$C$2:$C$294,$C72),"")</f>
        <v/>
      </c>
      <c r="AB72" s="24" t="str">
        <f>IF(ISNUMBER(AVERAGEIFS(Observed!X$2:X$294,Observed!$A$2:$A$294,$A72,Observed!$C$2:$C$294,$C72)),AVERAGEIFS(Observed!X$2:X$294,Observed!$A$2:$A$294,$A72,Observed!$C$2:$C$294,$C72),"")</f>
        <v/>
      </c>
      <c r="AC72" s="24" t="str">
        <f>IF(ISNUMBER(AVERAGEIFS(Observed!Y$2:Y$294,Observed!$A$2:$A$294,$A72,Observed!$C$2:$C$294,$C72)),AVERAGEIFS(Observed!Y$2:Y$294,Observed!$A$2:$A$294,$A72,Observed!$C$2:$C$294,$C72),"")</f>
        <v/>
      </c>
      <c r="AD72" s="24" t="str">
        <f>IF(ISNUMBER(AVERAGEIFS(Observed!Z$2:Z$294,Observed!$A$2:$A$294,$A72,Observed!$C$2:$C$294,$C72)),AVERAGEIFS(Observed!Z$2:Z$294,Observed!$A$2:$A$294,$A72,Observed!$C$2:$C$294,$C72),"")</f>
        <v/>
      </c>
      <c r="AE72" s="24" t="str">
        <f>IF(ISNUMBER(AVERAGEIFS(Observed!AA$2:AA$294,Observed!$A$2:$A$294,$A72,Observed!$C$2:$C$294,$C72)),AVERAGEIFS(Observed!AA$2:AA$294,Observed!$A$2:$A$294,$A72,Observed!$C$2:$C$294,$C72),"")</f>
        <v/>
      </c>
      <c r="AF72" s="24" t="str">
        <f>IF(ISNUMBER(AVERAGEIFS(Observed!AB$2:AB$294,Observed!$A$2:$A$294,$A72,Observed!$C$2:$C$294,$C72)),AVERAGEIFS(Observed!AB$2:AB$294,Observed!$A$2:$A$294,$A72,Observed!$C$2:$C$294,$C72),"")</f>
        <v/>
      </c>
      <c r="AG72" s="24" t="str">
        <f>IF(ISNUMBER(AVERAGEIFS(Observed!AC$2:AC$294,Observed!$A$2:$A$294,$A72,Observed!$C$2:$C$294,$C72)),AVERAGEIFS(Observed!AC$2:AC$294,Observed!$A$2:$A$294,$A72,Observed!$C$2:$C$294,$C72),"")</f>
        <v/>
      </c>
      <c r="AH72" s="25" t="str">
        <f>IF(ISNUMBER(AVERAGEIFS(Observed!AD$2:AD$294,Observed!$A$2:$A$294,$A72,Observed!$C$2:$C$294,$C72)),AVERAGEIFS(Observed!AD$2:AD$294,Observed!$A$2:$A$294,$A72,Observed!$C$2:$C$294,$C72),"")</f>
        <v/>
      </c>
      <c r="AI72" s="25" t="str">
        <f>IF(ISNUMBER(AVERAGEIFS(Observed!AE$2:AE$294,Observed!$A$2:$A$294,$A72,Observed!$C$2:$C$294,$C72)),AVERAGEIFS(Observed!AE$2:AE$294,Observed!$A$2:$A$294,$A72,Observed!$C$2:$C$294,$C72),"")</f>
        <v/>
      </c>
      <c r="AJ72" s="25" t="str">
        <f>IF(ISNUMBER(AVERAGEIFS(Observed!AF$2:AF$294,Observed!$A$2:$A$294,$A72,Observed!$C$2:$C$294,$C72)),AVERAGEIFS(Observed!AF$2:AF$294,Observed!$A$2:$A$294,$A72,Observed!$C$2:$C$294,$C72),"")</f>
        <v/>
      </c>
      <c r="AK72" s="24" t="str">
        <f>IF(ISNUMBER(AVERAGEIFS(Observed!AG$2:AG$294,Observed!$A$2:$A$294,$A72,Observed!$C$2:$C$294,$C72)),AVERAGEIFS(Observed!AG$2:AG$294,Observed!$A$2:$A$294,$A72,Observed!$C$2:$C$294,$C72),"")</f>
        <v/>
      </c>
      <c r="AL72" s="25">
        <f>IF(ISNUMBER(AVERAGEIFS(Observed!AH$2:AH$294,Observed!$A$2:$A$294,$A72,Observed!$C$2:$C$294,$C72)),AVERAGEIFS(Observed!AH$2:AH$294,Observed!$A$2:$A$294,$A72,Observed!$C$2:$C$294,$C72),"")</f>
        <v>2.9333333333333333E-2</v>
      </c>
      <c r="AM72" s="24">
        <f>IF(ISNUMBER(AVERAGEIFS(Observed!AI$2:AI$294,Observed!$A$2:$A$294,$A72,Observed!$C$2:$C$294,$C72)),AVERAGEIFS(Observed!AI$2:AI$294,Observed!$A$2:$A$294,$A72,Observed!$C$2:$C$294,$C72),"")</f>
        <v>1E-3</v>
      </c>
      <c r="AN72" s="24">
        <f>IF(ISNUMBER(AVERAGEIFS(Observed!AJ$2:AJ$294,Observed!$A$2:$A$294,$A72,Observed!$C$2:$C$294,$C72)),AVERAGEIFS(Observed!AJ$2:AJ$294,Observed!$A$2:$A$294,$A72,Observed!$C$2:$C$294,$C72),"")</f>
        <v>0.25300000000000006</v>
      </c>
      <c r="AO72" s="24" t="str">
        <f>IF(ISNUMBER(AVERAGEIFS(Observed!AN$2:AN$294,Observed!$A$2:$A$294,$A72,Observed!$C$2:$C$294,$C72)),AVERAGEIFS(Observed!AN$2:AN$294,Observed!$A$2:$A$294,$A72,Observed!$C$2:$C$294,$C72),"")</f>
        <v/>
      </c>
      <c r="AP72" s="25" t="str">
        <f>IF(ISNUMBER(AVERAGEIFS(Observed!AO$2:AO$294,Observed!$A$2:$A$294,$A72,Observed!$C$2:$C$294,$C72)),AVERAGEIFS(Observed!AO$2:AO$294,Observed!$A$2:$A$294,$A72,Observed!$C$2:$C$294,$C72),"")</f>
        <v/>
      </c>
      <c r="AQ72" s="24" t="str">
        <f>IF(ISNUMBER(AVERAGEIFS(Observed!AP$2:AP$294,Observed!$A$2:$A$294,$A72,Observed!$C$2:$C$294,$C72)),AVERAGEIFS(Observed!AP$2:AP$294,Observed!$A$2:$A$294,$A72,Observed!$C$2:$C$294,$C72),"")</f>
        <v/>
      </c>
      <c r="AR72" s="24" t="str">
        <f>IF(ISNUMBER(AVERAGEIFS(Observed!AQ$2:AQ$294,Observed!$A$2:$A$294,$A72,Observed!$C$2:$C$294,$C72)),AVERAGEIFS(Observed!AQ$2:AQ$294,Observed!$A$2:$A$294,$A72,Observed!$C$2:$C$294,$C72),"")</f>
        <v/>
      </c>
      <c r="AS72" s="2">
        <f>COUNTIFS(Observed!$A$2:$A$294,$A72,Observed!$C$2:$C$294,$C72)</f>
        <v>3</v>
      </c>
      <c r="AT72" s="2">
        <f t="shared" si="1"/>
        <v>6</v>
      </c>
    </row>
    <row r="73" spans="1:46" x14ac:dyDescent="0.25">
      <c r="A73" s="4" t="s">
        <v>30</v>
      </c>
      <c r="B73" t="s">
        <v>26</v>
      </c>
      <c r="C73" s="3">
        <v>42515</v>
      </c>
      <c r="D73">
        <v>1</v>
      </c>
      <c r="F73">
        <v>500</v>
      </c>
      <c r="J73" s="2" t="s">
        <v>65</v>
      </c>
      <c r="K73" s="2" t="s">
        <v>24</v>
      </c>
      <c r="L73">
        <v>12</v>
      </c>
      <c r="M73" s="2" t="s">
        <v>22</v>
      </c>
      <c r="N73" s="23" t="str">
        <f>IF(ISNUMBER(AVERAGEIFS(Observed!J$2:J$294,Observed!$A$2:$A$294,$A73,Observed!$C$2:$C$294,$C73)),AVERAGEIFS(Observed!J$2:J$294,Observed!$A$2:$A$294,$A73,Observed!$C$2:$C$294,$C73),"")</f>
        <v/>
      </c>
      <c r="O73" s="24" t="str">
        <f>IF(ISNUMBER(AVERAGEIFS(Observed!K$2:K$294,Observed!$A$2:$A$294,$A73,Observed!$C$2:$C$294,$C73)),AVERAGEIFS(Observed!K$2:K$294,Observed!$A$2:$A$294,$A73,Observed!$C$2:$C$294,$C73),"")</f>
        <v/>
      </c>
      <c r="P73" s="24">
        <f>IF(ISNUMBER(AVERAGEIFS(Observed!L$2:L$294,Observed!$A$2:$A$294,$A73,Observed!$C$2:$C$294,$C73)),AVERAGEIFS(Observed!L$2:L$294,Observed!$A$2:$A$294,$A73,Observed!$C$2:$C$294,$C73),"")</f>
        <v>91.473333333333315</v>
      </c>
      <c r="Q73" s="24">
        <f>IF(ISNUMBER(AVERAGEIFS(Observed!M$2:M$294,Observed!$A$2:$A$294,$A73,Observed!$C$2:$C$294,$C73)),AVERAGEIFS(Observed!M$2:M$294,Observed!$A$2:$A$294,$A73,Observed!$C$2:$C$294,$C73),"")</f>
        <v>91.473333333333315</v>
      </c>
      <c r="R73" s="24">
        <f>IF(ISNUMBER(AVERAGEIFS(Observed!N$2:N$294,Observed!$A$2:$A$294,$A73,Observed!$C$2:$C$294,$C73)),AVERAGEIFS(Observed!N$2:N$294,Observed!$A$2:$A$294,$A73,Observed!$C$2:$C$294,$C73),"")</f>
        <v>1551.1166666666668</v>
      </c>
      <c r="S73" s="25" t="str">
        <f>IF(ISNUMBER(AVERAGEIFS(Observed!O$2:O$294,Observed!$A$2:$A$294,$A73,Observed!$C$2:$C$294,$C73)),AVERAGEIFS(Observed!O$2:O$294,Observed!$A$2:$A$294,$A73,Observed!$C$2:$C$294,$C73),"")</f>
        <v/>
      </c>
      <c r="T73" s="25" t="str">
        <f>IF(ISNUMBER(AVERAGEIFS(Observed!P$2:P$294,Observed!$A$2:$A$294,$A73,Observed!$C$2:$C$294,$C73)),AVERAGEIFS(Observed!P$2:P$294,Observed!$A$2:$A$294,$A73,Observed!$C$2:$C$294,$C73),"")</f>
        <v/>
      </c>
      <c r="U73" s="25" t="str">
        <f>IF(ISNUMBER(AVERAGEIFS(Observed!Q$2:Q$294,Observed!$A$2:$A$294,$A73,Observed!$C$2:$C$294,$C73)),AVERAGEIFS(Observed!Q$2:Q$294,Observed!$A$2:$A$294,$A73,Observed!$C$2:$C$294,$C73),"")</f>
        <v/>
      </c>
      <c r="V73" s="24" t="str">
        <f>IF(ISNUMBER(AVERAGEIFS(Observed!R$2:R$294,Observed!$A$2:$A$294,$A73,Observed!$C$2:$C$294,$C73)),AVERAGEIFS(Observed!R$2:R$294,Observed!$A$2:$A$294,$A73,Observed!$C$2:$C$294,$C73),"")</f>
        <v/>
      </c>
      <c r="W73" s="26" t="str">
        <f>IF(ISNUMBER(AVERAGEIFS(Observed!S$2:S$294,Observed!$A$2:$A$294,$A73,Observed!$C$2:$C$294,$C73)),AVERAGEIFS(Observed!S$2:S$294,Observed!$A$2:$A$294,$A73,Observed!$C$2:$C$294,$C73),"")</f>
        <v/>
      </c>
      <c r="X73" s="26" t="str">
        <f>IF(ISNUMBER(AVERAGEIFS(Observed!T$2:T$294,Observed!$A$2:$A$294,$A73,Observed!$C$2:$C$294,$C73)),AVERAGEIFS(Observed!T$2:T$294,Observed!$A$2:$A$294,$A73,Observed!$C$2:$C$294,$C73),"")</f>
        <v/>
      </c>
      <c r="Y73" s="24" t="str">
        <f>IF(ISNUMBER(AVERAGEIFS(Observed!U$2:U$294,Observed!$A$2:$A$294,$A73,Observed!$C$2:$C$294,$C73)),AVERAGEIFS(Observed!U$2:U$294,Observed!$A$2:$A$294,$A73,Observed!$C$2:$C$294,$C73),"")</f>
        <v/>
      </c>
      <c r="Z73" s="24" t="str">
        <f>IF(ISNUMBER(AVERAGEIFS(Observed!V$2:V$294,Observed!$A$2:$A$294,$A73,Observed!$C$2:$C$294,$C73)),AVERAGEIFS(Observed!V$2:V$294,Observed!$A$2:$A$294,$A73,Observed!$C$2:$C$294,$C73),"")</f>
        <v/>
      </c>
      <c r="AA73" s="24" t="str">
        <f>IF(ISNUMBER(AVERAGEIFS(Observed!W$2:W$294,Observed!$A$2:$A$294,$A73,Observed!$C$2:$C$294,$C73)),AVERAGEIFS(Observed!W$2:W$294,Observed!$A$2:$A$294,$A73,Observed!$C$2:$C$294,$C73),"")</f>
        <v/>
      </c>
      <c r="AB73" s="24" t="str">
        <f>IF(ISNUMBER(AVERAGEIFS(Observed!X$2:X$294,Observed!$A$2:$A$294,$A73,Observed!$C$2:$C$294,$C73)),AVERAGEIFS(Observed!X$2:X$294,Observed!$A$2:$A$294,$A73,Observed!$C$2:$C$294,$C73),"")</f>
        <v/>
      </c>
      <c r="AC73" s="24" t="str">
        <f>IF(ISNUMBER(AVERAGEIFS(Observed!Y$2:Y$294,Observed!$A$2:$A$294,$A73,Observed!$C$2:$C$294,$C73)),AVERAGEIFS(Observed!Y$2:Y$294,Observed!$A$2:$A$294,$A73,Observed!$C$2:$C$294,$C73),"")</f>
        <v/>
      </c>
      <c r="AD73" s="24" t="str">
        <f>IF(ISNUMBER(AVERAGEIFS(Observed!Z$2:Z$294,Observed!$A$2:$A$294,$A73,Observed!$C$2:$C$294,$C73)),AVERAGEIFS(Observed!Z$2:Z$294,Observed!$A$2:$A$294,$A73,Observed!$C$2:$C$294,$C73),"")</f>
        <v/>
      </c>
      <c r="AE73" s="24" t="str">
        <f>IF(ISNUMBER(AVERAGEIFS(Observed!AA$2:AA$294,Observed!$A$2:$A$294,$A73,Observed!$C$2:$C$294,$C73)),AVERAGEIFS(Observed!AA$2:AA$294,Observed!$A$2:$A$294,$A73,Observed!$C$2:$C$294,$C73),"")</f>
        <v/>
      </c>
      <c r="AF73" s="24" t="str">
        <f>IF(ISNUMBER(AVERAGEIFS(Observed!AB$2:AB$294,Observed!$A$2:$A$294,$A73,Observed!$C$2:$C$294,$C73)),AVERAGEIFS(Observed!AB$2:AB$294,Observed!$A$2:$A$294,$A73,Observed!$C$2:$C$294,$C73),"")</f>
        <v/>
      </c>
      <c r="AG73" s="24" t="str">
        <f>IF(ISNUMBER(AVERAGEIFS(Observed!AC$2:AC$294,Observed!$A$2:$A$294,$A73,Observed!$C$2:$C$294,$C73)),AVERAGEIFS(Observed!AC$2:AC$294,Observed!$A$2:$A$294,$A73,Observed!$C$2:$C$294,$C73),"")</f>
        <v/>
      </c>
      <c r="AH73" s="25" t="str">
        <f>IF(ISNUMBER(AVERAGEIFS(Observed!AD$2:AD$294,Observed!$A$2:$A$294,$A73,Observed!$C$2:$C$294,$C73)),AVERAGEIFS(Observed!AD$2:AD$294,Observed!$A$2:$A$294,$A73,Observed!$C$2:$C$294,$C73),"")</f>
        <v/>
      </c>
      <c r="AI73" s="25" t="str">
        <f>IF(ISNUMBER(AVERAGEIFS(Observed!AE$2:AE$294,Observed!$A$2:$A$294,$A73,Observed!$C$2:$C$294,$C73)),AVERAGEIFS(Observed!AE$2:AE$294,Observed!$A$2:$A$294,$A73,Observed!$C$2:$C$294,$C73),"")</f>
        <v/>
      </c>
      <c r="AJ73" s="25" t="str">
        <f>IF(ISNUMBER(AVERAGEIFS(Observed!AF$2:AF$294,Observed!$A$2:$A$294,$A73,Observed!$C$2:$C$294,$C73)),AVERAGEIFS(Observed!AF$2:AF$294,Observed!$A$2:$A$294,$A73,Observed!$C$2:$C$294,$C73),"")</f>
        <v/>
      </c>
      <c r="AK73" s="24" t="str">
        <f>IF(ISNUMBER(AVERAGEIFS(Observed!AG$2:AG$294,Observed!$A$2:$A$294,$A73,Observed!$C$2:$C$294,$C73)),AVERAGEIFS(Observed!AG$2:AG$294,Observed!$A$2:$A$294,$A73,Observed!$C$2:$C$294,$C73),"")</f>
        <v/>
      </c>
      <c r="AL73" s="25">
        <f>IF(ISNUMBER(AVERAGEIFS(Observed!AH$2:AH$294,Observed!$A$2:$A$294,$A73,Observed!$C$2:$C$294,$C73)),AVERAGEIFS(Observed!AH$2:AH$294,Observed!$A$2:$A$294,$A73,Observed!$C$2:$C$294,$C73),"")</f>
        <v>1.5333333333333332E-2</v>
      </c>
      <c r="AM73" s="24">
        <f>IF(ISNUMBER(AVERAGEIFS(Observed!AI$2:AI$294,Observed!$A$2:$A$294,$A73,Observed!$C$2:$C$294,$C73)),AVERAGEIFS(Observed!AI$2:AI$294,Observed!$A$2:$A$294,$A73,Observed!$C$2:$C$294,$C73),"")</f>
        <v>1E-3</v>
      </c>
      <c r="AN73" s="24">
        <f>IF(ISNUMBER(AVERAGEIFS(Observed!AJ$2:AJ$294,Observed!$A$2:$A$294,$A73,Observed!$C$2:$C$294,$C73)),AVERAGEIFS(Observed!AJ$2:AJ$294,Observed!$A$2:$A$294,$A73,Observed!$C$2:$C$294,$C73),"")</f>
        <v>0.22466666666666665</v>
      </c>
      <c r="AO73" s="24" t="str">
        <f>IF(ISNUMBER(AVERAGEIFS(Observed!AN$2:AN$294,Observed!$A$2:$A$294,$A73,Observed!$C$2:$C$294,$C73)),AVERAGEIFS(Observed!AN$2:AN$294,Observed!$A$2:$A$294,$A73,Observed!$C$2:$C$294,$C73),"")</f>
        <v/>
      </c>
      <c r="AP73" s="25" t="str">
        <f>IF(ISNUMBER(AVERAGEIFS(Observed!AO$2:AO$294,Observed!$A$2:$A$294,$A73,Observed!$C$2:$C$294,$C73)),AVERAGEIFS(Observed!AO$2:AO$294,Observed!$A$2:$A$294,$A73,Observed!$C$2:$C$294,$C73),"")</f>
        <v/>
      </c>
      <c r="AQ73" s="24" t="str">
        <f>IF(ISNUMBER(AVERAGEIFS(Observed!AP$2:AP$294,Observed!$A$2:$A$294,$A73,Observed!$C$2:$C$294,$C73)),AVERAGEIFS(Observed!AP$2:AP$294,Observed!$A$2:$A$294,$A73,Observed!$C$2:$C$294,$C73),"")</f>
        <v/>
      </c>
      <c r="AR73" s="24" t="str">
        <f>IF(ISNUMBER(AVERAGEIFS(Observed!AQ$2:AQ$294,Observed!$A$2:$A$294,$A73,Observed!$C$2:$C$294,$C73)),AVERAGEIFS(Observed!AQ$2:AQ$294,Observed!$A$2:$A$294,$A73,Observed!$C$2:$C$294,$C73),"")</f>
        <v/>
      </c>
      <c r="AS73" s="2">
        <f>COUNTIFS(Observed!$A$2:$A$294,$A73,Observed!$C$2:$C$294,$C73)</f>
        <v>3</v>
      </c>
      <c r="AT73" s="2">
        <f t="shared" si="1"/>
        <v>6</v>
      </c>
    </row>
    <row r="74" spans="1:46" x14ac:dyDescent="0.25">
      <c r="A74" s="4" t="s">
        <v>27</v>
      </c>
      <c r="B74" t="s">
        <v>26</v>
      </c>
      <c r="C74" s="3">
        <v>42600</v>
      </c>
      <c r="D74">
        <v>1</v>
      </c>
      <c r="F74">
        <v>0</v>
      </c>
      <c r="J74" s="2" t="s">
        <v>66</v>
      </c>
      <c r="K74" s="2" t="s">
        <v>32</v>
      </c>
      <c r="L74">
        <v>13</v>
      </c>
      <c r="M74" s="2" t="s">
        <v>22</v>
      </c>
      <c r="N74" s="23" t="str">
        <f>IF(ISNUMBER(AVERAGEIFS(Observed!J$2:J$294,Observed!$A$2:$A$294,$A74,Observed!$C$2:$C$294,$C74)),AVERAGEIFS(Observed!J$2:J$294,Observed!$A$2:$A$294,$A74,Observed!$C$2:$C$294,$C74),"")</f>
        <v/>
      </c>
      <c r="O74" s="24" t="str">
        <f>IF(ISNUMBER(AVERAGEIFS(Observed!K$2:K$294,Observed!$A$2:$A$294,$A74,Observed!$C$2:$C$294,$C74)),AVERAGEIFS(Observed!K$2:K$294,Observed!$A$2:$A$294,$A74,Observed!$C$2:$C$294,$C74),"")</f>
        <v/>
      </c>
      <c r="P74" s="24">
        <f>IF(ISNUMBER(AVERAGEIFS(Observed!L$2:L$294,Observed!$A$2:$A$294,$A74,Observed!$C$2:$C$294,$C74)),AVERAGEIFS(Observed!L$2:L$294,Observed!$A$2:$A$294,$A74,Observed!$C$2:$C$294,$C74),"")</f>
        <v>60.109999999999992</v>
      </c>
      <c r="Q74" s="24">
        <f>IF(ISNUMBER(AVERAGEIFS(Observed!M$2:M$294,Observed!$A$2:$A$294,$A74,Observed!$C$2:$C$294,$C74)),AVERAGEIFS(Observed!M$2:M$294,Observed!$A$2:$A$294,$A74,Observed!$C$2:$C$294,$C74),"")</f>
        <v>60.109999999999992</v>
      </c>
      <c r="R74" s="24">
        <f>IF(ISNUMBER(AVERAGEIFS(Observed!N$2:N$294,Observed!$A$2:$A$294,$A74,Observed!$C$2:$C$294,$C74)),AVERAGEIFS(Observed!N$2:N$294,Observed!$A$2:$A$294,$A74,Observed!$C$2:$C$294,$C74),"")</f>
        <v>60.109999999999992</v>
      </c>
      <c r="S74" s="25" t="str">
        <f>IF(ISNUMBER(AVERAGEIFS(Observed!O$2:O$294,Observed!$A$2:$A$294,$A74,Observed!$C$2:$C$294,$C74)),AVERAGEIFS(Observed!O$2:O$294,Observed!$A$2:$A$294,$A74,Observed!$C$2:$C$294,$C74),"")</f>
        <v/>
      </c>
      <c r="T74" s="25" t="str">
        <f>IF(ISNUMBER(AVERAGEIFS(Observed!P$2:P$294,Observed!$A$2:$A$294,$A74,Observed!$C$2:$C$294,$C74)),AVERAGEIFS(Observed!P$2:P$294,Observed!$A$2:$A$294,$A74,Observed!$C$2:$C$294,$C74),"")</f>
        <v/>
      </c>
      <c r="U74" s="25" t="str">
        <f>IF(ISNUMBER(AVERAGEIFS(Observed!Q$2:Q$294,Observed!$A$2:$A$294,$A74,Observed!$C$2:$C$294,$C74)),AVERAGEIFS(Observed!Q$2:Q$294,Observed!$A$2:$A$294,$A74,Observed!$C$2:$C$294,$C74),"")</f>
        <v/>
      </c>
      <c r="V74" s="24" t="str">
        <f>IF(ISNUMBER(AVERAGEIFS(Observed!R$2:R$294,Observed!$A$2:$A$294,$A74,Observed!$C$2:$C$294,$C74)),AVERAGEIFS(Observed!R$2:R$294,Observed!$A$2:$A$294,$A74,Observed!$C$2:$C$294,$C74),"")</f>
        <v/>
      </c>
      <c r="W74" s="26" t="str">
        <f>IF(ISNUMBER(AVERAGEIFS(Observed!S$2:S$294,Observed!$A$2:$A$294,$A74,Observed!$C$2:$C$294,$C74)),AVERAGEIFS(Observed!S$2:S$294,Observed!$A$2:$A$294,$A74,Observed!$C$2:$C$294,$C74),"")</f>
        <v/>
      </c>
      <c r="X74" s="26" t="str">
        <f>IF(ISNUMBER(AVERAGEIFS(Observed!T$2:T$294,Observed!$A$2:$A$294,$A74,Observed!$C$2:$C$294,$C74)),AVERAGEIFS(Observed!T$2:T$294,Observed!$A$2:$A$294,$A74,Observed!$C$2:$C$294,$C74),"")</f>
        <v/>
      </c>
      <c r="Y74" s="24" t="str">
        <f>IF(ISNUMBER(AVERAGEIFS(Observed!U$2:U$294,Observed!$A$2:$A$294,$A74,Observed!$C$2:$C$294,$C74)),AVERAGEIFS(Observed!U$2:U$294,Observed!$A$2:$A$294,$A74,Observed!$C$2:$C$294,$C74),"")</f>
        <v/>
      </c>
      <c r="Z74" s="24" t="str">
        <f>IF(ISNUMBER(AVERAGEIFS(Observed!V$2:V$294,Observed!$A$2:$A$294,$A74,Observed!$C$2:$C$294,$C74)),AVERAGEIFS(Observed!V$2:V$294,Observed!$A$2:$A$294,$A74,Observed!$C$2:$C$294,$C74),"")</f>
        <v/>
      </c>
      <c r="AA74" s="24" t="str">
        <f>IF(ISNUMBER(AVERAGEIFS(Observed!W$2:W$294,Observed!$A$2:$A$294,$A74,Observed!$C$2:$C$294,$C74)),AVERAGEIFS(Observed!W$2:W$294,Observed!$A$2:$A$294,$A74,Observed!$C$2:$C$294,$C74),"")</f>
        <v/>
      </c>
      <c r="AB74" s="24" t="str">
        <f>IF(ISNUMBER(AVERAGEIFS(Observed!X$2:X$294,Observed!$A$2:$A$294,$A74,Observed!$C$2:$C$294,$C74)),AVERAGEIFS(Observed!X$2:X$294,Observed!$A$2:$A$294,$A74,Observed!$C$2:$C$294,$C74),"")</f>
        <v/>
      </c>
      <c r="AC74" s="24" t="str">
        <f>IF(ISNUMBER(AVERAGEIFS(Observed!Y$2:Y$294,Observed!$A$2:$A$294,$A74,Observed!$C$2:$C$294,$C74)),AVERAGEIFS(Observed!Y$2:Y$294,Observed!$A$2:$A$294,$A74,Observed!$C$2:$C$294,$C74),"")</f>
        <v/>
      </c>
      <c r="AD74" s="24" t="str">
        <f>IF(ISNUMBER(AVERAGEIFS(Observed!Z$2:Z$294,Observed!$A$2:$A$294,$A74,Observed!$C$2:$C$294,$C74)),AVERAGEIFS(Observed!Z$2:Z$294,Observed!$A$2:$A$294,$A74,Observed!$C$2:$C$294,$C74),"")</f>
        <v/>
      </c>
      <c r="AE74" s="24" t="str">
        <f>IF(ISNUMBER(AVERAGEIFS(Observed!AA$2:AA$294,Observed!$A$2:$A$294,$A74,Observed!$C$2:$C$294,$C74)),AVERAGEIFS(Observed!AA$2:AA$294,Observed!$A$2:$A$294,$A74,Observed!$C$2:$C$294,$C74),"")</f>
        <v/>
      </c>
      <c r="AF74" s="24" t="str">
        <f>IF(ISNUMBER(AVERAGEIFS(Observed!AB$2:AB$294,Observed!$A$2:$A$294,$A74,Observed!$C$2:$C$294,$C74)),AVERAGEIFS(Observed!AB$2:AB$294,Observed!$A$2:$A$294,$A74,Observed!$C$2:$C$294,$C74),"")</f>
        <v/>
      </c>
      <c r="AG74" s="24" t="str">
        <f>IF(ISNUMBER(AVERAGEIFS(Observed!AC$2:AC$294,Observed!$A$2:$A$294,$A74,Observed!$C$2:$C$294,$C74)),AVERAGEIFS(Observed!AC$2:AC$294,Observed!$A$2:$A$294,$A74,Observed!$C$2:$C$294,$C74),"")</f>
        <v/>
      </c>
      <c r="AH74" s="25" t="str">
        <f>IF(ISNUMBER(AVERAGEIFS(Observed!AD$2:AD$294,Observed!$A$2:$A$294,$A74,Observed!$C$2:$C$294,$C74)),AVERAGEIFS(Observed!AD$2:AD$294,Observed!$A$2:$A$294,$A74,Observed!$C$2:$C$294,$C74),"")</f>
        <v/>
      </c>
      <c r="AI74" s="25" t="str">
        <f>IF(ISNUMBER(AVERAGEIFS(Observed!AE$2:AE$294,Observed!$A$2:$A$294,$A74,Observed!$C$2:$C$294,$C74)),AVERAGEIFS(Observed!AE$2:AE$294,Observed!$A$2:$A$294,$A74,Observed!$C$2:$C$294,$C74),"")</f>
        <v/>
      </c>
      <c r="AJ74" s="25" t="str">
        <f>IF(ISNUMBER(AVERAGEIFS(Observed!AF$2:AF$294,Observed!$A$2:$A$294,$A74,Observed!$C$2:$C$294,$C74)),AVERAGEIFS(Observed!AF$2:AF$294,Observed!$A$2:$A$294,$A74,Observed!$C$2:$C$294,$C74),"")</f>
        <v/>
      </c>
      <c r="AK74" s="24" t="str">
        <f>IF(ISNUMBER(AVERAGEIFS(Observed!AG$2:AG$294,Observed!$A$2:$A$294,$A74,Observed!$C$2:$C$294,$C74)),AVERAGEIFS(Observed!AG$2:AG$294,Observed!$A$2:$A$294,$A74,Observed!$C$2:$C$294,$C74),"")</f>
        <v/>
      </c>
      <c r="AL74" s="25">
        <f>IF(ISNUMBER(AVERAGEIFS(Observed!AH$2:AH$294,Observed!$A$2:$A$294,$A74,Observed!$C$2:$C$294,$C74)),AVERAGEIFS(Observed!AH$2:AH$294,Observed!$A$2:$A$294,$A74,Observed!$C$2:$C$294,$C74),"")</f>
        <v>0.04</v>
      </c>
      <c r="AM74" s="24">
        <f>IF(ISNUMBER(AVERAGEIFS(Observed!AI$2:AI$294,Observed!$A$2:$A$294,$A74,Observed!$C$2:$C$294,$C74)),AVERAGEIFS(Observed!AI$2:AI$294,Observed!$A$2:$A$294,$A74,Observed!$C$2:$C$294,$C74),"")</f>
        <v>1.4E-2</v>
      </c>
      <c r="AN74" s="24">
        <f>IF(ISNUMBER(AVERAGEIFS(Observed!AJ$2:AJ$294,Observed!$A$2:$A$294,$A74,Observed!$C$2:$C$294,$C74)),AVERAGEIFS(Observed!AJ$2:AJ$294,Observed!$A$2:$A$294,$A74,Observed!$C$2:$C$294,$C74),"")</f>
        <v>5.7999999999999996E-2</v>
      </c>
      <c r="AO74" s="24" t="str">
        <f>IF(ISNUMBER(AVERAGEIFS(Observed!AN$2:AN$294,Observed!$A$2:$A$294,$A74,Observed!$C$2:$C$294,$C74)),AVERAGEIFS(Observed!AN$2:AN$294,Observed!$A$2:$A$294,$A74,Observed!$C$2:$C$294,$C74),"")</f>
        <v/>
      </c>
      <c r="AP74" s="25" t="str">
        <f>IF(ISNUMBER(AVERAGEIFS(Observed!AO$2:AO$294,Observed!$A$2:$A$294,$A74,Observed!$C$2:$C$294,$C74)),AVERAGEIFS(Observed!AO$2:AO$294,Observed!$A$2:$A$294,$A74,Observed!$C$2:$C$294,$C74),"")</f>
        <v/>
      </c>
      <c r="AQ74" s="24" t="str">
        <f>IF(ISNUMBER(AVERAGEIFS(Observed!AP$2:AP$294,Observed!$A$2:$A$294,$A74,Observed!$C$2:$C$294,$C74)),AVERAGEIFS(Observed!AP$2:AP$294,Observed!$A$2:$A$294,$A74,Observed!$C$2:$C$294,$C74),"")</f>
        <v/>
      </c>
      <c r="AR74" s="24" t="str">
        <f>IF(ISNUMBER(AVERAGEIFS(Observed!AQ$2:AQ$294,Observed!$A$2:$A$294,$A74,Observed!$C$2:$C$294,$C74)),AVERAGEIFS(Observed!AQ$2:AQ$294,Observed!$A$2:$A$294,$A74,Observed!$C$2:$C$294,$C74),"")</f>
        <v/>
      </c>
      <c r="AS74" s="2">
        <f>COUNTIFS(Observed!$A$2:$A$294,$A74,Observed!$C$2:$C$294,$C74)</f>
        <v>3</v>
      </c>
      <c r="AT74" s="2">
        <f t="shared" ref="AT74:AT97" si="2">COUNT(O74:AR74)</f>
        <v>6</v>
      </c>
    </row>
    <row r="75" spans="1:46" x14ac:dyDescent="0.25">
      <c r="A75" s="4" t="s">
        <v>29</v>
      </c>
      <c r="B75" t="s">
        <v>26</v>
      </c>
      <c r="C75" s="3">
        <v>42600</v>
      </c>
      <c r="D75">
        <v>1</v>
      </c>
      <c r="F75">
        <v>50</v>
      </c>
      <c r="J75" s="2" t="s">
        <v>66</v>
      </c>
      <c r="K75" s="2" t="s">
        <v>32</v>
      </c>
      <c r="L75">
        <v>13</v>
      </c>
      <c r="M75" s="2" t="s">
        <v>22</v>
      </c>
      <c r="N75" s="23" t="str">
        <f>IF(ISNUMBER(AVERAGEIFS(Observed!J$2:J$294,Observed!$A$2:$A$294,$A75,Observed!$C$2:$C$294,$C75)),AVERAGEIFS(Observed!J$2:J$294,Observed!$A$2:$A$294,$A75,Observed!$C$2:$C$294,$C75),"")</f>
        <v/>
      </c>
      <c r="O75" s="24" t="str">
        <f>IF(ISNUMBER(AVERAGEIFS(Observed!K$2:K$294,Observed!$A$2:$A$294,$A75,Observed!$C$2:$C$294,$C75)),AVERAGEIFS(Observed!K$2:K$294,Observed!$A$2:$A$294,$A75,Observed!$C$2:$C$294,$C75),"")</f>
        <v/>
      </c>
      <c r="P75" s="24">
        <f>IF(ISNUMBER(AVERAGEIFS(Observed!L$2:L$294,Observed!$A$2:$A$294,$A75,Observed!$C$2:$C$294,$C75)),AVERAGEIFS(Observed!L$2:L$294,Observed!$A$2:$A$294,$A75,Observed!$C$2:$C$294,$C75),"")</f>
        <v>98.826666666666668</v>
      </c>
      <c r="Q75" s="24">
        <f>IF(ISNUMBER(AVERAGEIFS(Observed!M$2:M$294,Observed!$A$2:$A$294,$A75,Observed!$C$2:$C$294,$C75)),AVERAGEIFS(Observed!M$2:M$294,Observed!$A$2:$A$294,$A75,Observed!$C$2:$C$294,$C75),"")</f>
        <v>98.826666666666668</v>
      </c>
      <c r="R75" s="24">
        <f>IF(ISNUMBER(AVERAGEIFS(Observed!N$2:N$294,Observed!$A$2:$A$294,$A75,Observed!$C$2:$C$294,$C75)),AVERAGEIFS(Observed!N$2:N$294,Observed!$A$2:$A$294,$A75,Observed!$C$2:$C$294,$C75),"")</f>
        <v>98.826666666666668</v>
      </c>
      <c r="S75" s="25" t="str">
        <f>IF(ISNUMBER(AVERAGEIFS(Observed!O$2:O$294,Observed!$A$2:$A$294,$A75,Observed!$C$2:$C$294,$C75)),AVERAGEIFS(Observed!O$2:O$294,Observed!$A$2:$A$294,$A75,Observed!$C$2:$C$294,$C75),"")</f>
        <v/>
      </c>
      <c r="T75" s="25" t="str">
        <f>IF(ISNUMBER(AVERAGEIFS(Observed!P$2:P$294,Observed!$A$2:$A$294,$A75,Observed!$C$2:$C$294,$C75)),AVERAGEIFS(Observed!P$2:P$294,Observed!$A$2:$A$294,$A75,Observed!$C$2:$C$294,$C75),"")</f>
        <v/>
      </c>
      <c r="U75" s="25" t="str">
        <f>IF(ISNUMBER(AVERAGEIFS(Observed!Q$2:Q$294,Observed!$A$2:$A$294,$A75,Observed!$C$2:$C$294,$C75)),AVERAGEIFS(Observed!Q$2:Q$294,Observed!$A$2:$A$294,$A75,Observed!$C$2:$C$294,$C75),"")</f>
        <v/>
      </c>
      <c r="V75" s="24" t="str">
        <f>IF(ISNUMBER(AVERAGEIFS(Observed!R$2:R$294,Observed!$A$2:$A$294,$A75,Observed!$C$2:$C$294,$C75)),AVERAGEIFS(Observed!R$2:R$294,Observed!$A$2:$A$294,$A75,Observed!$C$2:$C$294,$C75),"")</f>
        <v/>
      </c>
      <c r="W75" s="26" t="str">
        <f>IF(ISNUMBER(AVERAGEIFS(Observed!S$2:S$294,Observed!$A$2:$A$294,$A75,Observed!$C$2:$C$294,$C75)),AVERAGEIFS(Observed!S$2:S$294,Observed!$A$2:$A$294,$A75,Observed!$C$2:$C$294,$C75),"")</f>
        <v/>
      </c>
      <c r="X75" s="26" t="str">
        <f>IF(ISNUMBER(AVERAGEIFS(Observed!T$2:T$294,Observed!$A$2:$A$294,$A75,Observed!$C$2:$C$294,$C75)),AVERAGEIFS(Observed!T$2:T$294,Observed!$A$2:$A$294,$A75,Observed!$C$2:$C$294,$C75),"")</f>
        <v/>
      </c>
      <c r="Y75" s="24" t="str">
        <f>IF(ISNUMBER(AVERAGEIFS(Observed!U$2:U$294,Observed!$A$2:$A$294,$A75,Observed!$C$2:$C$294,$C75)),AVERAGEIFS(Observed!U$2:U$294,Observed!$A$2:$A$294,$A75,Observed!$C$2:$C$294,$C75),"")</f>
        <v/>
      </c>
      <c r="Z75" s="24" t="str">
        <f>IF(ISNUMBER(AVERAGEIFS(Observed!V$2:V$294,Observed!$A$2:$A$294,$A75,Observed!$C$2:$C$294,$C75)),AVERAGEIFS(Observed!V$2:V$294,Observed!$A$2:$A$294,$A75,Observed!$C$2:$C$294,$C75),"")</f>
        <v/>
      </c>
      <c r="AA75" s="24" t="str">
        <f>IF(ISNUMBER(AVERAGEIFS(Observed!W$2:W$294,Observed!$A$2:$A$294,$A75,Observed!$C$2:$C$294,$C75)),AVERAGEIFS(Observed!W$2:W$294,Observed!$A$2:$A$294,$A75,Observed!$C$2:$C$294,$C75),"")</f>
        <v/>
      </c>
      <c r="AB75" s="24" t="str">
        <f>IF(ISNUMBER(AVERAGEIFS(Observed!X$2:X$294,Observed!$A$2:$A$294,$A75,Observed!$C$2:$C$294,$C75)),AVERAGEIFS(Observed!X$2:X$294,Observed!$A$2:$A$294,$A75,Observed!$C$2:$C$294,$C75),"")</f>
        <v/>
      </c>
      <c r="AC75" s="24" t="str">
        <f>IF(ISNUMBER(AVERAGEIFS(Observed!Y$2:Y$294,Observed!$A$2:$A$294,$A75,Observed!$C$2:$C$294,$C75)),AVERAGEIFS(Observed!Y$2:Y$294,Observed!$A$2:$A$294,$A75,Observed!$C$2:$C$294,$C75),"")</f>
        <v/>
      </c>
      <c r="AD75" s="24" t="str">
        <f>IF(ISNUMBER(AVERAGEIFS(Observed!Z$2:Z$294,Observed!$A$2:$A$294,$A75,Observed!$C$2:$C$294,$C75)),AVERAGEIFS(Observed!Z$2:Z$294,Observed!$A$2:$A$294,$A75,Observed!$C$2:$C$294,$C75),"")</f>
        <v/>
      </c>
      <c r="AE75" s="24" t="str">
        <f>IF(ISNUMBER(AVERAGEIFS(Observed!AA$2:AA$294,Observed!$A$2:$A$294,$A75,Observed!$C$2:$C$294,$C75)),AVERAGEIFS(Observed!AA$2:AA$294,Observed!$A$2:$A$294,$A75,Observed!$C$2:$C$294,$C75),"")</f>
        <v/>
      </c>
      <c r="AF75" s="24" t="str">
        <f>IF(ISNUMBER(AVERAGEIFS(Observed!AB$2:AB$294,Observed!$A$2:$A$294,$A75,Observed!$C$2:$C$294,$C75)),AVERAGEIFS(Observed!AB$2:AB$294,Observed!$A$2:$A$294,$A75,Observed!$C$2:$C$294,$C75),"")</f>
        <v/>
      </c>
      <c r="AG75" s="24" t="str">
        <f>IF(ISNUMBER(AVERAGEIFS(Observed!AC$2:AC$294,Observed!$A$2:$A$294,$A75,Observed!$C$2:$C$294,$C75)),AVERAGEIFS(Observed!AC$2:AC$294,Observed!$A$2:$A$294,$A75,Observed!$C$2:$C$294,$C75),"")</f>
        <v/>
      </c>
      <c r="AH75" s="25" t="str">
        <f>IF(ISNUMBER(AVERAGEIFS(Observed!AD$2:AD$294,Observed!$A$2:$A$294,$A75,Observed!$C$2:$C$294,$C75)),AVERAGEIFS(Observed!AD$2:AD$294,Observed!$A$2:$A$294,$A75,Observed!$C$2:$C$294,$C75),"")</f>
        <v/>
      </c>
      <c r="AI75" s="25" t="str">
        <f>IF(ISNUMBER(AVERAGEIFS(Observed!AE$2:AE$294,Observed!$A$2:$A$294,$A75,Observed!$C$2:$C$294,$C75)),AVERAGEIFS(Observed!AE$2:AE$294,Observed!$A$2:$A$294,$A75,Observed!$C$2:$C$294,$C75),"")</f>
        <v/>
      </c>
      <c r="AJ75" s="25" t="str">
        <f>IF(ISNUMBER(AVERAGEIFS(Observed!AF$2:AF$294,Observed!$A$2:$A$294,$A75,Observed!$C$2:$C$294,$C75)),AVERAGEIFS(Observed!AF$2:AF$294,Observed!$A$2:$A$294,$A75,Observed!$C$2:$C$294,$C75),"")</f>
        <v/>
      </c>
      <c r="AK75" s="24" t="str">
        <f>IF(ISNUMBER(AVERAGEIFS(Observed!AG$2:AG$294,Observed!$A$2:$A$294,$A75,Observed!$C$2:$C$294,$C75)),AVERAGEIFS(Observed!AG$2:AG$294,Observed!$A$2:$A$294,$A75,Observed!$C$2:$C$294,$C75),"")</f>
        <v/>
      </c>
      <c r="AL75" s="25">
        <f>IF(ISNUMBER(AVERAGEIFS(Observed!AH$2:AH$294,Observed!$A$2:$A$294,$A75,Observed!$C$2:$C$294,$C75)),AVERAGEIFS(Observed!AH$2:AH$294,Observed!$A$2:$A$294,$A75,Observed!$C$2:$C$294,$C75),"")</f>
        <v>2.1666666666666667E-2</v>
      </c>
      <c r="AM75" s="24">
        <f>IF(ISNUMBER(AVERAGEIFS(Observed!AI$2:AI$294,Observed!$A$2:$A$294,$A75,Observed!$C$2:$C$294,$C75)),AVERAGEIFS(Observed!AI$2:AI$294,Observed!$A$2:$A$294,$A75,Observed!$C$2:$C$294,$C75),"")</f>
        <v>6.5000000000000006E-3</v>
      </c>
      <c r="AN75" s="24">
        <f>IF(ISNUMBER(AVERAGEIFS(Observed!AJ$2:AJ$294,Observed!$A$2:$A$294,$A75,Observed!$C$2:$C$294,$C75)),AVERAGEIFS(Observed!AJ$2:AJ$294,Observed!$A$2:$A$294,$A75,Observed!$C$2:$C$294,$C75),"")</f>
        <v>2.5666666666666667E-2</v>
      </c>
      <c r="AO75" s="24" t="str">
        <f>IF(ISNUMBER(AVERAGEIFS(Observed!AN$2:AN$294,Observed!$A$2:$A$294,$A75,Observed!$C$2:$C$294,$C75)),AVERAGEIFS(Observed!AN$2:AN$294,Observed!$A$2:$A$294,$A75,Observed!$C$2:$C$294,$C75),"")</f>
        <v/>
      </c>
      <c r="AP75" s="25" t="str">
        <f>IF(ISNUMBER(AVERAGEIFS(Observed!AO$2:AO$294,Observed!$A$2:$A$294,$A75,Observed!$C$2:$C$294,$C75)),AVERAGEIFS(Observed!AO$2:AO$294,Observed!$A$2:$A$294,$A75,Observed!$C$2:$C$294,$C75),"")</f>
        <v/>
      </c>
      <c r="AQ75" s="24" t="str">
        <f>IF(ISNUMBER(AVERAGEIFS(Observed!AP$2:AP$294,Observed!$A$2:$A$294,$A75,Observed!$C$2:$C$294,$C75)),AVERAGEIFS(Observed!AP$2:AP$294,Observed!$A$2:$A$294,$A75,Observed!$C$2:$C$294,$C75),"")</f>
        <v/>
      </c>
      <c r="AR75" s="24" t="str">
        <f>IF(ISNUMBER(AVERAGEIFS(Observed!AQ$2:AQ$294,Observed!$A$2:$A$294,$A75,Observed!$C$2:$C$294,$C75)),AVERAGEIFS(Observed!AQ$2:AQ$294,Observed!$A$2:$A$294,$A75,Observed!$C$2:$C$294,$C75),"")</f>
        <v/>
      </c>
      <c r="AS75" s="2">
        <f>COUNTIFS(Observed!$A$2:$A$294,$A75,Observed!$C$2:$C$294,$C75)</f>
        <v>3</v>
      </c>
      <c r="AT75" s="2">
        <f t="shared" si="2"/>
        <v>6</v>
      </c>
    </row>
    <row r="76" spans="1:46" x14ac:dyDescent="0.25">
      <c r="A76" s="4" t="s">
        <v>28</v>
      </c>
      <c r="B76" t="s">
        <v>26</v>
      </c>
      <c r="C76" s="3">
        <v>42600</v>
      </c>
      <c r="D76">
        <v>1</v>
      </c>
      <c r="F76">
        <v>100</v>
      </c>
      <c r="J76" s="2" t="s">
        <v>66</v>
      </c>
      <c r="K76" s="2" t="s">
        <v>32</v>
      </c>
      <c r="L76">
        <v>13</v>
      </c>
      <c r="M76" s="2" t="s">
        <v>22</v>
      </c>
      <c r="N76" s="23" t="str">
        <f>IF(ISNUMBER(AVERAGEIFS(Observed!J$2:J$294,Observed!$A$2:$A$294,$A76,Observed!$C$2:$C$294,$C76)),AVERAGEIFS(Observed!J$2:J$294,Observed!$A$2:$A$294,$A76,Observed!$C$2:$C$294,$C76),"")</f>
        <v/>
      </c>
      <c r="O76" s="24" t="str">
        <f>IF(ISNUMBER(AVERAGEIFS(Observed!K$2:K$294,Observed!$A$2:$A$294,$A76,Observed!$C$2:$C$294,$C76)),AVERAGEIFS(Observed!K$2:K$294,Observed!$A$2:$A$294,$A76,Observed!$C$2:$C$294,$C76),"")</f>
        <v/>
      </c>
      <c r="P76" s="24">
        <f>IF(ISNUMBER(AVERAGEIFS(Observed!L$2:L$294,Observed!$A$2:$A$294,$A76,Observed!$C$2:$C$294,$C76)),AVERAGEIFS(Observed!L$2:L$294,Observed!$A$2:$A$294,$A76,Observed!$C$2:$C$294,$C76),"")</f>
        <v>97.37</v>
      </c>
      <c r="Q76" s="24">
        <f>IF(ISNUMBER(AVERAGEIFS(Observed!M$2:M$294,Observed!$A$2:$A$294,$A76,Observed!$C$2:$C$294,$C76)),AVERAGEIFS(Observed!M$2:M$294,Observed!$A$2:$A$294,$A76,Observed!$C$2:$C$294,$C76),"")</f>
        <v>97.37</v>
      </c>
      <c r="R76" s="24">
        <f>IF(ISNUMBER(AVERAGEIFS(Observed!N$2:N$294,Observed!$A$2:$A$294,$A76,Observed!$C$2:$C$294,$C76)),AVERAGEIFS(Observed!N$2:N$294,Observed!$A$2:$A$294,$A76,Observed!$C$2:$C$294,$C76),"")</f>
        <v>97.37</v>
      </c>
      <c r="S76" s="25" t="str">
        <f>IF(ISNUMBER(AVERAGEIFS(Observed!O$2:O$294,Observed!$A$2:$A$294,$A76,Observed!$C$2:$C$294,$C76)),AVERAGEIFS(Observed!O$2:O$294,Observed!$A$2:$A$294,$A76,Observed!$C$2:$C$294,$C76),"")</f>
        <v/>
      </c>
      <c r="T76" s="25" t="str">
        <f>IF(ISNUMBER(AVERAGEIFS(Observed!P$2:P$294,Observed!$A$2:$A$294,$A76,Observed!$C$2:$C$294,$C76)),AVERAGEIFS(Observed!P$2:P$294,Observed!$A$2:$A$294,$A76,Observed!$C$2:$C$294,$C76),"")</f>
        <v/>
      </c>
      <c r="U76" s="25" t="str">
        <f>IF(ISNUMBER(AVERAGEIFS(Observed!Q$2:Q$294,Observed!$A$2:$A$294,$A76,Observed!$C$2:$C$294,$C76)),AVERAGEIFS(Observed!Q$2:Q$294,Observed!$A$2:$A$294,$A76,Observed!$C$2:$C$294,$C76),"")</f>
        <v/>
      </c>
      <c r="V76" s="24" t="str">
        <f>IF(ISNUMBER(AVERAGEIFS(Observed!R$2:R$294,Observed!$A$2:$A$294,$A76,Observed!$C$2:$C$294,$C76)),AVERAGEIFS(Observed!R$2:R$294,Observed!$A$2:$A$294,$A76,Observed!$C$2:$C$294,$C76),"")</f>
        <v/>
      </c>
      <c r="W76" s="26" t="str">
        <f>IF(ISNUMBER(AVERAGEIFS(Observed!S$2:S$294,Observed!$A$2:$A$294,$A76,Observed!$C$2:$C$294,$C76)),AVERAGEIFS(Observed!S$2:S$294,Observed!$A$2:$A$294,$A76,Observed!$C$2:$C$294,$C76),"")</f>
        <v/>
      </c>
      <c r="X76" s="26" t="str">
        <f>IF(ISNUMBER(AVERAGEIFS(Observed!T$2:T$294,Observed!$A$2:$A$294,$A76,Observed!$C$2:$C$294,$C76)),AVERAGEIFS(Observed!T$2:T$294,Observed!$A$2:$A$294,$A76,Observed!$C$2:$C$294,$C76),"")</f>
        <v/>
      </c>
      <c r="Y76" s="24" t="str">
        <f>IF(ISNUMBER(AVERAGEIFS(Observed!U$2:U$294,Observed!$A$2:$A$294,$A76,Observed!$C$2:$C$294,$C76)),AVERAGEIFS(Observed!U$2:U$294,Observed!$A$2:$A$294,$A76,Observed!$C$2:$C$294,$C76),"")</f>
        <v/>
      </c>
      <c r="Z76" s="24" t="str">
        <f>IF(ISNUMBER(AVERAGEIFS(Observed!V$2:V$294,Observed!$A$2:$A$294,$A76,Observed!$C$2:$C$294,$C76)),AVERAGEIFS(Observed!V$2:V$294,Observed!$A$2:$A$294,$A76,Observed!$C$2:$C$294,$C76),"")</f>
        <v/>
      </c>
      <c r="AA76" s="24" t="str">
        <f>IF(ISNUMBER(AVERAGEIFS(Observed!W$2:W$294,Observed!$A$2:$A$294,$A76,Observed!$C$2:$C$294,$C76)),AVERAGEIFS(Observed!W$2:W$294,Observed!$A$2:$A$294,$A76,Observed!$C$2:$C$294,$C76),"")</f>
        <v/>
      </c>
      <c r="AB76" s="24" t="str">
        <f>IF(ISNUMBER(AVERAGEIFS(Observed!X$2:X$294,Observed!$A$2:$A$294,$A76,Observed!$C$2:$C$294,$C76)),AVERAGEIFS(Observed!X$2:X$294,Observed!$A$2:$A$294,$A76,Observed!$C$2:$C$294,$C76),"")</f>
        <v/>
      </c>
      <c r="AC76" s="24" t="str">
        <f>IF(ISNUMBER(AVERAGEIFS(Observed!Y$2:Y$294,Observed!$A$2:$A$294,$A76,Observed!$C$2:$C$294,$C76)),AVERAGEIFS(Observed!Y$2:Y$294,Observed!$A$2:$A$294,$A76,Observed!$C$2:$C$294,$C76),"")</f>
        <v/>
      </c>
      <c r="AD76" s="24" t="str">
        <f>IF(ISNUMBER(AVERAGEIFS(Observed!Z$2:Z$294,Observed!$A$2:$A$294,$A76,Observed!$C$2:$C$294,$C76)),AVERAGEIFS(Observed!Z$2:Z$294,Observed!$A$2:$A$294,$A76,Observed!$C$2:$C$294,$C76),"")</f>
        <v/>
      </c>
      <c r="AE76" s="24" t="str">
        <f>IF(ISNUMBER(AVERAGEIFS(Observed!AA$2:AA$294,Observed!$A$2:$A$294,$A76,Observed!$C$2:$C$294,$C76)),AVERAGEIFS(Observed!AA$2:AA$294,Observed!$A$2:$A$294,$A76,Observed!$C$2:$C$294,$C76),"")</f>
        <v/>
      </c>
      <c r="AF76" s="24" t="str">
        <f>IF(ISNUMBER(AVERAGEIFS(Observed!AB$2:AB$294,Observed!$A$2:$A$294,$A76,Observed!$C$2:$C$294,$C76)),AVERAGEIFS(Observed!AB$2:AB$294,Observed!$A$2:$A$294,$A76,Observed!$C$2:$C$294,$C76),"")</f>
        <v/>
      </c>
      <c r="AG76" s="24" t="str">
        <f>IF(ISNUMBER(AVERAGEIFS(Observed!AC$2:AC$294,Observed!$A$2:$A$294,$A76,Observed!$C$2:$C$294,$C76)),AVERAGEIFS(Observed!AC$2:AC$294,Observed!$A$2:$A$294,$A76,Observed!$C$2:$C$294,$C76),"")</f>
        <v/>
      </c>
      <c r="AH76" s="25" t="str">
        <f>IF(ISNUMBER(AVERAGEIFS(Observed!AD$2:AD$294,Observed!$A$2:$A$294,$A76,Observed!$C$2:$C$294,$C76)),AVERAGEIFS(Observed!AD$2:AD$294,Observed!$A$2:$A$294,$A76,Observed!$C$2:$C$294,$C76),"")</f>
        <v/>
      </c>
      <c r="AI76" s="25" t="str">
        <f>IF(ISNUMBER(AVERAGEIFS(Observed!AE$2:AE$294,Observed!$A$2:$A$294,$A76,Observed!$C$2:$C$294,$C76)),AVERAGEIFS(Observed!AE$2:AE$294,Observed!$A$2:$A$294,$A76,Observed!$C$2:$C$294,$C76),"")</f>
        <v/>
      </c>
      <c r="AJ76" s="25" t="str">
        <f>IF(ISNUMBER(AVERAGEIFS(Observed!AF$2:AF$294,Observed!$A$2:$A$294,$A76,Observed!$C$2:$C$294,$C76)),AVERAGEIFS(Observed!AF$2:AF$294,Observed!$A$2:$A$294,$A76,Observed!$C$2:$C$294,$C76),"")</f>
        <v/>
      </c>
      <c r="AK76" s="24" t="str">
        <f>IF(ISNUMBER(AVERAGEIFS(Observed!AG$2:AG$294,Observed!$A$2:$A$294,$A76,Observed!$C$2:$C$294,$C76)),AVERAGEIFS(Observed!AG$2:AG$294,Observed!$A$2:$A$294,$A76,Observed!$C$2:$C$294,$C76),"")</f>
        <v/>
      </c>
      <c r="AL76" s="25">
        <f>IF(ISNUMBER(AVERAGEIFS(Observed!AH$2:AH$294,Observed!$A$2:$A$294,$A76,Observed!$C$2:$C$294,$C76)),AVERAGEIFS(Observed!AH$2:AH$294,Observed!$A$2:$A$294,$A76,Observed!$C$2:$C$294,$C76),"")</f>
        <v>7.3999999999999996E-2</v>
      </c>
      <c r="AM76" s="24">
        <f>IF(ISNUMBER(AVERAGEIFS(Observed!AI$2:AI$294,Observed!$A$2:$A$294,$A76,Observed!$C$2:$C$294,$C76)),AVERAGEIFS(Observed!AI$2:AI$294,Observed!$A$2:$A$294,$A76,Observed!$C$2:$C$294,$C76),"")</f>
        <v>6.6666666666666671E-3</v>
      </c>
      <c r="AN76" s="24">
        <f>IF(ISNUMBER(AVERAGEIFS(Observed!AJ$2:AJ$294,Observed!$A$2:$A$294,$A76,Observed!$C$2:$C$294,$C76)),AVERAGEIFS(Observed!AJ$2:AJ$294,Observed!$A$2:$A$294,$A76,Observed!$C$2:$C$294,$C76),"")</f>
        <v>4.9666666666666665E-2</v>
      </c>
      <c r="AO76" s="24" t="str">
        <f>IF(ISNUMBER(AVERAGEIFS(Observed!AN$2:AN$294,Observed!$A$2:$A$294,$A76,Observed!$C$2:$C$294,$C76)),AVERAGEIFS(Observed!AN$2:AN$294,Observed!$A$2:$A$294,$A76,Observed!$C$2:$C$294,$C76),"")</f>
        <v/>
      </c>
      <c r="AP76" s="25" t="str">
        <f>IF(ISNUMBER(AVERAGEIFS(Observed!AO$2:AO$294,Observed!$A$2:$A$294,$A76,Observed!$C$2:$C$294,$C76)),AVERAGEIFS(Observed!AO$2:AO$294,Observed!$A$2:$A$294,$A76,Observed!$C$2:$C$294,$C76),"")</f>
        <v/>
      </c>
      <c r="AQ76" s="24" t="str">
        <f>IF(ISNUMBER(AVERAGEIFS(Observed!AP$2:AP$294,Observed!$A$2:$A$294,$A76,Observed!$C$2:$C$294,$C76)),AVERAGEIFS(Observed!AP$2:AP$294,Observed!$A$2:$A$294,$A76,Observed!$C$2:$C$294,$C76),"")</f>
        <v/>
      </c>
      <c r="AR76" s="24" t="str">
        <f>IF(ISNUMBER(AVERAGEIFS(Observed!AQ$2:AQ$294,Observed!$A$2:$A$294,$A76,Observed!$C$2:$C$294,$C76)),AVERAGEIFS(Observed!AQ$2:AQ$294,Observed!$A$2:$A$294,$A76,Observed!$C$2:$C$294,$C76),"")</f>
        <v/>
      </c>
      <c r="AS76" s="2">
        <f>COUNTIFS(Observed!$A$2:$A$294,$A76,Observed!$C$2:$C$294,$C76)</f>
        <v>3</v>
      </c>
      <c r="AT76" s="2">
        <f t="shared" si="2"/>
        <v>6</v>
      </c>
    </row>
    <row r="77" spans="1:46" x14ac:dyDescent="0.25">
      <c r="A77" s="4" t="s">
        <v>25</v>
      </c>
      <c r="B77" t="s">
        <v>26</v>
      </c>
      <c r="C77" s="3">
        <v>42600</v>
      </c>
      <c r="D77">
        <v>1</v>
      </c>
      <c r="F77">
        <v>200</v>
      </c>
      <c r="J77" s="2" t="s">
        <v>66</v>
      </c>
      <c r="K77" s="2" t="s">
        <v>32</v>
      </c>
      <c r="L77">
        <v>13</v>
      </c>
      <c r="M77" s="2" t="s">
        <v>22</v>
      </c>
      <c r="N77" s="23" t="str">
        <f>IF(ISNUMBER(AVERAGEIFS(Observed!J$2:J$294,Observed!$A$2:$A$294,$A77,Observed!$C$2:$C$294,$C77)),AVERAGEIFS(Observed!J$2:J$294,Observed!$A$2:$A$294,$A77,Observed!$C$2:$C$294,$C77),"")</f>
        <v/>
      </c>
      <c r="O77" s="24" t="str">
        <f>IF(ISNUMBER(AVERAGEIFS(Observed!K$2:K$294,Observed!$A$2:$A$294,$A77,Observed!$C$2:$C$294,$C77)),AVERAGEIFS(Observed!K$2:K$294,Observed!$A$2:$A$294,$A77,Observed!$C$2:$C$294,$C77),"")</f>
        <v/>
      </c>
      <c r="P77" s="24">
        <f>IF(ISNUMBER(AVERAGEIFS(Observed!L$2:L$294,Observed!$A$2:$A$294,$A77,Observed!$C$2:$C$294,$C77)),AVERAGEIFS(Observed!L$2:L$294,Observed!$A$2:$A$294,$A77,Observed!$C$2:$C$294,$C77),"")</f>
        <v>120.02666666666669</v>
      </c>
      <c r="Q77" s="24">
        <f>IF(ISNUMBER(AVERAGEIFS(Observed!M$2:M$294,Observed!$A$2:$A$294,$A77,Observed!$C$2:$C$294,$C77)),AVERAGEIFS(Observed!M$2:M$294,Observed!$A$2:$A$294,$A77,Observed!$C$2:$C$294,$C77),"")</f>
        <v>120.02666666666669</v>
      </c>
      <c r="R77" s="24">
        <f>IF(ISNUMBER(AVERAGEIFS(Observed!N$2:N$294,Observed!$A$2:$A$294,$A77,Observed!$C$2:$C$294,$C77)),AVERAGEIFS(Observed!N$2:N$294,Observed!$A$2:$A$294,$A77,Observed!$C$2:$C$294,$C77),"")</f>
        <v>120.02666666666669</v>
      </c>
      <c r="S77" s="25" t="str">
        <f>IF(ISNUMBER(AVERAGEIFS(Observed!O$2:O$294,Observed!$A$2:$A$294,$A77,Observed!$C$2:$C$294,$C77)),AVERAGEIFS(Observed!O$2:O$294,Observed!$A$2:$A$294,$A77,Observed!$C$2:$C$294,$C77),"")</f>
        <v/>
      </c>
      <c r="T77" s="25" t="str">
        <f>IF(ISNUMBER(AVERAGEIFS(Observed!P$2:P$294,Observed!$A$2:$A$294,$A77,Observed!$C$2:$C$294,$C77)),AVERAGEIFS(Observed!P$2:P$294,Observed!$A$2:$A$294,$A77,Observed!$C$2:$C$294,$C77),"")</f>
        <v/>
      </c>
      <c r="U77" s="25" t="str">
        <f>IF(ISNUMBER(AVERAGEIFS(Observed!Q$2:Q$294,Observed!$A$2:$A$294,$A77,Observed!$C$2:$C$294,$C77)),AVERAGEIFS(Observed!Q$2:Q$294,Observed!$A$2:$A$294,$A77,Observed!$C$2:$C$294,$C77),"")</f>
        <v/>
      </c>
      <c r="V77" s="24" t="str">
        <f>IF(ISNUMBER(AVERAGEIFS(Observed!R$2:R$294,Observed!$A$2:$A$294,$A77,Observed!$C$2:$C$294,$C77)),AVERAGEIFS(Observed!R$2:R$294,Observed!$A$2:$A$294,$A77,Observed!$C$2:$C$294,$C77),"")</f>
        <v/>
      </c>
      <c r="W77" s="26" t="str">
        <f>IF(ISNUMBER(AVERAGEIFS(Observed!S$2:S$294,Observed!$A$2:$A$294,$A77,Observed!$C$2:$C$294,$C77)),AVERAGEIFS(Observed!S$2:S$294,Observed!$A$2:$A$294,$A77,Observed!$C$2:$C$294,$C77),"")</f>
        <v/>
      </c>
      <c r="X77" s="26" t="str">
        <f>IF(ISNUMBER(AVERAGEIFS(Observed!T$2:T$294,Observed!$A$2:$A$294,$A77,Observed!$C$2:$C$294,$C77)),AVERAGEIFS(Observed!T$2:T$294,Observed!$A$2:$A$294,$A77,Observed!$C$2:$C$294,$C77),"")</f>
        <v/>
      </c>
      <c r="Y77" s="24" t="str">
        <f>IF(ISNUMBER(AVERAGEIFS(Observed!U$2:U$294,Observed!$A$2:$A$294,$A77,Observed!$C$2:$C$294,$C77)),AVERAGEIFS(Observed!U$2:U$294,Observed!$A$2:$A$294,$A77,Observed!$C$2:$C$294,$C77),"")</f>
        <v/>
      </c>
      <c r="Z77" s="24" t="str">
        <f>IF(ISNUMBER(AVERAGEIFS(Observed!V$2:V$294,Observed!$A$2:$A$294,$A77,Observed!$C$2:$C$294,$C77)),AVERAGEIFS(Observed!V$2:V$294,Observed!$A$2:$A$294,$A77,Observed!$C$2:$C$294,$C77),"")</f>
        <v/>
      </c>
      <c r="AA77" s="24" t="str">
        <f>IF(ISNUMBER(AVERAGEIFS(Observed!W$2:W$294,Observed!$A$2:$A$294,$A77,Observed!$C$2:$C$294,$C77)),AVERAGEIFS(Observed!W$2:W$294,Observed!$A$2:$A$294,$A77,Observed!$C$2:$C$294,$C77),"")</f>
        <v/>
      </c>
      <c r="AB77" s="24" t="str">
        <f>IF(ISNUMBER(AVERAGEIFS(Observed!X$2:X$294,Observed!$A$2:$A$294,$A77,Observed!$C$2:$C$294,$C77)),AVERAGEIFS(Observed!X$2:X$294,Observed!$A$2:$A$294,$A77,Observed!$C$2:$C$294,$C77),"")</f>
        <v/>
      </c>
      <c r="AC77" s="24" t="str">
        <f>IF(ISNUMBER(AVERAGEIFS(Observed!Y$2:Y$294,Observed!$A$2:$A$294,$A77,Observed!$C$2:$C$294,$C77)),AVERAGEIFS(Observed!Y$2:Y$294,Observed!$A$2:$A$294,$A77,Observed!$C$2:$C$294,$C77),"")</f>
        <v/>
      </c>
      <c r="AD77" s="24" t="str">
        <f>IF(ISNUMBER(AVERAGEIFS(Observed!Z$2:Z$294,Observed!$A$2:$A$294,$A77,Observed!$C$2:$C$294,$C77)),AVERAGEIFS(Observed!Z$2:Z$294,Observed!$A$2:$A$294,$A77,Observed!$C$2:$C$294,$C77),"")</f>
        <v/>
      </c>
      <c r="AE77" s="24" t="str">
        <f>IF(ISNUMBER(AVERAGEIFS(Observed!AA$2:AA$294,Observed!$A$2:$A$294,$A77,Observed!$C$2:$C$294,$C77)),AVERAGEIFS(Observed!AA$2:AA$294,Observed!$A$2:$A$294,$A77,Observed!$C$2:$C$294,$C77),"")</f>
        <v/>
      </c>
      <c r="AF77" s="24" t="str">
        <f>IF(ISNUMBER(AVERAGEIFS(Observed!AB$2:AB$294,Observed!$A$2:$A$294,$A77,Observed!$C$2:$C$294,$C77)),AVERAGEIFS(Observed!AB$2:AB$294,Observed!$A$2:$A$294,$A77,Observed!$C$2:$C$294,$C77),"")</f>
        <v/>
      </c>
      <c r="AG77" s="24" t="str">
        <f>IF(ISNUMBER(AVERAGEIFS(Observed!AC$2:AC$294,Observed!$A$2:$A$294,$A77,Observed!$C$2:$C$294,$C77)),AVERAGEIFS(Observed!AC$2:AC$294,Observed!$A$2:$A$294,$A77,Observed!$C$2:$C$294,$C77),"")</f>
        <v/>
      </c>
      <c r="AH77" s="25" t="str">
        <f>IF(ISNUMBER(AVERAGEIFS(Observed!AD$2:AD$294,Observed!$A$2:$A$294,$A77,Observed!$C$2:$C$294,$C77)),AVERAGEIFS(Observed!AD$2:AD$294,Observed!$A$2:$A$294,$A77,Observed!$C$2:$C$294,$C77),"")</f>
        <v/>
      </c>
      <c r="AI77" s="25" t="str">
        <f>IF(ISNUMBER(AVERAGEIFS(Observed!AE$2:AE$294,Observed!$A$2:$A$294,$A77,Observed!$C$2:$C$294,$C77)),AVERAGEIFS(Observed!AE$2:AE$294,Observed!$A$2:$A$294,$A77,Observed!$C$2:$C$294,$C77),"")</f>
        <v/>
      </c>
      <c r="AJ77" s="25" t="str">
        <f>IF(ISNUMBER(AVERAGEIFS(Observed!AF$2:AF$294,Observed!$A$2:$A$294,$A77,Observed!$C$2:$C$294,$C77)),AVERAGEIFS(Observed!AF$2:AF$294,Observed!$A$2:$A$294,$A77,Observed!$C$2:$C$294,$C77),"")</f>
        <v/>
      </c>
      <c r="AK77" s="24" t="str">
        <f>IF(ISNUMBER(AVERAGEIFS(Observed!AG$2:AG$294,Observed!$A$2:$A$294,$A77,Observed!$C$2:$C$294,$C77)),AVERAGEIFS(Observed!AG$2:AG$294,Observed!$A$2:$A$294,$A77,Observed!$C$2:$C$294,$C77),"")</f>
        <v/>
      </c>
      <c r="AL77" s="25">
        <f>IF(ISNUMBER(AVERAGEIFS(Observed!AH$2:AH$294,Observed!$A$2:$A$294,$A77,Observed!$C$2:$C$294,$C77)),AVERAGEIFS(Observed!AH$2:AH$294,Observed!$A$2:$A$294,$A77,Observed!$C$2:$C$294,$C77),"")</f>
        <v>3.7666666666666661E-2</v>
      </c>
      <c r="AM77" s="24">
        <f>IF(ISNUMBER(AVERAGEIFS(Observed!AI$2:AI$294,Observed!$A$2:$A$294,$A77,Observed!$C$2:$C$294,$C77)),AVERAGEIFS(Observed!AI$2:AI$294,Observed!$A$2:$A$294,$A77,Observed!$C$2:$C$294,$C77),"")</f>
        <v>1.2E-2</v>
      </c>
      <c r="AN77" s="24">
        <f>IF(ISNUMBER(AVERAGEIFS(Observed!AJ$2:AJ$294,Observed!$A$2:$A$294,$A77,Observed!$C$2:$C$294,$C77)),AVERAGEIFS(Observed!AJ$2:AJ$294,Observed!$A$2:$A$294,$A77,Observed!$C$2:$C$294,$C77),"")</f>
        <v>6.533333333333334E-2</v>
      </c>
      <c r="AO77" s="24" t="str">
        <f>IF(ISNUMBER(AVERAGEIFS(Observed!AN$2:AN$294,Observed!$A$2:$A$294,$A77,Observed!$C$2:$C$294,$C77)),AVERAGEIFS(Observed!AN$2:AN$294,Observed!$A$2:$A$294,$A77,Observed!$C$2:$C$294,$C77),"")</f>
        <v/>
      </c>
      <c r="AP77" s="25" t="str">
        <f>IF(ISNUMBER(AVERAGEIFS(Observed!AO$2:AO$294,Observed!$A$2:$A$294,$A77,Observed!$C$2:$C$294,$C77)),AVERAGEIFS(Observed!AO$2:AO$294,Observed!$A$2:$A$294,$A77,Observed!$C$2:$C$294,$C77),"")</f>
        <v/>
      </c>
      <c r="AQ77" s="24" t="str">
        <f>IF(ISNUMBER(AVERAGEIFS(Observed!AP$2:AP$294,Observed!$A$2:$A$294,$A77,Observed!$C$2:$C$294,$C77)),AVERAGEIFS(Observed!AP$2:AP$294,Observed!$A$2:$A$294,$A77,Observed!$C$2:$C$294,$C77),"")</f>
        <v/>
      </c>
      <c r="AR77" s="24" t="str">
        <f>IF(ISNUMBER(AVERAGEIFS(Observed!AQ$2:AQ$294,Observed!$A$2:$A$294,$A77,Observed!$C$2:$C$294,$C77)),AVERAGEIFS(Observed!AQ$2:AQ$294,Observed!$A$2:$A$294,$A77,Observed!$C$2:$C$294,$C77),"")</f>
        <v/>
      </c>
      <c r="AS77" s="2">
        <f>COUNTIFS(Observed!$A$2:$A$294,$A77,Observed!$C$2:$C$294,$C77)</f>
        <v>3</v>
      </c>
      <c r="AT77" s="2">
        <f t="shared" si="2"/>
        <v>6</v>
      </c>
    </row>
    <row r="78" spans="1:46" x14ac:dyDescent="0.25">
      <c r="A78" s="4" t="s">
        <v>31</v>
      </c>
      <c r="B78" t="s">
        <v>26</v>
      </c>
      <c r="C78" s="3">
        <v>42600</v>
      </c>
      <c r="D78">
        <v>1</v>
      </c>
      <c r="F78">
        <v>350</v>
      </c>
      <c r="J78" s="2" t="s">
        <v>66</v>
      </c>
      <c r="K78" s="2" t="s">
        <v>32</v>
      </c>
      <c r="L78">
        <v>13</v>
      </c>
      <c r="M78" s="2" t="s">
        <v>22</v>
      </c>
      <c r="N78" s="23" t="str">
        <f>IF(ISNUMBER(AVERAGEIFS(Observed!J$2:J$294,Observed!$A$2:$A$294,$A78,Observed!$C$2:$C$294,$C78)),AVERAGEIFS(Observed!J$2:J$294,Observed!$A$2:$A$294,$A78,Observed!$C$2:$C$294,$C78),"")</f>
        <v/>
      </c>
      <c r="O78" s="24" t="str">
        <f>IF(ISNUMBER(AVERAGEIFS(Observed!K$2:K$294,Observed!$A$2:$A$294,$A78,Observed!$C$2:$C$294,$C78)),AVERAGEIFS(Observed!K$2:K$294,Observed!$A$2:$A$294,$A78,Observed!$C$2:$C$294,$C78),"")</f>
        <v/>
      </c>
      <c r="P78" s="24">
        <f>IF(ISNUMBER(AVERAGEIFS(Observed!L$2:L$294,Observed!$A$2:$A$294,$A78,Observed!$C$2:$C$294,$C78)),AVERAGEIFS(Observed!L$2:L$294,Observed!$A$2:$A$294,$A78,Observed!$C$2:$C$294,$C78),"")</f>
        <v>96.820000000000007</v>
      </c>
      <c r="Q78" s="24">
        <f>IF(ISNUMBER(AVERAGEIFS(Observed!M$2:M$294,Observed!$A$2:$A$294,$A78,Observed!$C$2:$C$294,$C78)),AVERAGEIFS(Observed!M$2:M$294,Observed!$A$2:$A$294,$A78,Observed!$C$2:$C$294,$C78),"")</f>
        <v>96.820000000000007</v>
      </c>
      <c r="R78" s="24">
        <f>IF(ISNUMBER(AVERAGEIFS(Observed!N$2:N$294,Observed!$A$2:$A$294,$A78,Observed!$C$2:$C$294,$C78)),AVERAGEIFS(Observed!N$2:N$294,Observed!$A$2:$A$294,$A78,Observed!$C$2:$C$294,$C78),"")</f>
        <v>96.820000000000007</v>
      </c>
      <c r="S78" s="25" t="str">
        <f>IF(ISNUMBER(AVERAGEIFS(Observed!O$2:O$294,Observed!$A$2:$A$294,$A78,Observed!$C$2:$C$294,$C78)),AVERAGEIFS(Observed!O$2:O$294,Observed!$A$2:$A$294,$A78,Observed!$C$2:$C$294,$C78),"")</f>
        <v/>
      </c>
      <c r="T78" s="25" t="str">
        <f>IF(ISNUMBER(AVERAGEIFS(Observed!P$2:P$294,Observed!$A$2:$A$294,$A78,Observed!$C$2:$C$294,$C78)),AVERAGEIFS(Observed!P$2:P$294,Observed!$A$2:$A$294,$A78,Observed!$C$2:$C$294,$C78),"")</f>
        <v/>
      </c>
      <c r="U78" s="25" t="str">
        <f>IF(ISNUMBER(AVERAGEIFS(Observed!Q$2:Q$294,Observed!$A$2:$A$294,$A78,Observed!$C$2:$C$294,$C78)),AVERAGEIFS(Observed!Q$2:Q$294,Observed!$A$2:$A$294,$A78,Observed!$C$2:$C$294,$C78),"")</f>
        <v/>
      </c>
      <c r="V78" s="24" t="str">
        <f>IF(ISNUMBER(AVERAGEIFS(Observed!R$2:R$294,Observed!$A$2:$A$294,$A78,Observed!$C$2:$C$294,$C78)),AVERAGEIFS(Observed!R$2:R$294,Observed!$A$2:$A$294,$A78,Observed!$C$2:$C$294,$C78),"")</f>
        <v/>
      </c>
      <c r="W78" s="26" t="str">
        <f>IF(ISNUMBER(AVERAGEIFS(Observed!S$2:S$294,Observed!$A$2:$A$294,$A78,Observed!$C$2:$C$294,$C78)),AVERAGEIFS(Observed!S$2:S$294,Observed!$A$2:$A$294,$A78,Observed!$C$2:$C$294,$C78),"")</f>
        <v/>
      </c>
      <c r="X78" s="26" t="str">
        <f>IF(ISNUMBER(AVERAGEIFS(Observed!T$2:T$294,Observed!$A$2:$A$294,$A78,Observed!$C$2:$C$294,$C78)),AVERAGEIFS(Observed!T$2:T$294,Observed!$A$2:$A$294,$A78,Observed!$C$2:$C$294,$C78),"")</f>
        <v/>
      </c>
      <c r="Y78" s="24" t="str">
        <f>IF(ISNUMBER(AVERAGEIFS(Observed!U$2:U$294,Observed!$A$2:$A$294,$A78,Observed!$C$2:$C$294,$C78)),AVERAGEIFS(Observed!U$2:U$294,Observed!$A$2:$A$294,$A78,Observed!$C$2:$C$294,$C78),"")</f>
        <v/>
      </c>
      <c r="Z78" s="24" t="str">
        <f>IF(ISNUMBER(AVERAGEIFS(Observed!V$2:V$294,Observed!$A$2:$A$294,$A78,Observed!$C$2:$C$294,$C78)),AVERAGEIFS(Observed!V$2:V$294,Observed!$A$2:$A$294,$A78,Observed!$C$2:$C$294,$C78),"")</f>
        <v/>
      </c>
      <c r="AA78" s="24" t="str">
        <f>IF(ISNUMBER(AVERAGEIFS(Observed!W$2:W$294,Observed!$A$2:$A$294,$A78,Observed!$C$2:$C$294,$C78)),AVERAGEIFS(Observed!W$2:W$294,Observed!$A$2:$A$294,$A78,Observed!$C$2:$C$294,$C78),"")</f>
        <v/>
      </c>
      <c r="AB78" s="24" t="str">
        <f>IF(ISNUMBER(AVERAGEIFS(Observed!X$2:X$294,Observed!$A$2:$A$294,$A78,Observed!$C$2:$C$294,$C78)),AVERAGEIFS(Observed!X$2:X$294,Observed!$A$2:$A$294,$A78,Observed!$C$2:$C$294,$C78),"")</f>
        <v/>
      </c>
      <c r="AC78" s="24" t="str">
        <f>IF(ISNUMBER(AVERAGEIFS(Observed!Y$2:Y$294,Observed!$A$2:$A$294,$A78,Observed!$C$2:$C$294,$C78)),AVERAGEIFS(Observed!Y$2:Y$294,Observed!$A$2:$A$294,$A78,Observed!$C$2:$C$294,$C78),"")</f>
        <v/>
      </c>
      <c r="AD78" s="24" t="str">
        <f>IF(ISNUMBER(AVERAGEIFS(Observed!Z$2:Z$294,Observed!$A$2:$A$294,$A78,Observed!$C$2:$C$294,$C78)),AVERAGEIFS(Observed!Z$2:Z$294,Observed!$A$2:$A$294,$A78,Observed!$C$2:$C$294,$C78),"")</f>
        <v/>
      </c>
      <c r="AE78" s="24" t="str">
        <f>IF(ISNUMBER(AVERAGEIFS(Observed!AA$2:AA$294,Observed!$A$2:$A$294,$A78,Observed!$C$2:$C$294,$C78)),AVERAGEIFS(Observed!AA$2:AA$294,Observed!$A$2:$A$294,$A78,Observed!$C$2:$C$294,$C78),"")</f>
        <v/>
      </c>
      <c r="AF78" s="24" t="str">
        <f>IF(ISNUMBER(AVERAGEIFS(Observed!AB$2:AB$294,Observed!$A$2:$A$294,$A78,Observed!$C$2:$C$294,$C78)),AVERAGEIFS(Observed!AB$2:AB$294,Observed!$A$2:$A$294,$A78,Observed!$C$2:$C$294,$C78),"")</f>
        <v/>
      </c>
      <c r="AG78" s="24" t="str">
        <f>IF(ISNUMBER(AVERAGEIFS(Observed!AC$2:AC$294,Observed!$A$2:$A$294,$A78,Observed!$C$2:$C$294,$C78)),AVERAGEIFS(Observed!AC$2:AC$294,Observed!$A$2:$A$294,$A78,Observed!$C$2:$C$294,$C78),"")</f>
        <v/>
      </c>
      <c r="AH78" s="25" t="str">
        <f>IF(ISNUMBER(AVERAGEIFS(Observed!AD$2:AD$294,Observed!$A$2:$A$294,$A78,Observed!$C$2:$C$294,$C78)),AVERAGEIFS(Observed!AD$2:AD$294,Observed!$A$2:$A$294,$A78,Observed!$C$2:$C$294,$C78),"")</f>
        <v/>
      </c>
      <c r="AI78" s="25" t="str">
        <f>IF(ISNUMBER(AVERAGEIFS(Observed!AE$2:AE$294,Observed!$A$2:$A$294,$A78,Observed!$C$2:$C$294,$C78)),AVERAGEIFS(Observed!AE$2:AE$294,Observed!$A$2:$A$294,$A78,Observed!$C$2:$C$294,$C78),"")</f>
        <v/>
      </c>
      <c r="AJ78" s="25" t="str">
        <f>IF(ISNUMBER(AVERAGEIFS(Observed!AF$2:AF$294,Observed!$A$2:$A$294,$A78,Observed!$C$2:$C$294,$C78)),AVERAGEIFS(Observed!AF$2:AF$294,Observed!$A$2:$A$294,$A78,Observed!$C$2:$C$294,$C78),"")</f>
        <v/>
      </c>
      <c r="AK78" s="24" t="str">
        <f>IF(ISNUMBER(AVERAGEIFS(Observed!AG$2:AG$294,Observed!$A$2:$A$294,$A78,Observed!$C$2:$C$294,$C78)),AVERAGEIFS(Observed!AG$2:AG$294,Observed!$A$2:$A$294,$A78,Observed!$C$2:$C$294,$C78),"")</f>
        <v/>
      </c>
      <c r="AL78" s="25">
        <f>IF(ISNUMBER(AVERAGEIFS(Observed!AH$2:AH$294,Observed!$A$2:$A$294,$A78,Observed!$C$2:$C$294,$C78)),AVERAGEIFS(Observed!AH$2:AH$294,Observed!$A$2:$A$294,$A78,Observed!$C$2:$C$294,$C78),"")</f>
        <v>7.0999999999999994E-2</v>
      </c>
      <c r="AM78" s="24" t="str">
        <f>IF(ISNUMBER(AVERAGEIFS(Observed!AI$2:AI$294,Observed!$A$2:$A$294,$A78,Observed!$C$2:$C$294,$C78)),AVERAGEIFS(Observed!AI$2:AI$294,Observed!$A$2:$A$294,$A78,Observed!$C$2:$C$294,$C78),"")</f>
        <v/>
      </c>
      <c r="AN78" s="24">
        <f>IF(ISNUMBER(AVERAGEIFS(Observed!AJ$2:AJ$294,Observed!$A$2:$A$294,$A78,Observed!$C$2:$C$294,$C78)),AVERAGEIFS(Observed!AJ$2:AJ$294,Observed!$A$2:$A$294,$A78,Observed!$C$2:$C$294,$C78),"")</f>
        <v>0.14266666666666669</v>
      </c>
      <c r="AO78" s="24" t="str">
        <f>IF(ISNUMBER(AVERAGEIFS(Observed!AN$2:AN$294,Observed!$A$2:$A$294,$A78,Observed!$C$2:$C$294,$C78)),AVERAGEIFS(Observed!AN$2:AN$294,Observed!$A$2:$A$294,$A78,Observed!$C$2:$C$294,$C78),"")</f>
        <v/>
      </c>
      <c r="AP78" s="25" t="str">
        <f>IF(ISNUMBER(AVERAGEIFS(Observed!AO$2:AO$294,Observed!$A$2:$A$294,$A78,Observed!$C$2:$C$294,$C78)),AVERAGEIFS(Observed!AO$2:AO$294,Observed!$A$2:$A$294,$A78,Observed!$C$2:$C$294,$C78),"")</f>
        <v/>
      </c>
      <c r="AQ78" s="24" t="str">
        <f>IF(ISNUMBER(AVERAGEIFS(Observed!AP$2:AP$294,Observed!$A$2:$A$294,$A78,Observed!$C$2:$C$294,$C78)),AVERAGEIFS(Observed!AP$2:AP$294,Observed!$A$2:$A$294,$A78,Observed!$C$2:$C$294,$C78),"")</f>
        <v/>
      </c>
      <c r="AR78" s="24" t="str">
        <f>IF(ISNUMBER(AVERAGEIFS(Observed!AQ$2:AQ$294,Observed!$A$2:$A$294,$A78,Observed!$C$2:$C$294,$C78)),AVERAGEIFS(Observed!AQ$2:AQ$294,Observed!$A$2:$A$294,$A78,Observed!$C$2:$C$294,$C78),"")</f>
        <v/>
      </c>
      <c r="AS78" s="2">
        <f>COUNTIFS(Observed!$A$2:$A$294,$A78,Observed!$C$2:$C$294,$C78)</f>
        <v>3</v>
      </c>
      <c r="AT78" s="2">
        <f t="shared" si="2"/>
        <v>5</v>
      </c>
    </row>
    <row r="79" spans="1:46" x14ac:dyDescent="0.25">
      <c r="A79" s="4" t="s">
        <v>30</v>
      </c>
      <c r="B79" t="s">
        <v>26</v>
      </c>
      <c r="C79" s="3">
        <v>42600</v>
      </c>
      <c r="D79">
        <v>1</v>
      </c>
      <c r="F79">
        <v>500</v>
      </c>
      <c r="J79" s="2" t="s">
        <v>66</v>
      </c>
      <c r="K79" s="2" t="s">
        <v>32</v>
      </c>
      <c r="L79">
        <v>13</v>
      </c>
      <c r="M79" s="2" t="s">
        <v>22</v>
      </c>
      <c r="N79" s="23" t="str">
        <f>IF(ISNUMBER(AVERAGEIFS(Observed!J$2:J$294,Observed!$A$2:$A$294,$A79,Observed!$C$2:$C$294,$C79)),AVERAGEIFS(Observed!J$2:J$294,Observed!$A$2:$A$294,$A79,Observed!$C$2:$C$294,$C79),"")</f>
        <v/>
      </c>
      <c r="O79" s="24" t="str">
        <f>IF(ISNUMBER(AVERAGEIFS(Observed!K$2:K$294,Observed!$A$2:$A$294,$A79,Observed!$C$2:$C$294,$C79)),AVERAGEIFS(Observed!K$2:K$294,Observed!$A$2:$A$294,$A79,Observed!$C$2:$C$294,$C79),"")</f>
        <v/>
      </c>
      <c r="P79" s="24">
        <f>IF(ISNUMBER(AVERAGEIFS(Observed!L$2:L$294,Observed!$A$2:$A$294,$A79,Observed!$C$2:$C$294,$C79)),AVERAGEIFS(Observed!L$2:L$294,Observed!$A$2:$A$294,$A79,Observed!$C$2:$C$294,$C79),"")</f>
        <v>94.716666666666654</v>
      </c>
      <c r="Q79" s="24">
        <f>IF(ISNUMBER(AVERAGEIFS(Observed!M$2:M$294,Observed!$A$2:$A$294,$A79,Observed!$C$2:$C$294,$C79)),AVERAGEIFS(Observed!M$2:M$294,Observed!$A$2:$A$294,$A79,Observed!$C$2:$C$294,$C79),"")</f>
        <v>94.716666666666654</v>
      </c>
      <c r="R79" s="24">
        <f>IF(ISNUMBER(AVERAGEIFS(Observed!N$2:N$294,Observed!$A$2:$A$294,$A79,Observed!$C$2:$C$294,$C79)),AVERAGEIFS(Observed!N$2:N$294,Observed!$A$2:$A$294,$A79,Observed!$C$2:$C$294,$C79),"")</f>
        <v>94.716666666666654</v>
      </c>
      <c r="S79" s="25" t="str">
        <f>IF(ISNUMBER(AVERAGEIFS(Observed!O$2:O$294,Observed!$A$2:$A$294,$A79,Observed!$C$2:$C$294,$C79)),AVERAGEIFS(Observed!O$2:O$294,Observed!$A$2:$A$294,$A79,Observed!$C$2:$C$294,$C79),"")</f>
        <v/>
      </c>
      <c r="T79" s="25" t="str">
        <f>IF(ISNUMBER(AVERAGEIFS(Observed!P$2:P$294,Observed!$A$2:$A$294,$A79,Observed!$C$2:$C$294,$C79)),AVERAGEIFS(Observed!P$2:P$294,Observed!$A$2:$A$294,$A79,Observed!$C$2:$C$294,$C79),"")</f>
        <v/>
      </c>
      <c r="U79" s="25" t="str">
        <f>IF(ISNUMBER(AVERAGEIFS(Observed!Q$2:Q$294,Observed!$A$2:$A$294,$A79,Observed!$C$2:$C$294,$C79)),AVERAGEIFS(Observed!Q$2:Q$294,Observed!$A$2:$A$294,$A79,Observed!$C$2:$C$294,$C79),"")</f>
        <v/>
      </c>
      <c r="V79" s="24" t="str">
        <f>IF(ISNUMBER(AVERAGEIFS(Observed!R$2:R$294,Observed!$A$2:$A$294,$A79,Observed!$C$2:$C$294,$C79)),AVERAGEIFS(Observed!R$2:R$294,Observed!$A$2:$A$294,$A79,Observed!$C$2:$C$294,$C79),"")</f>
        <v/>
      </c>
      <c r="W79" s="26" t="str">
        <f>IF(ISNUMBER(AVERAGEIFS(Observed!S$2:S$294,Observed!$A$2:$A$294,$A79,Observed!$C$2:$C$294,$C79)),AVERAGEIFS(Observed!S$2:S$294,Observed!$A$2:$A$294,$A79,Observed!$C$2:$C$294,$C79),"")</f>
        <v/>
      </c>
      <c r="X79" s="26" t="str">
        <f>IF(ISNUMBER(AVERAGEIFS(Observed!T$2:T$294,Observed!$A$2:$A$294,$A79,Observed!$C$2:$C$294,$C79)),AVERAGEIFS(Observed!T$2:T$294,Observed!$A$2:$A$294,$A79,Observed!$C$2:$C$294,$C79),"")</f>
        <v/>
      </c>
      <c r="Y79" s="24" t="str">
        <f>IF(ISNUMBER(AVERAGEIFS(Observed!U$2:U$294,Observed!$A$2:$A$294,$A79,Observed!$C$2:$C$294,$C79)),AVERAGEIFS(Observed!U$2:U$294,Observed!$A$2:$A$294,$A79,Observed!$C$2:$C$294,$C79),"")</f>
        <v/>
      </c>
      <c r="Z79" s="24" t="str">
        <f>IF(ISNUMBER(AVERAGEIFS(Observed!V$2:V$294,Observed!$A$2:$A$294,$A79,Observed!$C$2:$C$294,$C79)),AVERAGEIFS(Observed!V$2:V$294,Observed!$A$2:$A$294,$A79,Observed!$C$2:$C$294,$C79),"")</f>
        <v/>
      </c>
      <c r="AA79" s="24" t="str">
        <f>IF(ISNUMBER(AVERAGEIFS(Observed!W$2:W$294,Observed!$A$2:$A$294,$A79,Observed!$C$2:$C$294,$C79)),AVERAGEIFS(Observed!W$2:W$294,Observed!$A$2:$A$294,$A79,Observed!$C$2:$C$294,$C79),"")</f>
        <v/>
      </c>
      <c r="AB79" s="24" t="str">
        <f>IF(ISNUMBER(AVERAGEIFS(Observed!X$2:X$294,Observed!$A$2:$A$294,$A79,Observed!$C$2:$C$294,$C79)),AVERAGEIFS(Observed!X$2:X$294,Observed!$A$2:$A$294,$A79,Observed!$C$2:$C$294,$C79),"")</f>
        <v/>
      </c>
      <c r="AC79" s="24" t="str">
        <f>IF(ISNUMBER(AVERAGEIFS(Observed!Y$2:Y$294,Observed!$A$2:$A$294,$A79,Observed!$C$2:$C$294,$C79)),AVERAGEIFS(Observed!Y$2:Y$294,Observed!$A$2:$A$294,$A79,Observed!$C$2:$C$294,$C79),"")</f>
        <v/>
      </c>
      <c r="AD79" s="24" t="str">
        <f>IF(ISNUMBER(AVERAGEIFS(Observed!Z$2:Z$294,Observed!$A$2:$A$294,$A79,Observed!$C$2:$C$294,$C79)),AVERAGEIFS(Observed!Z$2:Z$294,Observed!$A$2:$A$294,$A79,Observed!$C$2:$C$294,$C79),"")</f>
        <v/>
      </c>
      <c r="AE79" s="24" t="str">
        <f>IF(ISNUMBER(AVERAGEIFS(Observed!AA$2:AA$294,Observed!$A$2:$A$294,$A79,Observed!$C$2:$C$294,$C79)),AVERAGEIFS(Observed!AA$2:AA$294,Observed!$A$2:$A$294,$A79,Observed!$C$2:$C$294,$C79),"")</f>
        <v/>
      </c>
      <c r="AF79" s="24" t="str">
        <f>IF(ISNUMBER(AVERAGEIFS(Observed!AB$2:AB$294,Observed!$A$2:$A$294,$A79,Observed!$C$2:$C$294,$C79)),AVERAGEIFS(Observed!AB$2:AB$294,Observed!$A$2:$A$294,$A79,Observed!$C$2:$C$294,$C79),"")</f>
        <v/>
      </c>
      <c r="AG79" s="24" t="str">
        <f>IF(ISNUMBER(AVERAGEIFS(Observed!AC$2:AC$294,Observed!$A$2:$A$294,$A79,Observed!$C$2:$C$294,$C79)),AVERAGEIFS(Observed!AC$2:AC$294,Observed!$A$2:$A$294,$A79,Observed!$C$2:$C$294,$C79),"")</f>
        <v/>
      </c>
      <c r="AH79" s="25" t="str">
        <f>IF(ISNUMBER(AVERAGEIFS(Observed!AD$2:AD$294,Observed!$A$2:$A$294,$A79,Observed!$C$2:$C$294,$C79)),AVERAGEIFS(Observed!AD$2:AD$294,Observed!$A$2:$A$294,$A79,Observed!$C$2:$C$294,$C79),"")</f>
        <v/>
      </c>
      <c r="AI79" s="25" t="str">
        <f>IF(ISNUMBER(AVERAGEIFS(Observed!AE$2:AE$294,Observed!$A$2:$A$294,$A79,Observed!$C$2:$C$294,$C79)),AVERAGEIFS(Observed!AE$2:AE$294,Observed!$A$2:$A$294,$A79,Observed!$C$2:$C$294,$C79),"")</f>
        <v/>
      </c>
      <c r="AJ79" s="25" t="str">
        <f>IF(ISNUMBER(AVERAGEIFS(Observed!AF$2:AF$294,Observed!$A$2:$A$294,$A79,Observed!$C$2:$C$294,$C79)),AVERAGEIFS(Observed!AF$2:AF$294,Observed!$A$2:$A$294,$A79,Observed!$C$2:$C$294,$C79),"")</f>
        <v/>
      </c>
      <c r="AK79" s="24" t="str">
        <f>IF(ISNUMBER(AVERAGEIFS(Observed!AG$2:AG$294,Observed!$A$2:$A$294,$A79,Observed!$C$2:$C$294,$C79)),AVERAGEIFS(Observed!AG$2:AG$294,Observed!$A$2:$A$294,$A79,Observed!$C$2:$C$294,$C79),"")</f>
        <v/>
      </c>
      <c r="AL79" s="25">
        <f>IF(ISNUMBER(AVERAGEIFS(Observed!AH$2:AH$294,Observed!$A$2:$A$294,$A79,Observed!$C$2:$C$294,$C79)),AVERAGEIFS(Observed!AH$2:AH$294,Observed!$A$2:$A$294,$A79,Observed!$C$2:$C$294,$C79),"")</f>
        <v>0.10633333333333332</v>
      </c>
      <c r="AM79" s="24" t="str">
        <f>IF(ISNUMBER(AVERAGEIFS(Observed!AI$2:AI$294,Observed!$A$2:$A$294,$A79,Observed!$C$2:$C$294,$C79)),AVERAGEIFS(Observed!AI$2:AI$294,Observed!$A$2:$A$294,$A79,Observed!$C$2:$C$294,$C79),"")</f>
        <v/>
      </c>
      <c r="AN79" s="24">
        <f>IF(ISNUMBER(AVERAGEIFS(Observed!AJ$2:AJ$294,Observed!$A$2:$A$294,$A79,Observed!$C$2:$C$294,$C79)),AVERAGEIFS(Observed!AJ$2:AJ$294,Observed!$A$2:$A$294,$A79,Observed!$C$2:$C$294,$C79),"")</f>
        <v>8.8666666666666671E-2</v>
      </c>
      <c r="AO79" s="24" t="str">
        <f>IF(ISNUMBER(AVERAGEIFS(Observed!AN$2:AN$294,Observed!$A$2:$A$294,$A79,Observed!$C$2:$C$294,$C79)),AVERAGEIFS(Observed!AN$2:AN$294,Observed!$A$2:$A$294,$A79,Observed!$C$2:$C$294,$C79),"")</f>
        <v/>
      </c>
      <c r="AP79" s="25" t="str">
        <f>IF(ISNUMBER(AVERAGEIFS(Observed!AO$2:AO$294,Observed!$A$2:$A$294,$A79,Observed!$C$2:$C$294,$C79)),AVERAGEIFS(Observed!AO$2:AO$294,Observed!$A$2:$A$294,$A79,Observed!$C$2:$C$294,$C79),"")</f>
        <v/>
      </c>
      <c r="AQ79" s="24" t="str">
        <f>IF(ISNUMBER(AVERAGEIFS(Observed!AP$2:AP$294,Observed!$A$2:$A$294,$A79,Observed!$C$2:$C$294,$C79)),AVERAGEIFS(Observed!AP$2:AP$294,Observed!$A$2:$A$294,$A79,Observed!$C$2:$C$294,$C79),"")</f>
        <v/>
      </c>
      <c r="AR79" s="24" t="str">
        <f>IF(ISNUMBER(AVERAGEIFS(Observed!AQ$2:AQ$294,Observed!$A$2:$A$294,$A79,Observed!$C$2:$C$294,$C79)),AVERAGEIFS(Observed!AQ$2:AQ$294,Observed!$A$2:$A$294,$A79,Observed!$C$2:$C$294,$C79),"")</f>
        <v/>
      </c>
      <c r="AS79" s="2">
        <f>COUNTIFS(Observed!$A$2:$A$294,$A79,Observed!$C$2:$C$294,$C79)</f>
        <v>3</v>
      </c>
      <c r="AT79" s="2">
        <f t="shared" si="2"/>
        <v>5</v>
      </c>
    </row>
    <row r="80" spans="1:46" x14ac:dyDescent="0.25">
      <c r="A80" s="4" t="s">
        <v>27</v>
      </c>
      <c r="B80" t="s">
        <v>26</v>
      </c>
      <c r="C80" s="3">
        <v>42634</v>
      </c>
      <c r="D80">
        <v>1</v>
      </c>
      <c r="F80">
        <v>0</v>
      </c>
      <c r="J80" s="2" t="s">
        <v>66</v>
      </c>
      <c r="K80" s="2" t="s">
        <v>33</v>
      </c>
      <c r="L80">
        <v>14</v>
      </c>
      <c r="M80" s="2" t="s">
        <v>22</v>
      </c>
      <c r="N80" s="23" t="str">
        <f>IF(ISNUMBER(AVERAGEIFS(Observed!J$2:J$294,Observed!$A$2:$A$294,$A80,Observed!$C$2:$C$294,$C80)),AVERAGEIFS(Observed!J$2:J$294,Observed!$A$2:$A$294,$A80,Observed!$C$2:$C$294,$C80),"")</f>
        <v/>
      </c>
      <c r="O80" s="24" t="str">
        <f>IF(ISNUMBER(AVERAGEIFS(Observed!K$2:K$294,Observed!$A$2:$A$294,$A80,Observed!$C$2:$C$294,$C80)),AVERAGEIFS(Observed!K$2:K$294,Observed!$A$2:$A$294,$A80,Observed!$C$2:$C$294,$C80),"")</f>
        <v/>
      </c>
      <c r="P80" s="24">
        <f>IF(ISNUMBER(AVERAGEIFS(Observed!L$2:L$294,Observed!$A$2:$A$294,$A80,Observed!$C$2:$C$294,$C80)),AVERAGEIFS(Observed!L$2:L$294,Observed!$A$2:$A$294,$A80,Observed!$C$2:$C$294,$C80),"")</f>
        <v>89.23</v>
      </c>
      <c r="Q80" s="24">
        <f>IF(ISNUMBER(AVERAGEIFS(Observed!M$2:M$294,Observed!$A$2:$A$294,$A80,Observed!$C$2:$C$294,$C80)),AVERAGEIFS(Observed!M$2:M$294,Observed!$A$2:$A$294,$A80,Observed!$C$2:$C$294,$C80),"")</f>
        <v>89.23</v>
      </c>
      <c r="R80" s="24">
        <f>IF(ISNUMBER(AVERAGEIFS(Observed!N$2:N$294,Observed!$A$2:$A$294,$A80,Observed!$C$2:$C$294,$C80)),AVERAGEIFS(Observed!N$2:N$294,Observed!$A$2:$A$294,$A80,Observed!$C$2:$C$294,$C80),"")</f>
        <v>149.34</v>
      </c>
      <c r="S80" s="25" t="str">
        <f>IF(ISNUMBER(AVERAGEIFS(Observed!O$2:O$294,Observed!$A$2:$A$294,$A80,Observed!$C$2:$C$294,$C80)),AVERAGEIFS(Observed!O$2:O$294,Observed!$A$2:$A$294,$A80,Observed!$C$2:$C$294,$C80),"")</f>
        <v/>
      </c>
      <c r="T80" s="25" t="str">
        <f>IF(ISNUMBER(AVERAGEIFS(Observed!P$2:P$294,Observed!$A$2:$A$294,$A80,Observed!$C$2:$C$294,$C80)),AVERAGEIFS(Observed!P$2:P$294,Observed!$A$2:$A$294,$A80,Observed!$C$2:$C$294,$C80),"")</f>
        <v/>
      </c>
      <c r="U80" s="25" t="str">
        <f>IF(ISNUMBER(AVERAGEIFS(Observed!Q$2:Q$294,Observed!$A$2:$A$294,$A80,Observed!$C$2:$C$294,$C80)),AVERAGEIFS(Observed!Q$2:Q$294,Observed!$A$2:$A$294,$A80,Observed!$C$2:$C$294,$C80),"")</f>
        <v/>
      </c>
      <c r="V80" s="24" t="str">
        <f>IF(ISNUMBER(AVERAGEIFS(Observed!R$2:R$294,Observed!$A$2:$A$294,$A80,Observed!$C$2:$C$294,$C80)),AVERAGEIFS(Observed!R$2:R$294,Observed!$A$2:$A$294,$A80,Observed!$C$2:$C$294,$C80),"")</f>
        <v/>
      </c>
      <c r="W80" s="26" t="str">
        <f>IF(ISNUMBER(AVERAGEIFS(Observed!S$2:S$294,Observed!$A$2:$A$294,$A80,Observed!$C$2:$C$294,$C80)),AVERAGEIFS(Observed!S$2:S$294,Observed!$A$2:$A$294,$A80,Observed!$C$2:$C$294,$C80),"")</f>
        <v/>
      </c>
      <c r="X80" s="26" t="str">
        <f>IF(ISNUMBER(AVERAGEIFS(Observed!T$2:T$294,Observed!$A$2:$A$294,$A80,Observed!$C$2:$C$294,$C80)),AVERAGEIFS(Observed!T$2:T$294,Observed!$A$2:$A$294,$A80,Observed!$C$2:$C$294,$C80),"")</f>
        <v/>
      </c>
      <c r="Y80" s="24" t="str">
        <f>IF(ISNUMBER(AVERAGEIFS(Observed!U$2:U$294,Observed!$A$2:$A$294,$A80,Observed!$C$2:$C$294,$C80)),AVERAGEIFS(Observed!U$2:U$294,Observed!$A$2:$A$294,$A80,Observed!$C$2:$C$294,$C80),"")</f>
        <v/>
      </c>
      <c r="Z80" s="24" t="str">
        <f>IF(ISNUMBER(AVERAGEIFS(Observed!V$2:V$294,Observed!$A$2:$A$294,$A80,Observed!$C$2:$C$294,$C80)),AVERAGEIFS(Observed!V$2:V$294,Observed!$A$2:$A$294,$A80,Observed!$C$2:$C$294,$C80),"")</f>
        <v/>
      </c>
      <c r="AA80" s="24" t="str">
        <f>IF(ISNUMBER(AVERAGEIFS(Observed!W$2:W$294,Observed!$A$2:$A$294,$A80,Observed!$C$2:$C$294,$C80)),AVERAGEIFS(Observed!W$2:W$294,Observed!$A$2:$A$294,$A80,Observed!$C$2:$C$294,$C80),"")</f>
        <v/>
      </c>
      <c r="AB80" s="24" t="str">
        <f>IF(ISNUMBER(AVERAGEIFS(Observed!X$2:X$294,Observed!$A$2:$A$294,$A80,Observed!$C$2:$C$294,$C80)),AVERAGEIFS(Observed!X$2:X$294,Observed!$A$2:$A$294,$A80,Observed!$C$2:$C$294,$C80),"")</f>
        <v/>
      </c>
      <c r="AC80" s="24" t="str">
        <f>IF(ISNUMBER(AVERAGEIFS(Observed!Y$2:Y$294,Observed!$A$2:$A$294,$A80,Observed!$C$2:$C$294,$C80)),AVERAGEIFS(Observed!Y$2:Y$294,Observed!$A$2:$A$294,$A80,Observed!$C$2:$C$294,$C80),"")</f>
        <v/>
      </c>
      <c r="AD80" s="24" t="str">
        <f>IF(ISNUMBER(AVERAGEIFS(Observed!Z$2:Z$294,Observed!$A$2:$A$294,$A80,Observed!$C$2:$C$294,$C80)),AVERAGEIFS(Observed!Z$2:Z$294,Observed!$A$2:$A$294,$A80,Observed!$C$2:$C$294,$C80),"")</f>
        <v/>
      </c>
      <c r="AE80" s="24" t="str">
        <f>IF(ISNUMBER(AVERAGEIFS(Observed!AA$2:AA$294,Observed!$A$2:$A$294,$A80,Observed!$C$2:$C$294,$C80)),AVERAGEIFS(Observed!AA$2:AA$294,Observed!$A$2:$A$294,$A80,Observed!$C$2:$C$294,$C80),"")</f>
        <v/>
      </c>
      <c r="AF80" s="24" t="str">
        <f>IF(ISNUMBER(AVERAGEIFS(Observed!AB$2:AB$294,Observed!$A$2:$A$294,$A80,Observed!$C$2:$C$294,$C80)),AVERAGEIFS(Observed!AB$2:AB$294,Observed!$A$2:$A$294,$A80,Observed!$C$2:$C$294,$C80),"")</f>
        <v/>
      </c>
      <c r="AG80" s="24" t="str">
        <f>IF(ISNUMBER(AVERAGEIFS(Observed!AC$2:AC$294,Observed!$A$2:$A$294,$A80,Observed!$C$2:$C$294,$C80)),AVERAGEIFS(Observed!AC$2:AC$294,Observed!$A$2:$A$294,$A80,Observed!$C$2:$C$294,$C80),"")</f>
        <v/>
      </c>
      <c r="AH80" s="25" t="str">
        <f>IF(ISNUMBER(AVERAGEIFS(Observed!AD$2:AD$294,Observed!$A$2:$A$294,$A80,Observed!$C$2:$C$294,$C80)),AVERAGEIFS(Observed!AD$2:AD$294,Observed!$A$2:$A$294,$A80,Observed!$C$2:$C$294,$C80),"")</f>
        <v/>
      </c>
      <c r="AI80" s="25" t="str">
        <f>IF(ISNUMBER(AVERAGEIFS(Observed!AE$2:AE$294,Observed!$A$2:$A$294,$A80,Observed!$C$2:$C$294,$C80)),AVERAGEIFS(Observed!AE$2:AE$294,Observed!$A$2:$A$294,$A80,Observed!$C$2:$C$294,$C80),"")</f>
        <v/>
      </c>
      <c r="AJ80" s="25" t="str">
        <f>IF(ISNUMBER(AVERAGEIFS(Observed!AF$2:AF$294,Observed!$A$2:$A$294,$A80,Observed!$C$2:$C$294,$C80)),AVERAGEIFS(Observed!AF$2:AF$294,Observed!$A$2:$A$294,$A80,Observed!$C$2:$C$294,$C80),"")</f>
        <v/>
      </c>
      <c r="AK80" s="24" t="str">
        <f>IF(ISNUMBER(AVERAGEIFS(Observed!AG$2:AG$294,Observed!$A$2:$A$294,$A80,Observed!$C$2:$C$294,$C80)),AVERAGEIFS(Observed!AG$2:AG$294,Observed!$A$2:$A$294,$A80,Observed!$C$2:$C$294,$C80),"")</f>
        <v/>
      </c>
      <c r="AL80" s="25">
        <f>IF(ISNUMBER(AVERAGEIFS(Observed!AH$2:AH$294,Observed!$A$2:$A$294,$A80,Observed!$C$2:$C$294,$C80)),AVERAGEIFS(Observed!AH$2:AH$294,Observed!$A$2:$A$294,$A80,Observed!$C$2:$C$294,$C80),"")</f>
        <v>2.9666666666666671E-2</v>
      </c>
      <c r="AM80" s="24">
        <f>IF(ISNUMBER(AVERAGEIFS(Observed!AI$2:AI$294,Observed!$A$2:$A$294,$A80,Observed!$C$2:$C$294,$C80)),AVERAGEIFS(Observed!AI$2:AI$294,Observed!$A$2:$A$294,$A80,Observed!$C$2:$C$294,$C80),"")</f>
        <v>1.9666666666666666E-2</v>
      </c>
      <c r="AN80" s="24">
        <f>IF(ISNUMBER(AVERAGEIFS(Observed!AJ$2:AJ$294,Observed!$A$2:$A$294,$A80,Observed!$C$2:$C$294,$C80)),AVERAGEIFS(Observed!AJ$2:AJ$294,Observed!$A$2:$A$294,$A80,Observed!$C$2:$C$294,$C80),"")</f>
        <v>0.13699999999999998</v>
      </c>
      <c r="AO80" s="24" t="str">
        <f>IF(ISNUMBER(AVERAGEIFS(Observed!AN$2:AN$294,Observed!$A$2:$A$294,$A80,Observed!$C$2:$C$294,$C80)),AVERAGEIFS(Observed!AN$2:AN$294,Observed!$A$2:$A$294,$A80,Observed!$C$2:$C$294,$C80),"")</f>
        <v/>
      </c>
      <c r="AP80" s="25" t="str">
        <f>IF(ISNUMBER(AVERAGEIFS(Observed!AO$2:AO$294,Observed!$A$2:$A$294,$A80,Observed!$C$2:$C$294,$C80)),AVERAGEIFS(Observed!AO$2:AO$294,Observed!$A$2:$A$294,$A80,Observed!$C$2:$C$294,$C80),"")</f>
        <v/>
      </c>
      <c r="AQ80" s="24" t="str">
        <f>IF(ISNUMBER(AVERAGEIFS(Observed!AP$2:AP$294,Observed!$A$2:$A$294,$A80,Observed!$C$2:$C$294,$C80)),AVERAGEIFS(Observed!AP$2:AP$294,Observed!$A$2:$A$294,$A80,Observed!$C$2:$C$294,$C80),"")</f>
        <v/>
      </c>
      <c r="AR80" s="24" t="str">
        <f>IF(ISNUMBER(AVERAGEIFS(Observed!AQ$2:AQ$294,Observed!$A$2:$A$294,$A80,Observed!$C$2:$C$294,$C80)),AVERAGEIFS(Observed!AQ$2:AQ$294,Observed!$A$2:$A$294,$A80,Observed!$C$2:$C$294,$C80),"")</f>
        <v/>
      </c>
      <c r="AS80" s="2">
        <f>COUNTIFS(Observed!$A$2:$A$294,$A80,Observed!$C$2:$C$294,$C80)</f>
        <v>3</v>
      </c>
      <c r="AT80" s="2">
        <f t="shared" si="2"/>
        <v>6</v>
      </c>
    </row>
    <row r="81" spans="1:46" x14ac:dyDescent="0.25">
      <c r="A81" s="4" t="s">
        <v>29</v>
      </c>
      <c r="B81" t="s">
        <v>26</v>
      </c>
      <c r="C81" s="3">
        <v>42634</v>
      </c>
      <c r="D81">
        <v>1</v>
      </c>
      <c r="F81">
        <v>50</v>
      </c>
      <c r="J81" s="2" t="s">
        <v>66</v>
      </c>
      <c r="K81" s="2" t="s">
        <v>33</v>
      </c>
      <c r="L81">
        <v>14</v>
      </c>
      <c r="M81" s="2" t="s">
        <v>22</v>
      </c>
      <c r="N81" s="23" t="str">
        <f>IF(ISNUMBER(AVERAGEIFS(Observed!J$2:J$294,Observed!$A$2:$A$294,$A81,Observed!$C$2:$C$294,$C81)),AVERAGEIFS(Observed!J$2:J$294,Observed!$A$2:$A$294,$A81,Observed!$C$2:$C$294,$C81),"")</f>
        <v/>
      </c>
      <c r="O81" s="24" t="str">
        <f>IF(ISNUMBER(AVERAGEIFS(Observed!K$2:K$294,Observed!$A$2:$A$294,$A81,Observed!$C$2:$C$294,$C81)),AVERAGEIFS(Observed!K$2:K$294,Observed!$A$2:$A$294,$A81,Observed!$C$2:$C$294,$C81),"")</f>
        <v/>
      </c>
      <c r="P81" s="24">
        <f>IF(ISNUMBER(AVERAGEIFS(Observed!L$2:L$294,Observed!$A$2:$A$294,$A81,Observed!$C$2:$C$294,$C81)),AVERAGEIFS(Observed!L$2:L$294,Observed!$A$2:$A$294,$A81,Observed!$C$2:$C$294,$C81),"")</f>
        <v>126.63666666666666</v>
      </c>
      <c r="Q81" s="24">
        <f>IF(ISNUMBER(AVERAGEIFS(Observed!M$2:M$294,Observed!$A$2:$A$294,$A81,Observed!$C$2:$C$294,$C81)),AVERAGEIFS(Observed!M$2:M$294,Observed!$A$2:$A$294,$A81,Observed!$C$2:$C$294,$C81),"")</f>
        <v>126.63666666666666</v>
      </c>
      <c r="R81" s="24">
        <f>IF(ISNUMBER(AVERAGEIFS(Observed!N$2:N$294,Observed!$A$2:$A$294,$A81,Observed!$C$2:$C$294,$C81)),AVERAGEIFS(Observed!N$2:N$294,Observed!$A$2:$A$294,$A81,Observed!$C$2:$C$294,$C81),"")</f>
        <v>225.46333333333334</v>
      </c>
      <c r="S81" s="25" t="str">
        <f>IF(ISNUMBER(AVERAGEIFS(Observed!O$2:O$294,Observed!$A$2:$A$294,$A81,Observed!$C$2:$C$294,$C81)),AVERAGEIFS(Observed!O$2:O$294,Observed!$A$2:$A$294,$A81,Observed!$C$2:$C$294,$C81),"")</f>
        <v/>
      </c>
      <c r="T81" s="25" t="str">
        <f>IF(ISNUMBER(AVERAGEIFS(Observed!P$2:P$294,Observed!$A$2:$A$294,$A81,Observed!$C$2:$C$294,$C81)),AVERAGEIFS(Observed!P$2:P$294,Observed!$A$2:$A$294,$A81,Observed!$C$2:$C$294,$C81),"")</f>
        <v/>
      </c>
      <c r="U81" s="25" t="str">
        <f>IF(ISNUMBER(AVERAGEIFS(Observed!Q$2:Q$294,Observed!$A$2:$A$294,$A81,Observed!$C$2:$C$294,$C81)),AVERAGEIFS(Observed!Q$2:Q$294,Observed!$A$2:$A$294,$A81,Observed!$C$2:$C$294,$C81),"")</f>
        <v/>
      </c>
      <c r="V81" s="24" t="str">
        <f>IF(ISNUMBER(AVERAGEIFS(Observed!R$2:R$294,Observed!$A$2:$A$294,$A81,Observed!$C$2:$C$294,$C81)),AVERAGEIFS(Observed!R$2:R$294,Observed!$A$2:$A$294,$A81,Observed!$C$2:$C$294,$C81),"")</f>
        <v/>
      </c>
      <c r="W81" s="26" t="str">
        <f>IF(ISNUMBER(AVERAGEIFS(Observed!S$2:S$294,Observed!$A$2:$A$294,$A81,Observed!$C$2:$C$294,$C81)),AVERAGEIFS(Observed!S$2:S$294,Observed!$A$2:$A$294,$A81,Observed!$C$2:$C$294,$C81),"")</f>
        <v/>
      </c>
      <c r="X81" s="26" t="str">
        <f>IF(ISNUMBER(AVERAGEIFS(Observed!T$2:T$294,Observed!$A$2:$A$294,$A81,Observed!$C$2:$C$294,$C81)),AVERAGEIFS(Observed!T$2:T$294,Observed!$A$2:$A$294,$A81,Observed!$C$2:$C$294,$C81),"")</f>
        <v/>
      </c>
      <c r="Y81" s="24" t="str">
        <f>IF(ISNUMBER(AVERAGEIFS(Observed!U$2:U$294,Observed!$A$2:$A$294,$A81,Observed!$C$2:$C$294,$C81)),AVERAGEIFS(Observed!U$2:U$294,Observed!$A$2:$A$294,$A81,Observed!$C$2:$C$294,$C81),"")</f>
        <v/>
      </c>
      <c r="Z81" s="24" t="str">
        <f>IF(ISNUMBER(AVERAGEIFS(Observed!V$2:V$294,Observed!$A$2:$A$294,$A81,Observed!$C$2:$C$294,$C81)),AVERAGEIFS(Observed!V$2:V$294,Observed!$A$2:$A$294,$A81,Observed!$C$2:$C$294,$C81),"")</f>
        <v/>
      </c>
      <c r="AA81" s="24" t="str">
        <f>IF(ISNUMBER(AVERAGEIFS(Observed!W$2:W$294,Observed!$A$2:$A$294,$A81,Observed!$C$2:$C$294,$C81)),AVERAGEIFS(Observed!W$2:W$294,Observed!$A$2:$A$294,$A81,Observed!$C$2:$C$294,$C81),"")</f>
        <v/>
      </c>
      <c r="AB81" s="24" t="str">
        <f>IF(ISNUMBER(AVERAGEIFS(Observed!X$2:X$294,Observed!$A$2:$A$294,$A81,Observed!$C$2:$C$294,$C81)),AVERAGEIFS(Observed!X$2:X$294,Observed!$A$2:$A$294,$A81,Observed!$C$2:$C$294,$C81),"")</f>
        <v/>
      </c>
      <c r="AC81" s="24" t="str">
        <f>IF(ISNUMBER(AVERAGEIFS(Observed!Y$2:Y$294,Observed!$A$2:$A$294,$A81,Observed!$C$2:$C$294,$C81)),AVERAGEIFS(Observed!Y$2:Y$294,Observed!$A$2:$A$294,$A81,Observed!$C$2:$C$294,$C81),"")</f>
        <v/>
      </c>
      <c r="AD81" s="24" t="str">
        <f>IF(ISNUMBER(AVERAGEIFS(Observed!Z$2:Z$294,Observed!$A$2:$A$294,$A81,Observed!$C$2:$C$294,$C81)),AVERAGEIFS(Observed!Z$2:Z$294,Observed!$A$2:$A$294,$A81,Observed!$C$2:$C$294,$C81),"")</f>
        <v/>
      </c>
      <c r="AE81" s="24" t="str">
        <f>IF(ISNUMBER(AVERAGEIFS(Observed!AA$2:AA$294,Observed!$A$2:$A$294,$A81,Observed!$C$2:$C$294,$C81)),AVERAGEIFS(Observed!AA$2:AA$294,Observed!$A$2:$A$294,$A81,Observed!$C$2:$C$294,$C81),"")</f>
        <v/>
      </c>
      <c r="AF81" s="24" t="str">
        <f>IF(ISNUMBER(AVERAGEIFS(Observed!AB$2:AB$294,Observed!$A$2:$A$294,$A81,Observed!$C$2:$C$294,$C81)),AVERAGEIFS(Observed!AB$2:AB$294,Observed!$A$2:$A$294,$A81,Observed!$C$2:$C$294,$C81),"")</f>
        <v/>
      </c>
      <c r="AG81" s="24" t="str">
        <f>IF(ISNUMBER(AVERAGEIFS(Observed!AC$2:AC$294,Observed!$A$2:$A$294,$A81,Observed!$C$2:$C$294,$C81)),AVERAGEIFS(Observed!AC$2:AC$294,Observed!$A$2:$A$294,$A81,Observed!$C$2:$C$294,$C81),"")</f>
        <v/>
      </c>
      <c r="AH81" s="25" t="str">
        <f>IF(ISNUMBER(AVERAGEIFS(Observed!AD$2:AD$294,Observed!$A$2:$A$294,$A81,Observed!$C$2:$C$294,$C81)),AVERAGEIFS(Observed!AD$2:AD$294,Observed!$A$2:$A$294,$A81,Observed!$C$2:$C$294,$C81),"")</f>
        <v/>
      </c>
      <c r="AI81" s="25" t="str">
        <f>IF(ISNUMBER(AVERAGEIFS(Observed!AE$2:AE$294,Observed!$A$2:$A$294,$A81,Observed!$C$2:$C$294,$C81)),AVERAGEIFS(Observed!AE$2:AE$294,Observed!$A$2:$A$294,$A81,Observed!$C$2:$C$294,$C81),"")</f>
        <v/>
      </c>
      <c r="AJ81" s="25" t="str">
        <f>IF(ISNUMBER(AVERAGEIFS(Observed!AF$2:AF$294,Observed!$A$2:$A$294,$A81,Observed!$C$2:$C$294,$C81)),AVERAGEIFS(Observed!AF$2:AF$294,Observed!$A$2:$A$294,$A81,Observed!$C$2:$C$294,$C81),"")</f>
        <v/>
      </c>
      <c r="AK81" s="24" t="str">
        <f>IF(ISNUMBER(AVERAGEIFS(Observed!AG$2:AG$294,Observed!$A$2:$A$294,$A81,Observed!$C$2:$C$294,$C81)),AVERAGEIFS(Observed!AG$2:AG$294,Observed!$A$2:$A$294,$A81,Observed!$C$2:$C$294,$C81),"")</f>
        <v/>
      </c>
      <c r="AL81" s="25">
        <f>IF(ISNUMBER(AVERAGEIFS(Observed!AH$2:AH$294,Observed!$A$2:$A$294,$A81,Observed!$C$2:$C$294,$C81)),AVERAGEIFS(Observed!AH$2:AH$294,Observed!$A$2:$A$294,$A81,Observed!$C$2:$C$294,$C81),"")</f>
        <v>2.1666666666666667E-2</v>
      </c>
      <c r="AM81" s="24">
        <f>IF(ISNUMBER(AVERAGEIFS(Observed!AI$2:AI$294,Observed!$A$2:$A$294,$A81,Observed!$C$2:$C$294,$C81)),AVERAGEIFS(Observed!AI$2:AI$294,Observed!$A$2:$A$294,$A81,Observed!$C$2:$C$294,$C81),"")</f>
        <v>1.9000000000000003E-2</v>
      </c>
      <c r="AN81" s="24">
        <f>IF(ISNUMBER(AVERAGEIFS(Observed!AJ$2:AJ$294,Observed!$A$2:$A$294,$A81,Observed!$C$2:$C$294,$C81)),AVERAGEIFS(Observed!AJ$2:AJ$294,Observed!$A$2:$A$294,$A81,Observed!$C$2:$C$294,$C81),"")</f>
        <v>8.5000000000000006E-2</v>
      </c>
      <c r="AO81" s="24" t="str">
        <f>IF(ISNUMBER(AVERAGEIFS(Observed!AN$2:AN$294,Observed!$A$2:$A$294,$A81,Observed!$C$2:$C$294,$C81)),AVERAGEIFS(Observed!AN$2:AN$294,Observed!$A$2:$A$294,$A81,Observed!$C$2:$C$294,$C81),"")</f>
        <v/>
      </c>
      <c r="AP81" s="25" t="str">
        <f>IF(ISNUMBER(AVERAGEIFS(Observed!AO$2:AO$294,Observed!$A$2:$A$294,$A81,Observed!$C$2:$C$294,$C81)),AVERAGEIFS(Observed!AO$2:AO$294,Observed!$A$2:$A$294,$A81,Observed!$C$2:$C$294,$C81),"")</f>
        <v/>
      </c>
      <c r="AQ81" s="24" t="str">
        <f>IF(ISNUMBER(AVERAGEIFS(Observed!AP$2:AP$294,Observed!$A$2:$A$294,$A81,Observed!$C$2:$C$294,$C81)),AVERAGEIFS(Observed!AP$2:AP$294,Observed!$A$2:$A$294,$A81,Observed!$C$2:$C$294,$C81),"")</f>
        <v/>
      </c>
      <c r="AR81" s="24" t="str">
        <f>IF(ISNUMBER(AVERAGEIFS(Observed!AQ$2:AQ$294,Observed!$A$2:$A$294,$A81,Observed!$C$2:$C$294,$C81)),AVERAGEIFS(Observed!AQ$2:AQ$294,Observed!$A$2:$A$294,$A81,Observed!$C$2:$C$294,$C81),"")</f>
        <v/>
      </c>
      <c r="AS81" s="2">
        <f>COUNTIFS(Observed!$A$2:$A$294,$A81,Observed!$C$2:$C$294,$C81)</f>
        <v>3</v>
      </c>
      <c r="AT81" s="2">
        <f t="shared" si="2"/>
        <v>6</v>
      </c>
    </row>
    <row r="82" spans="1:46" x14ac:dyDescent="0.25">
      <c r="A82" s="4" t="s">
        <v>28</v>
      </c>
      <c r="B82" t="s">
        <v>26</v>
      </c>
      <c r="C82" s="3">
        <v>42634</v>
      </c>
      <c r="D82">
        <v>1</v>
      </c>
      <c r="F82">
        <v>100</v>
      </c>
      <c r="J82" s="2" t="s">
        <v>66</v>
      </c>
      <c r="K82" s="2" t="s">
        <v>33</v>
      </c>
      <c r="L82">
        <v>14</v>
      </c>
      <c r="M82" s="2" t="s">
        <v>22</v>
      </c>
      <c r="N82" s="23" t="str">
        <f>IF(ISNUMBER(AVERAGEIFS(Observed!J$2:J$294,Observed!$A$2:$A$294,$A82,Observed!$C$2:$C$294,$C82)),AVERAGEIFS(Observed!J$2:J$294,Observed!$A$2:$A$294,$A82,Observed!$C$2:$C$294,$C82),"")</f>
        <v/>
      </c>
      <c r="O82" s="24" t="str">
        <f>IF(ISNUMBER(AVERAGEIFS(Observed!K$2:K$294,Observed!$A$2:$A$294,$A82,Observed!$C$2:$C$294,$C82)),AVERAGEIFS(Observed!K$2:K$294,Observed!$A$2:$A$294,$A82,Observed!$C$2:$C$294,$C82),"")</f>
        <v/>
      </c>
      <c r="P82" s="24">
        <f>IF(ISNUMBER(AVERAGEIFS(Observed!L$2:L$294,Observed!$A$2:$A$294,$A82,Observed!$C$2:$C$294,$C82)),AVERAGEIFS(Observed!L$2:L$294,Observed!$A$2:$A$294,$A82,Observed!$C$2:$C$294,$C82),"")</f>
        <v>112.70666666666666</v>
      </c>
      <c r="Q82" s="24">
        <f>IF(ISNUMBER(AVERAGEIFS(Observed!M$2:M$294,Observed!$A$2:$A$294,$A82,Observed!$C$2:$C$294,$C82)),AVERAGEIFS(Observed!M$2:M$294,Observed!$A$2:$A$294,$A82,Observed!$C$2:$C$294,$C82),"")</f>
        <v>112.70666666666666</v>
      </c>
      <c r="R82" s="24">
        <f>IF(ISNUMBER(AVERAGEIFS(Observed!N$2:N$294,Observed!$A$2:$A$294,$A82,Observed!$C$2:$C$294,$C82)),AVERAGEIFS(Observed!N$2:N$294,Observed!$A$2:$A$294,$A82,Observed!$C$2:$C$294,$C82),"")</f>
        <v>210.07666666666668</v>
      </c>
      <c r="S82" s="25" t="str">
        <f>IF(ISNUMBER(AVERAGEIFS(Observed!O$2:O$294,Observed!$A$2:$A$294,$A82,Observed!$C$2:$C$294,$C82)),AVERAGEIFS(Observed!O$2:O$294,Observed!$A$2:$A$294,$A82,Observed!$C$2:$C$294,$C82),"")</f>
        <v/>
      </c>
      <c r="T82" s="25" t="str">
        <f>IF(ISNUMBER(AVERAGEIFS(Observed!P$2:P$294,Observed!$A$2:$A$294,$A82,Observed!$C$2:$C$294,$C82)),AVERAGEIFS(Observed!P$2:P$294,Observed!$A$2:$A$294,$A82,Observed!$C$2:$C$294,$C82),"")</f>
        <v/>
      </c>
      <c r="U82" s="25" t="str">
        <f>IF(ISNUMBER(AVERAGEIFS(Observed!Q$2:Q$294,Observed!$A$2:$A$294,$A82,Observed!$C$2:$C$294,$C82)),AVERAGEIFS(Observed!Q$2:Q$294,Observed!$A$2:$A$294,$A82,Observed!$C$2:$C$294,$C82),"")</f>
        <v/>
      </c>
      <c r="V82" s="24" t="str">
        <f>IF(ISNUMBER(AVERAGEIFS(Observed!R$2:R$294,Observed!$A$2:$A$294,$A82,Observed!$C$2:$C$294,$C82)),AVERAGEIFS(Observed!R$2:R$294,Observed!$A$2:$A$294,$A82,Observed!$C$2:$C$294,$C82),"")</f>
        <v/>
      </c>
      <c r="W82" s="26" t="str">
        <f>IF(ISNUMBER(AVERAGEIFS(Observed!S$2:S$294,Observed!$A$2:$A$294,$A82,Observed!$C$2:$C$294,$C82)),AVERAGEIFS(Observed!S$2:S$294,Observed!$A$2:$A$294,$A82,Observed!$C$2:$C$294,$C82),"")</f>
        <v/>
      </c>
      <c r="X82" s="26" t="str">
        <f>IF(ISNUMBER(AVERAGEIFS(Observed!T$2:T$294,Observed!$A$2:$A$294,$A82,Observed!$C$2:$C$294,$C82)),AVERAGEIFS(Observed!T$2:T$294,Observed!$A$2:$A$294,$A82,Observed!$C$2:$C$294,$C82),"")</f>
        <v/>
      </c>
      <c r="Y82" s="24" t="str">
        <f>IF(ISNUMBER(AVERAGEIFS(Observed!U$2:U$294,Observed!$A$2:$A$294,$A82,Observed!$C$2:$C$294,$C82)),AVERAGEIFS(Observed!U$2:U$294,Observed!$A$2:$A$294,$A82,Observed!$C$2:$C$294,$C82),"")</f>
        <v/>
      </c>
      <c r="Z82" s="24" t="str">
        <f>IF(ISNUMBER(AVERAGEIFS(Observed!V$2:V$294,Observed!$A$2:$A$294,$A82,Observed!$C$2:$C$294,$C82)),AVERAGEIFS(Observed!V$2:V$294,Observed!$A$2:$A$294,$A82,Observed!$C$2:$C$294,$C82),"")</f>
        <v/>
      </c>
      <c r="AA82" s="24" t="str">
        <f>IF(ISNUMBER(AVERAGEIFS(Observed!W$2:W$294,Observed!$A$2:$A$294,$A82,Observed!$C$2:$C$294,$C82)),AVERAGEIFS(Observed!W$2:W$294,Observed!$A$2:$A$294,$A82,Observed!$C$2:$C$294,$C82),"")</f>
        <v/>
      </c>
      <c r="AB82" s="24" t="str">
        <f>IF(ISNUMBER(AVERAGEIFS(Observed!X$2:X$294,Observed!$A$2:$A$294,$A82,Observed!$C$2:$C$294,$C82)),AVERAGEIFS(Observed!X$2:X$294,Observed!$A$2:$A$294,$A82,Observed!$C$2:$C$294,$C82),"")</f>
        <v/>
      </c>
      <c r="AC82" s="24" t="str">
        <f>IF(ISNUMBER(AVERAGEIFS(Observed!Y$2:Y$294,Observed!$A$2:$A$294,$A82,Observed!$C$2:$C$294,$C82)),AVERAGEIFS(Observed!Y$2:Y$294,Observed!$A$2:$A$294,$A82,Observed!$C$2:$C$294,$C82),"")</f>
        <v/>
      </c>
      <c r="AD82" s="24" t="str">
        <f>IF(ISNUMBER(AVERAGEIFS(Observed!Z$2:Z$294,Observed!$A$2:$A$294,$A82,Observed!$C$2:$C$294,$C82)),AVERAGEIFS(Observed!Z$2:Z$294,Observed!$A$2:$A$294,$A82,Observed!$C$2:$C$294,$C82),"")</f>
        <v/>
      </c>
      <c r="AE82" s="24" t="str">
        <f>IF(ISNUMBER(AVERAGEIFS(Observed!AA$2:AA$294,Observed!$A$2:$A$294,$A82,Observed!$C$2:$C$294,$C82)),AVERAGEIFS(Observed!AA$2:AA$294,Observed!$A$2:$A$294,$A82,Observed!$C$2:$C$294,$C82),"")</f>
        <v/>
      </c>
      <c r="AF82" s="24" t="str">
        <f>IF(ISNUMBER(AVERAGEIFS(Observed!AB$2:AB$294,Observed!$A$2:$A$294,$A82,Observed!$C$2:$C$294,$C82)),AVERAGEIFS(Observed!AB$2:AB$294,Observed!$A$2:$A$294,$A82,Observed!$C$2:$C$294,$C82),"")</f>
        <v/>
      </c>
      <c r="AG82" s="24" t="str">
        <f>IF(ISNUMBER(AVERAGEIFS(Observed!AC$2:AC$294,Observed!$A$2:$A$294,$A82,Observed!$C$2:$C$294,$C82)),AVERAGEIFS(Observed!AC$2:AC$294,Observed!$A$2:$A$294,$A82,Observed!$C$2:$C$294,$C82),"")</f>
        <v/>
      </c>
      <c r="AH82" s="25" t="str">
        <f>IF(ISNUMBER(AVERAGEIFS(Observed!AD$2:AD$294,Observed!$A$2:$A$294,$A82,Observed!$C$2:$C$294,$C82)),AVERAGEIFS(Observed!AD$2:AD$294,Observed!$A$2:$A$294,$A82,Observed!$C$2:$C$294,$C82),"")</f>
        <v/>
      </c>
      <c r="AI82" s="25" t="str">
        <f>IF(ISNUMBER(AVERAGEIFS(Observed!AE$2:AE$294,Observed!$A$2:$A$294,$A82,Observed!$C$2:$C$294,$C82)),AVERAGEIFS(Observed!AE$2:AE$294,Observed!$A$2:$A$294,$A82,Observed!$C$2:$C$294,$C82),"")</f>
        <v/>
      </c>
      <c r="AJ82" s="25" t="str">
        <f>IF(ISNUMBER(AVERAGEIFS(Observed!AF$2:AF$294,Observed!$A$2:$A$294,$A82,Observed!$C$2:$C$294,$C82)),AVERAGEIFS(Observed!AF$2:AF$294,Observed!$A$2:$A$294,$A82,Observed!$C$2:$C$294,$C82),"")</f>
        <v/>
      </c>
      <c r="AK82" s="24" t="str">
        <f>IF(ISNUMBER(AVERAGEIFS(Observed!AG$2:AG$294,Observed!$A$2:$A$294,$A82,Observed!$C$2:$C$294,$C82)),AVERAGEIFS(Observed!AG$2:AG$294,Observed!$A$2:$A$294,$A82,Observed!$C$2:$C$294,$C82),"")</f>
        <v/>
      </c>
      <c r="AL82" s="25">
        <f>IF(ISNUMBER(AVERAGEIFS(Observed!AH$2:AH$294,Observed!$A$2:$A$294,$A82,Observed!$C$2:$C$294,$C82)),AVERAGEIFS(Observed!AH$2:AH$294,Observed!$A$2:$A$294,$A82,Observed!$C$2:$C$294,$C82),"")</f>
        <v>4.2333333333333334E-2</v>
      </c>
      <c r="AM82" s="24">
        <f>IF(ISNUMBER(AVERAGEIFS(Observed!AI$2:AI$294,Observed!$A$2:$A$294,$A82,Observed!$C$2:$C$294,$C82)),AVERAGEIFS(Observed!AI$2:AI$294,Observed!$A$2:$A$294,$A82,Observed!$C$2:$C$294,$C82),"")</f>
        <v>5.2333333333333336E-2</v>
      </c>
      <c r="AN82" s="24">
        <f>IF(ISNUMBER(AVERAGEIFS(Observed!AJ$2:AJ$294,Observed!$A$2:$A$294,$A82,Observed!$C$2:$C$294,$C82)),AVERAGEIFS(Observed!AJ$2:AJ$294,Observed!$A$2:$A$294,$A82,Observed!$C$2:$C$294,$C82),"")</f>
        <v>6.0666666666666667E-2</v>
      </c>
      <c r="AO82" s="24" t="str">
        <f>IF(ISNUMBER(AVERAGEIFS(Observed!AN$2:AN$294,Observed!$A$2:$A$294,$A82,Observed!$C$2:$C$294,$C82)),AVERAGEIFS(Observed!AN$2:AN$294,Observed!$A$2:$A$294,$A82,Observed!$C$2:$C$294,$C82),"")</f>
        <v/>
      </c>
      <c r="AP82" s="25" t="str">
        <f>IF(ISNUMBER(AVERAGEIFS(Observed!AO$2:AO$294,Observed!$A$2:$A$294,$A82,Observed!$C$2:$C$294,$C82)),AVERAGEIFS(Observed!AO$2:AO$294,Observed!$A$2:$A$294,$A82,Observed!$C$2:$C$294,$C82),"")</f>
        <v/>
      </c>
      <c r="AQ82" s="24" t="str">
        <f>IF(ISNUMBER(AVERAGEIFS(Observed!AP$2:AP$294,Observed!$A$2:$A$294,$A82,Observed!$C$2:$C$294,$C82)),AVERAGEIFS(Observed!AP$2:AP$294,Observed!$A$2:$A$294,$A82,Observed!$C$2:$C$294,$C82),"")</f>
        <v/>
      </c>
      <c r="AR82" s="24" t="str">
        <f>IF(ISNUMBER(AVERAGEIFS(Observed!AQ$2:AQ$294,Observed!$A$2:$A$294,$A82,Observed!$C$2:$C$294,$C82)),AVERAGEIFS(Observed!AQ$2:AQ$294,Observed!$A$2:$A$294,$A82,Observed!$C$2:$C$294,$C82),"")</f>
        <v/>
      </c>
      <c r="AS82" s="2">
        <f>COUNTIFS(Observed!$A$2:$A$294,$A82,Observed!$C$2:$C$294,$C82)</f>
        <v>3</v>
      </c>
      <c r="AT82" s="2">
        <f t="shared" si="2"/>
        <v>6</v>
      </c>
    </row>
    <row r="83" spans="1:46" x14ac:dyDescent="0.25">
      <c r="A83" s="4" t="s">
        <v>25</v>
      </c>
      <c r="B83" t="s">
        <v>26</v>
      </c>
      <c r="C83" s="3">
        <v>42634</v>
      </c>
      <c r="D83">
        <v>1</v>
      </c>
      <c r="F83">
        <v>200</v>
      </c>
      <c r="J83" s="2" t="s">
        <v>66</v>
      </c>
      <c r="K83" s="2" t="s">
        <v>33</v>
      </c>
      <c r="L83">
        <v>14</v>
      </c>
      <c r="M83" s="2" t="s">
        <v>22</v>
      </c>
      <c r="N83" s="23" t="str">
        <f>IF(ISNUMBER(AVERAGEIFS(Observed!J$2:J$294,Observed!$A$2:$A$294,$A83,Observed!$C$2:$C$294,$C83)),AVERAGEIFS(Observed!J$2:J$294,Observed!$A$2:$A$294,$A83,Observed!$C$2:$C$294,$C83),"")</f>
        <v/>
      </c>
      <c r="O83" s="24" t="str">
        <f>IF(ISNUMBER(AVERAGEIFS(Observed!K$2:K$294,Observed!$A$2:$A$294,$A83,Observed!$C$2:$C$294,$C83)),AVERAGEIFS(Observed!K$2:K$294,Observed!$A$2:$A$294,$A83,Observed!$C$2:$C$294,$C83),"")</f>
        <v/>
      </c>
      <c r="P83" s="24">
        <f>IF(ISNUMBER(AVERAGEIFS(Observed!L$2:L$294,Observed!$A$2:$A$294,$A83,Observed!$C$2:$C$294,$C83)),AVERAGEIFS(Observed!L$2:L$294,Observed!$A$2:$A$294,$A83,Observed!$C$2:$C$294,$C83),"")</f>
        <v>153.80333333333331</v>
      </c>
      <c r="Q83" s="24">
        <f>IF(ISNUMBER(AVERAGEIFS(Observed!M$2:M$294,Observed!$A$2:$A$294,$A83,Observed!$C$2:$C$294,$C83)),AVERAGEIFS(Observed!M$2:M$294,Observed!$A$2:$A$294,$A83,Observed!$C$2:$C$294,$C83),"")</f>
        <v>153.80333333333331</v>
      </c>
      <c r="R83" s="24">
        <f>IF(ISNUMBER(AVERAGEIFS(Observed!N$2:N$294,Observed!$A$2:$A$294,$A83,Observed!$C$2:$C$294,$C83)),AVERAGEIFS(Observed!N$2:N$294,Observed!$A$2:$A$294,$A83,Observed!$C$2:$C$294,$C83),"")</f>
        <v>273.83</v>
      </c>
      <c r="S83" s="25" t="str">
        <f>IF(ISNUMBER(AVERAGEIFS(Observed!O$2:O$294,Observed!$A$2:$A$294,$A83,Observed!$C$2:$C$294,$C83)),AVERAGEIFS(Observed!O$2:O$294,Observed!$A$2:$A$294,$A83,Observed!$C$2:$C$294,$C83),"")</f>
        <v/>
      </c>
      <c r="T83" s="25" t="str">
        <f>IF(ISNUMBER(AVERAGEIFS(Observed!P$2:P$294,Observed!$A$2:$A$294,$A83,Observed!$C$2:$C$294,$C83)),AVERAGEIFS(Observed!P$2:P$294,Observed!$A$2:$A$294,$A83,Observed!$C$2:$C$294,$C83),"")</f>
        <v/>
      </c>
      <c r="U83" s="25" t="str">
        <f>IF(ISNUMBER(AVERAGEIFS(Observed!Q$2:Q$294,Observed!$A$2:$A$294,$A83,Observed!$C$2:$C$294,$C83)),AVERAGEIFS(Observed!Q$2:Q$294,Observed!$A$2:$A$294,$A83,Observed!$C$2:$C$294,$C83),"")</f>
        <v/>
      </c>
      <c r="V83" s="24" t="str">
        <f>IF(ISNUMBER(AVERAGEIFS(Observed!R$2:R$294,Observed!$A$2:$A$294,$A83,Observed!$C$2:$C$294,$C83)),AVERAGEIFS(Observed!R$2:R$294,Observed!$A$2:$A$294,$A83,Observed!$C$2:$C$294,$C83),"")</f>
        <v/>
      </c>
      <c r="W83" s="26" t="str">
        <f>IF(ISNUMBER(AVERAGEIFS(Observed!S$2:S$294,Observed!$A$2:$A$294,$A83,Observed!$C$2:$C$294,$C83)),AVERAGEIFS(Observed!S$2:S$294,Observed!$A$2:$A$294,$A83,Observed!$C$2:$C$294,$C83),"")</f>
        <v/>
      </c>
      <c r="X83" s="26" t="str">
        <f>IF(ISNUMBER(AVERAGEIFS(Observed!T$2:T$294,Observed!$A$2:$A$294,$A83,Observed!$C$2:$C$294,$C83)),AVERAGEIFS(Observed!T$2:T$294,Observed!$A$2:$A$294,$A83,Observed!$C$2:$C$294,$C83),"")</f>
        <v/>
      </c>
      <c r="Y83" s="24" t="str">
        <f>IF(ISNUMBER(AVERAGEIFS(Observed!U$2:U$294,Observed!$A$2:$A$294,$A83,Observed!$C$2:$C$294,$C83)),AVERAGEIFS(Observed!U$2:U$294,Observed!$A$2:$A$294,$A83,Observed!$C$2:$C$294,$C83),"")</f>
        <v/>
      </c>
      <c r="Z83" s="24" t="str">
        <f>IF(ISNUMBER(AVERAGEIFS(Observed!V$2:V$294,Observed!$A$2:$A$294,$A83,Observed!$C$2:$C$294,$C83)),AVERAGEIFS(Observed!V$2:V$294,Observed!$A$2:$A$294,$A83,Observed!$C$2:$C$294,$C83),"")</f>
        <v/>
      </c>
      <c r="AA83" s="24" t="str">
        <f>IF(ISNUMBER(AVERAGEIFS(Observed!W$2:W$294,Observed!$A$2:$A$294,$A83,Observed!$C$2:$C$294,$C83)),AVERAGEIFS(Observed!W$2:W$294,Observed!$A$2:$A$294,$A83,Observed!$C$2:$C$294,$C83),"")</f>
        <v/>
      </c>
      <c r="AB83" s="24" t="str">
        <f>IF(ISNUMBER(AVERAGEIFS(Observed!X$2:X$294,Observed!$A$2:$A$294,$A83,Observed!$C$2:$C$294,$C83)),AVERAGEIFS(Observed!X$2:X$294,Observed!$A$2:$A$294,$A83,Observed!$C$2:$C$294,$C83),"")</f>
        <v/>
      </c>
      <c r="AC83" s="24" t="str">
        <f>IF(ISNUMBER(AVERAGEIFS(Observed!Y$2:Y$294,Observed!$A$2:$A$294,$A83,Observed!$C$2:$C$294,$C83)),AVERAGEIFS(Observed!Y$2:Y$294,Observed!$A$2:$A$294,$A83,Observed!$C$2:$C$294,$C83),"")</f>
        <v/>
      </c>
      <c r="AD83" s="24" t="str">
        <f>IF(ISNUMBER(AVERAGEIFS(Observed!Z$2:Z$294,Observed!$A$2:$A$294,$A83,Observed!$C$2:$C$294,$C83)),AVERAGEIFS(Observed!Z$2:Z$294,Observed!$A$2:$A$294,$A83,Observed!$C$2:$C$294,$C83),"")</f>
        <v/>
      </c>
      <c r="AE83" s="24" t="str">
        <f>IF(ISNUMBER(AVERAGEIFS(Observed!AA$2:AA$294,Observed!$A$2:$A$294,$A83,Observed!$C$2:$C$294,$C83)),AVERAGEIFS(Observed!AA$2:AA$294,Observed!$A$2:$A$294,$A83,Observed!$C$2:$C$294,$C83),"")</f>
        <v/>
      </c>
      <c r="AF83" s="24" t="str">
        <f>IF(ISNUMBER(AVERAGEIFS(Observed!AB$2:AB$294,Observed!$A$2:$A$294,$A83,Observed!$C$2:$C$294,$C83)),AVERAGEIFS(Observed!AB$2:AB$294,Observed!$A$2:$A$294,$A83,Observed!$C$2:$C$294,$C83),"")</f>
        <v/>
      </c>
      <c r="AG83" s="24" t="str">
        <f>IF(ISNUMBER(AVERAGEIFS(Observed!AC$2:AC$294,Observed!$A$2:$A$294,$A83,Observed!$C$2:$C$294,$C83)),AVERAGEIFS(Observed!AC$2:AC$294,Observed!$A$2:$A$294,$A83,Observed!$C$2:$C$294,$C83),"")</f>
        <v/>
      </c>
      <c r="AH83" s="25" t="str">
        <f>IF(ISNUMBER(AVERAGEIFS(Observed!AD$2:AD$294,Observed!$A$2:$A$294,$A83,Observed!$C$2:$C$294,$C83)),AVERAGEIFS(Observed!AD$2:AD$294,Observed!$A$2:$A$294,$A83,Observed!$C$2:$C$294,$C83),"")</f>
        <v/>
      </c>
      <c r="AI83" s="25" t="str">
        <f>IF(ISNUMBER(AVERAGEIFS(Observed!AE$2:AE$294,Observed!$A$2:$A$294,$A83,Observed!$C$2:$C$294,$C83)),AVERAGEIFS(Observed!AE$2:AE$294,Observed!$A$2:$A$294,$A83,Observed!$C$2:$C$294,$C83),"")</f>
        <v/>
      </c>
      <c r="AJ83" s="25" t="str">
        <f>IF(ISNUMBER(AVERAGEIFS(Observed!AF$2:AF$294,Observed!$A$2:$A$294,$A83,Observed!$C$2:$C$294,$C83)),AVERAGEIFS(Observed!AF$2:AF$294,Observed!$A$2:$A$294,$A83,Observed!$C$2:$C$294,$C83),"")</f>
        <v/>
      </c>
      <c r="AK83" s="24" t="str">
        <f>IF(ISNUMBER(AVERAGEIFS(Observed!AG$2:AG$294,Observed!$A$2:$A$294,$A83,Observed!$C$2:$C$294,$C83)),AVERAGEIFS(Observed!AG$2:AG$294,Observed!$A$2:$A$294,$A83,Observed!$C$2:$C$294,$C83),"")</f>
        <v/>
      </c>
      <c r="AL83" s="25">
        <f>IF(ISNUMBER(AVERAGEIFS(Observed!AH$2:AH$294,Observed!$A$2:$A$294,$A83,Observed!$C$2:$C$294,$C83)),AVERAGEIFS(Observed!AH$2:AH$294,Observed!$A$2:$A$294,$A83,Observed!$C$2:$C$294,$C83),"")</f>
        <v>2.1000000000000001E-2</v>
      </c>
      <c r="AM83" s="24">
        <f>IF(ISNUMBER(AVERAGEIFS(Observed!AI$2:AI$294,Observed!$A$2:$A$294,$A83,Observed!$C$2:$C$294,$C83)),AVERAGEIFS(Observed!AI$2:AI$294,Observed!$A$2:$A$294,$A83,Observed!$C$2:$C$294,$C83),"")</f>
        <v>3.0000000000000001E-3</v>
      </c>
      <c r="AN83" s="24">
        <f>IF(ISNUMBER(AVERAGEIFS(Observed!AJ$2:AJ$294,Observed!$A$2:$A$294,$A83,Observed!$C$2:$C$294,$C83)),AVERAGEIFS(Observed!AJ$2:AJ$294,Observed!$A$2:$A$294,$A83,Observed!$C$2:$C$294,$C83),"")</f>
        <v>0.18366666666666667</v>
      </c>
      <c r="AO83" s="24" t="str">
        <f>IF(ISNUMBER(AVERAGEIFS(Observed!AN$2:AN$294,Observed!$A$2:$A$294,$A83,Observed!$C$2:$C$294,$C83)),AVERAGEIFS(Observed!AN$2:AN$294,Observed!$A$2:$A$294,$A83,Observed!$C$2:$C$294,$C83),"")</f>
        <v/>
      </c>
      <c r="AP83" s="25" t="str">
        <f>IF(ISNUMBER(AVERAGEIFS(Observed!AO$2:AO$294,Observed!$A$2:$A$294,$A83,Observed!$C$2:$C$294,$C83)),AVERAGEIFS(Observed!AO$2:AO$294,Observed!$A$2:$A$294,$A83,Observed!$C$2:$C$294,$C83),"")</f>
        <v/>
      </c>
      <c r="AQ83" s="24" t="str">
        <f>IF(ISNUMBER(AVERAGEIFS(Observed!AP$2:AP$294,Observed!$A$2:$A$294,$A83,Observed!$C$2:$C$294,$C83)),AVERAGEIFS(Observed!AP$2:AP$294,Observed!$A$2:$A$294,$A83,Observed!$C$2:$C$294,$C83),"")</f>
        <v/>
      </c>
      <c r="AR83" s="24" t="str">
        <f>IF(ISNUMBER(AVERAGEIFS(Observed!AQ$2:AQ$294,Observed!$A$2:$A$294,$A83,Observed!$C$2:$C$294,$C83)),AVERAGEIFS(Observed!AQ$2:AQ$294,Observed!$A$2:$A$294,$A83,Observed!$C$2:$C$294,$C83),"")</f>
        <v/>
      </c>
      <c r="AS83" s="2">
        <f>COUNTIFS(Observed!$A$2:$A$294,$A83,Observed!$C$2:$C$294,$C83)</f>
        <v>3</v>
      </c>
      <c r="AT83" s="2">
        <f t="shared" si="2"/>
        <v>6</v>
      </c>
    </row>
    <row r="84" spans="1:46" x14ac:dyDescent="0.25">
      <c r="A84" s="4" t="s">
        <v>31</v>
      </c>
      <c r="B84" t="s">
        <v>26</v>
      </c>
      <c r="C84" s="3">
        <v>42634</v>
      </c>
      <c r="D84">
        <v>1</v>
      </c>
      <c r="F84">
        <v>350</v>
      </c>
      <c r="J84" s="2" t="s">
        <v>66</v>
      </c>
      <c r="K84" s="2" t="s">
        <v>33</v>
      </c>
      <c r="L84">
        <v>14</v>
      </c>
      <c r="M84" s="2" t="s">
        <v>22</v>
      </c>
      <c r="N84" s="23" t="str">
        <f>IF(ISNUMBER(AVERAGEIFS(Observed!J$2:J$294,Observed!$A$2:$A$294,$A84,Observed!$C$2:$C$294,$C84)),AVERAGEIFS(Observed!J$2:J$294,Observed!$A$2:$A$294,$A84,Observed!$C$2:$C$294,$C84),"")</f>
        <v/>
      </c>
      <c r="O84" s="24" t="str">
        <f>IF(ISNUMBER(AVERAGEIFS(Observed!K$2:K$294,Observed!$A$2:$A$294,$A84,Observed!$C$2:$C$294,$C84)),AVERAGEIFS(Observed!K$2:K$294,Observed!$A$2:$A$294,$A84,Observed!$C$2:$C$294,$C84),"")</f>
        <v/>
      </c>
      <c r="P84" s="24">
        <f>IF(ISNUMBER(AVERAGEIFS(Observed!L$2:L$294,Observed!$A$2:$A$294,$A84,Observed!$C$2:$C$294,$C84)),AVERAGEIFS(Observed!L$2:L$294,Observed!$A$2:$A$294,$A84,Observed!$C$2:$C$294,$C84),"")</f>
        <v>142.38333333333333</v>
      </c>
      <c r="Q84" s="24">
        <f>IF(ISNUMBER(AVERAGEIFS(Observed!M$2:M$294,Observed!$A$2:$A$294,$A84,Observed!$C$2:$C$294,$C84)),AVERAGEIFS(Observed!M$2:M$294,Observed!$A$2:$A$294,$A84,Observed!$C$2:$C$294,$C84),"")</f>
        <v>142.38333333333333</v>
      </c>
      <c r="R84" s="24">
        <f>IF(ISNUMBER(AVERAGEIFS(Observed!N$2:N$294,Observed!$A$2:$A$294,$A84,Observed!$C$2:$C$294,$C84)),AVERAGEIFS(Observed!N$2:N$294,Observed!$A$2:$A$294,$A84,Observed!$C$2:$C$294,$C84),"")</f>
        <v>239.20333333333329</v>
      </c>
      <c r="S84" s="25" t="str">
        <f>IF(ISNUMBER(AVERAGEIFS(Observed!O$2:O$294,Observed!$A$2:$A$294,$A84,Observed!$C$2:$C$294,$C84)),AVERAGEIFS(Observed!O$2:O$294,Observed!$A$2:$A$294,$A84,Observed!$C$2:$C$294,$C84),"")</f>
        <v/>
      </c>
      <c r="T84" s="25" t="str">
        <f>IF(ISNUMBER(AVERAGEIFS(Observed!P$2:P$294,Observed!$A$2:$A$294,$A84,Observed!$C$2:$C$294,$C84)),AVERAGEIFS(Observed!P$2:P$294,Observed!$A$2:$A$294,$A84,Observed!$C$2:$C$294,$C84),"")</f>
        <v/>
      </c>
      <c r="U84" s="25" t="str">
        <f>IF(ISNUMBER(AVERAGEIFS(Observed!Q$2:Q$294,Observed!$A$2:$A$294,$A84,Observed!$C$2:$C$294,$C84)),AVERAGEIFS(Observed!Q$2:Q$294,Observed!$A$2:$A$294,$A84,Observed!$C$2:$C$294,$C84),"")</f>
        <v/>
      </c>
      <c r="V84" s="24" t="str">
        <f>IF(ISNUMBER(AVERAGEIFS(Observed!R$2:R$294,Observed!$A$2:$A$294,$A84,Observed!$C$2:$C$294,$C84)),AVERAGEIFS(Observed!R$2:R$294,Observed!$A$2:$A$294,$A84,Observed!$C$2:$C$294,$C84),"")</f>
        <v/>
      </c>
      <c r="W84" s="26" t="str">
        <f>IF(ISNUMBER(AVERAGEIFS(Observed!S$2:S$294,Observed!$A$2:$A$294,$A84,Observed!$C$2:$C$294,$C84)),AVERAGEIFS(Observed!S$2:S$294,Observed!$A$2:$A$294,$A84,Observed!$C$2:$C$294,$C84),"")</f>
        <v/>
      </c>
      <c r="X84" s="26" t="str">
        <f>IF(ISNUMBER(AVERAGEIFS(Observed!T$2:T$294,Observed!$A$2:$A$294,$A84,Observed!$C$2:$C$294,$C84)),AVERAGEIFS(Observed!T$2:T$294,Observed!$A$2:$A$294,$A84,Observed!$C$2:$C$294,$C84),"")</f>
        <v/>
      </c>
      <c r="Y84" s="24" t="str">
        <f>IF(ISNUMBER(AVERAGEIFS(Observed!U$2:U$294,Observed!$A$2:$A$294,$A84,Observed!$C$2:$C$294,$C84)),AVERAGEIFS(Observed!U$2:U$294,Observed!$A$2:$A$294,$A84,Observed!$C$2:$C$294,$C84),"")</f>
        <v/>
      </c>
      <c r="Z84" s="24" t="str">
        <f>IF(ISNUMBER(AVERAGEIFS(Observed!V$2:V$294,Observed!$A$2:$A$294,$A84,Observed!$C$2:$C$294,$C84)),AVERAGEIFS(Observed!V$2:V$294,Observed!$A$2:$A$294,$A84,Observed!$C$2:$C$294,$C84),"")</f>
        <v/>
      </c>
      <c r="AA84" s="24" t="str">
        <f>IF(ISNUMBER(AVERAGEIFS(Observed!W$2:W$294,Observed!$A$2:$A$294,$A84,Observed!$C$2:$C$294,$C84)),AVERAGEIFS(Observed!W$2:W$294,Observed!$A$2:$A$294,$A84,Observed!$C$2:$C$294,$C84),"")</f>
        <v/>
      </c>
      <c r="AB84" s="24" t="str">
        <f>IF(ISNUMBER(AVERAGEIFS(Observed!X$2:X$294,Observed!$A$2:$A$294,$A84,Observed!$C$2:$C$294,$C84)),AVERAGEIFS(Observed!X$2:X$294,Observed!$A$2:$A$294,$A84,Observed!$C$2:$C$294,$C84),"")</f>
        <v/>
      </c>
      <c r="AC84" s="24" t="str">
        <f>IF(ISNUMBER(AVERAGEIFS(Observed!Y$2:Y$294,Observed!$A$2:$A$294,$A84,Observed!$C$2:$C$294,$C84)),AVERAGEIFS(Observed!Y$2:Y$294,Observed!$A$2:$A$294,$A84,Observed!$C$2:$C$294,$C84),"")</f>
        <v/>
      </c>
      <c r="AD84" s="24" t="str">
        <f>IF(ISNUMBER(AVERAGEIFS(Observed!Z$2:Z$294,Observed!$A$2:$A$294,$A84,Observed!$C$2:$C$294,$C84)),AVERAGEIFS(Observed!Z$2:Z$294,Observed!$A$2:$A$294,$A84,Observed!$C$2:$C$294,$C84),"")</f>
        <v/>
      </c>
      <c r="AE84" s="24" t="str">
        <f>IF(ISNUMBER(AVERAGEIFS(Observed!AA$2:AA$294,Observed!$A$2:$A$294,$A84,Observed!$C$2:$C$294,$C84)),AVERAGEIFS(Observed!AA$2:AA$294,Observed!$A$2:$A$294,$A84,Observed!$C$2:$C$294,$C84),"")</f>
        <v/>
      </c>
      <c r="AF84" s="24" t="str">
        <f>IF(ISNUMBER(AVERAGEIFS(Observed!AB$2:AB$294,Observed!$A$2:$A$294,$A84,Observed!$C$2:$C$294,$C84)),AVERAGEIFS(Observed!AB$2:AB$294,Observed!$A$2:$A$294,$A84,Observed!$C$2:$C$294,$C84),"")</f>
        <v/>
      </c>
      <c r="AG84" s="24" t="str">
        <f>IF(ISNUMBER(AVERAGEIFS(Observed!AC$2:AC$294,Observed!$A$2:$A$294,$A84,Observed!$C$2:$C$294,$C84)),AVERAGEIFS(Observed!AC$2:AC$294,Observed!$A$2:$A$294,$A84,Observed!$C$2:$C$294,$C84),"")</f>
        <v/>
      </c>
      <c r="AH84" s="25" t="str">
        <f>IF(ISNUMBER(AVERAGEIFS(Observed!AD$2:AD$294,Observed!$A$2:$A$294,$A84,Observed!$C$2:$C$294,$C84)),AVERAGEIFS(Observed!AD$2:AD$294,Observed!$A$2:$A$294,$A84,Observed!$C$2:$C$294,$C84),"")</f>
        <v/>
      </c>
      <c r="AI84" s="25" t="str">
        <f>IF(ISNUMBER(AVERAGEIFS(Observed!AE$2:AE$294,Observed!$A$2:$A$294,$A84,Observed!$C$2:$C$294,$C84)),AVERAGEIFS(Observed!AE$2:AE$294,Observed!$A$2:$A$294,$A84,Observed!$C$2:$C$294,$C84),"")</f>
        <v/>
      </c>
      <c r="AJ84" s="25" t="str">
        <f>IF(ISNUMBER(AVERAGEIFS(Observed!AF$2:AF$294,Observed!$A$2:$A$294,$A84,Observed!$C$2:$C$294,$C84)),AVERAGEIFS(Observed!AF$2:AF$294,Observed!$A$2:$A$294,$A84,Observed!$C$2:$C$294,$C84),"")</f>
        <v/>
      </c>
      <c r="AK84" s="24" t="str">
        <f>IF(ISNUMBER(AVERAGEIFS(Observed!AG$2:AG$294,Observed!$A$2:$A$294,$A84,Observed!$C$2:$C$294,$C84)),AVERAGEIFS(Observed!AG$2:AG$294,Observed!$A$2:$A$294,$A84,Observed!$C$2:$C$294,$C84),"")</f>
        <v/>
      </c>
      <c r="AL84" s="25">
        <f>IF(ISNUMBER(AVERAGEIFS(Observed!AH$2:AH$294,Observed!$A$2:$A$294,$A84,Observed!$C$2:$C$294,$C84)),AVERAGEIFS(Observed!AH$2:AH$294,Observed!$A$2:$A$294,$A84,Observed!$C$2:$C$294,$C84),"")</f>
        <v>7.5999999999999998E-2</v>
      </c>
      <c r="AM84" s="24" t="str">
        <f>IF(ISNUMBER(AVERAGEIFS(Observed!AI$2:AI$294,Observed!$A$2:$A$294,$A84,Observed!$C$2:$C$294,$C84)),AVERAGEIFS(Observed!AI$2:AI$294,Observed!$A$2:$A$294,$A84,Observed!$C$2:$C$294,$C84),"")</f>
        <v/>
      </c>
      <c r="AN84" s="24">
        <f>IF(ISNUMBER(AVERAGEIFS(Observed!AJ$2:AJ$294,Observed!$A$2:$A$294,$A84,Observed!$C$2:$C$294,$C84)),AVERAGEIFS(Observed!AJ$2:AJ$294,Observed!$A$2:$A$294,$A84,Observed!$C$2:$C$294,$C84),"")</f>
        <v>0.27833333333333338</v>
      </c>
      <c r="AO84" s="24" t="str">
        <f>IF(ISNUMBER(AVERAGEIFS(Observed!AN$2:AN$294,Observed!$A$2:$A$294,$A84,Observed!$C$2:$C$294,$C84)),AVERAGEIFS(Observed!AN$2:AN$294,Observed!$A$2:$A$294,$A84,Observed!$C$2:$C$294,$C84),"")</f>
        <v/>
      </c>
      <c r="AP84" s="25" t="str">
        <f>IF(ISNUMBER(AVERAGEIFS(Observed!AO$2:AO$294,Observed!$A$2:$A$294,$A84,Observed!$C$2:$C$294,$C84)),AVERAGEIFS(Observed!AO$2:AO$294,Observed!$A$2:$A$294,$A84,Observed!$C$2:$C$294,$C84),"")</f>
        <v/>
      </c>
      <c r="AQ84" s="24" t="str">
        <f>IF(ISNUMBER(AVERAGEIFS(Observed!AP$2:AP$294,Observed!$A$2:$A$294,$A84,Observed!$C$2:$C$294,$C84)),AVERAGEIFS(Observed!AP$2:AP$294,Observed!$A$2:$A$294,$A84,Observed!$C$2:$C$294,$C84),"")</f>
        <v/>
      </c>
      <c r="AR84" s="24" t="str">
        <f>IF(ISNUMBER(AVERAGEIFS(Observed!AQ$2:AQ$294,Observed!$A$2:$A$294,$A84,Observed!$C$2:$C$294,$C84)),AVERAGEIFS(Observed!AQ$2:AQ$294,Observed!$A$2:$A$294,$A84,Observed!$C$2:$C$294,$C84),"")</f>
        <v/>
      </c>
      <c r="AS84" s="2">
        <f>COUNTIFS(Observed!$A$2:$A$294,$A84,Observed!$C$2:$C$294,$C84)</f>
        <v>3</v>
      </c>
      <c r="AT84" s="2">
        <f t="shared" si="2"/>
        <v>5</v>
      </c>
    </row>
    <row r="85" spans="1:46" x14ac:dyDescent="0.25">
      <c r="A85" s="4" t="s">
        <v>30</v>
      </c>
      <c r="B85" t="s">
        <v>26</v>
      </c>
      <c r="C85" s="3">
        <v>42634</v>
      </c>
      <c r="D85">
        <v>1</v>
      </c>
      <c r="F85">
        <v>500</v>
      </c>
      <c r="J85" s="2" t="s">
        <v>66</v>
      </c>
      <c r="K85" s="2" t="s">
        <v>33</v>
      </c>
      <c r="L85">
        <v>14</v>
      </c>
      <c r="M85" s="2" t="s">
        <v>22</v>
      </c>
      <c r="N85" s="23" t="str">
        <f>IF(ISNUMBER(AVERAGEIFS(Observed!J$2:J$294,Observed!$A$2:$A$294,$A85,Observed!$C$2:$C$294,$C85)),AVERAGEIFS(Observed!J$2:J$294,Observed!$A$2:$A$294,$A85,Observed!$C$2:$C$294,$C85),"")</f>
        <v/>
      </c>
      <c r="O85" s="24" t="str">
        <f>IF(ISNUMBER(AVERAGEIFS(Observed!K$2:K$294,Observed!$A$2:$A$294,$A85,Observed!$C$2:$C$294,$C85)),AVERAGEIFS(Observed!K$2:K$294,Observed!$A$2:$A$294,$A85,Observed!$C$2:$C$294,$C85),"")</f>
        <v/>
      </c>
      <c r="P85" s="24">
        <f>IF(ISNUMBER(AVERAGEIFS(Observed!L$2:L$294,Observed!$A$2:$A$294,$A85,Observed!$C$2:$C$294,$C85)),AVERAGEIFS(Observed!L$2:L$294,Observed!$A$2:$A$294,$A85,Observed!$C$2:$C$294,$C85),"")</f>
        <v>137.12333333333333</v>
      </c>
      <c r="Q85" s="24">
        <f>IF(ISNUMBER(AVERAGEIFS(Observed!M$2:M$294,Observed!$A$2:$A$294,$A85,Observed!$C$2:$C$294,$C85)),AVERAGEIFS(Observed!M$2:M$294,Observed!$A$2:$A$294,$A85,Observed!$C$2:$C$294,$C85),"")</f>
        <v>137.12333333333333</v>
      </c>
      <c r="R85" s="24">
        <f>IF(ISNUMBER(AVERAGEIFS(Observed!N$2:N$294,Observed!$A$2:$A$294,$A85,Observed!$C$2:$C$294,$C85)),AVERAGEIFS(Observed!N$2:N$294,Observed!$A$2:$A$294,$A85,Observed!$C$2:$C$294,$C85),"")</f>
        <v>231.84</v>
      </c>
      <c r="S85" s="25" t="str">
        <f>IF(ISNUMBER(AVERAGEIFS(Observed!O$2:O$294,Observed!$A$2:$A$294,$A85,Observed!$C$2:$C$294,$C85)),AVERAGEIFS(Observed!O$2:O$294,Observed!$A$2:$A$294,$A85,Observed!$C$2:$C$294,$C85),"")</f>
        <v/>
      </c>
      <c r="T85" s="25" t="str">
        <f>IF(ISNUMBER(AVERAGEIFS(Observed!P$2:P$294,Observed!$A$2:$A$294,$A85,Observed!$C$2:$C$294,$C85)),AVERAGEIFS(Observed!P$2:P$294,Observed!$A$2:$A$294,$A85,Observed!$C$2:$C$294,$C85),"")</f>
        <v/>
      </c>
      <c r="U85" s="25" t="str">
        <f>IF(ISNUMBER(AVERAGEIFS(Observed!Q$2:Q$294,Observed!$A$2:$A$294,$A85,Observed!$C$2:$C$294,$C85)),AVERAGEIFS(Observed!Q$2:Q$294,Observed!$A$2:$A$294,$A85,Observed!$C$2:$C$294,$C85),"")</f>
        <v/>
      </c>
      <c r="V85" s="24" t="str">
        <f>IF(ISNUMBER(AVERAGEIFS(Observed!R$2:R$294,Observed!$A$2:$A$294,$A85,Observed!$C$2:$C$294,$C85)),AVERAGEIFS(Observed!R$2:R$294,Observed!$A$2:$A$294,$A85,Observed!$C$2:$C$294,$C85),"")</f>
        <v/>
      </c>
      <c r="W85" s="26" t="str">
        <f>IF(ISNUMBER(AVERAGEIFS(Observed!S$2:S$294,Observed!$A$2:$A$294,$A85,Observed!$C$2:$C$294,$C85)),AVERAGEIFS(Observed!S$2:S$294,Observed!$A$2:$A$294,$A85,Observed!$C$2:$C$294,$C85),"")</f>
        <v/>
      </c>
      <c r="X85" s="26" t="str">
        <f>IF(ISNUMBER(AVERAGEIFS(Observed!T$2:T$294,Observed!$A$2:$A$294,$A85,Observed!$C$2:$C$294,$C85)),AVERAGEIFS(Observed!T$2:T$294,Observed!$A$2:$A$294,$A85,Observed!$C$2:$C$294,$C85),"")</f>
        <v/>
      </c>
      <c r="Y85" s="24" t="str">
        <f>IF(ISNUMBER(AVERAGEIFS(Observed!U$2:U$294,Observed!$A$2:$A$294,$A85,Observed!$C$2:$C$294,$C85)),AVERAGEIFS(Observed!U$2:U$294,Observed!$A$2:$A$294,$A85,Observed!$C$2:$C$294,$C85),"")</f>
        <v/>
      </c>
      <c r="Z85" s="24" t="str">
        <f>IF(ISNUMBER(AVERAGEIFS(Observed!V$2:V$294,Observed!$A$2:$A$294,$A85,Observed!$C$2:$C$294,$C85)),AVERAGEIFS(Observed!V$2:V$294,Observed!$A$2:$A$294,$A85,Observed!$C$2:$C$294,$C85),"")</f>
        <v/>
      </c>
      <c r="AA85" s="24" t="str">
        <f>IF(ISNUMBER(AVERAGEIFS(Observed!W$2:W$294,Observed!$A$2:$A$294,$A85,Observed!$C$2:$C$294,$C85)),AVERAGEIFS(Observed!W$2:W$294,Observed!$A$2:$A$294,$A85,Observed!$C$2:$C$294,$C85),"")</f>
        <v/>
      </c>
      <c r="AB85" s="24" t="str">
        <f>IF(ISNUMBER(AVERAGEIFS(Observed!X$2:X$294,Observed!$A$2:$A$294,$A85,Observed!$C$2:$C$294,$C85)),AVERAGEIFS(Observed!X$2:X$294,Observed!$A$2:$A$294,$A85,Observed!$C$2:$C$294,$C85),"")</f>
        <v/>
      </c>
      <c r="AC85" s="24" t="str">
        <f>IF(ISNUMBER(AVERAGEIFS(Observed!Y$2:Y$294,Observed!$A$2:$A$294,$A85,Observed!$C$2:$C$294,$C85)),AVERAGEIFS(Observed!Y$2:Y$294,Observed!$A$2:$A$294,$A85,Observed!$C$2:$C$294,$C85),"")</f>
        <v/>
      </c>
      <c r="AD85" s="24" t="str">
        <f>IF(ISNUMBER(AVERAGEIFS(Observed!Z$2:Z$294,Observed!$A$2:$A$294,$A85,Observed!$C$2:$C$294,$C85)),AVERAGEIFS(Observed!Z$2:Z$294,Observed!$A$2:$A$294,$A85,Observed!$C$2:$C$294,$C85),"")</f>
        <v/>
      </c>
      <c r="AE85" s="24" t="str">
        <f>IF(ISNUMBER(AVERAGEIFS(Observed!AA$2:AA$294,Observed!$A$2:$A$294,$A85,Observed!$C$2:$C$294,$C85)),AVERAGEIFS(Observed!AA$2:AA$294,Observed!$A$2:$A$294,$A85,Observed!$C$2:$C$294,$C85),"")</f>
        <v/>
      </c>
      <c r="AF85" s="24" t="str">
        <f>IF(ISNUMBER(AVERAGEIFS(Observed!AB$2:AB$294,Observed!$A$2:$A$294,$A85,Observed!$C$2:$C$294,$C85)),AVERAGEIFS(Observed!AB$2:AB$294,Observed!$A$2:$A$294,$A85,Observed!$C$2:$C$294,$C85),"")</f>
        <v/>
      </c>
      <c r="AG85" s="24" t="str">
        <f>IF(ISNUMBER(AVERAGEIFS(Observed!AC$2:AC$294,Observed!$A$2:$A$294,$A85,Observed!$C$2:$C$294,$C85)),AVERAGEIFS(Observed!AC$2:AC$294,Observed!$A$2:$A$294,$A85,Observed!$C$2:$C$294,$C85),"")</f>
        <v/>
      </c>
      <c r="AH85" s="25" t="str">
        <f>IF(ISNUMBER(AVERAGEIFS(Observed!AD$2:AD$294,Observed!$A$2:$A$294,$A85,Observed!$C$2:$C$294,$C85)),AVERAGEIFS(Observed!AD$2:AD$294,Observed!$A$2:$A$294,$A85,Observed!$C$2:$C$294,$C85),"")</f>
        <v/>
      </c>
      <c r="AI85" s="25" t="str">
        <f>IF(ISNUMBER(AVERAGEIFS(Observed!AE$2:AE$294,Observed!$A$2:$A$294,$A85,Observed!$C$2:$C$294,$C85)),AVERAGEIFS(Observed!AE$2:AE$294,Observed!$A$2:$A$294,$A85,Observed!$C$2:$C$294,$C85),"")</f>
        <v/>
      </c>
      <c r="AJ85" s="25" t="str">
        <f>IF(ISNUMBER(AVERAGEIFS(Observed!AF$2:AF$294,Observed!$A$2:$A$294,$A85,Observed!$C$2:$C$294,$C85)),AVERAGEIFS(Observed!AF$2:AF$294,Observed!$A$2:$A$294,$A85,Observed!$C$2:$C$294,$C85),"")</f>
        <v/>
      </c>
      <c r="AK85" s="24" t="str">
        <f>IF(ISNUMBER(AVERAGEIFS(Observed!AG$2:AG$294,Observed!$A$2:$A$294,$A85,Observed!$C$2:$C$294,$C85)),AVERAGEIFS(Observed!AG$2:AG$294,Observed!$A$2:$A$294,$A85,Observed!$C$2:$C$294,$C85),"")</f>
        <v/>
      </c>
      <c r="AL85" s="25">
        <f>IF(ISNUMBER(AVERAGEIFS(Observed!AH$2:AH$294,Observed!$A$2:$A$294,$A85,Observed!$C$2:$C$294,$C85)),AVERAGEIFS(Observed!AH$2:AH$294,Observed!$A$2:$A$294,$A85,Observed!$C$2:$C$294,$C85),"")</f>
        <v>0.13666666666666669</v>
      </c>
      <c r="AM85" s="24">
        <f>IF(ISNUMBER(AVERAGEIFS(Observed!AI$2:AI$294,Observed!$A$2:$A$294,$A85,Observed!$C$2:$C$294,$C85)),AVERAGEIFS(Observed!AI$2:AI$294,Observed!$A$2:$A$294,$A85,Observed!$C$2:$C$294,$C85),"")</f>
        <v>1E-3</v>
      </c>
      <c r="AN85" s="24">
        <f>IF(ISNUMBER(AVERAGEIFS(Observed!AJ$2:AJ$294,Observed!$A$2:$A$294,$A85,Observed!$C$2:$C$294,$C85)),AVERAGEIFS(Observed!AJ$2:AJ$294,Observed!$A$2:$A$294,$A85,Observed!$C$2:$C$294,$C85),"")</f>
        <v>0.13100000000000001</v>
      </c>
      <c r="AO85" s="24" t="str">
        <f>IF(ISNUMBER(AVERAGEIFS(Observed!AN$2:AN$294,Observed!$A$2:$A$294,$A85,Observed!$C$2:$C$294,$C85)),AVERAGEIFS(Observed!AN$2:AN$294,Observed!$A$2:$A$294,$A85,Observed!$C$2:$C$294,$C85),"")</f>
        <v/>
      </c>
      <c r="AP85" s="25" t="str">
        <f>IF(ISNUMBER(AVERAGEIFS(Observed!AO$2:AO$294,Observed!$A$2:$A$294,$A85,Observed!$C$2:$C$294,$C85)),AVERAGEIFS(Observed!AO$2:AO$294,Observed!$A$2:$A$294,$A85,Observed!$C$2:$C$294,$C85),"")</f>
        <v/>
      </c>
      <c r="AQ85" s="24" t="str">
        <f>IF(ISNUMBER(AVERAGEIFS(Observed!AP$2:AP$294,Observed!$A$2:$A$294,$A85,Observed!$C$2:$C$294,$C85)),AVERAGEIFS(Observed!AP$2:AP$294,Observed!$A$2:$A$294,$A85,Observed!$C$2:$C$294,$C85),"")</f>
        <v/>
      </c>
      <c r="AR85" s="24" t="str">
        <f>IF(ISNUMBER(AVERAGEIFS(Observed!AQ$2:AQ$294,Observed!$A$2:$A$294,$A85,Observed!$C$2:$C$294,$C85)),AVERAGEIFS(Observed!AQ$2:AQ$294,Observed!$A$2:$A$294,$A85,Observed!$C$2:$C$294,$C85),"")</f>
        <v/>
      </c>
      <c r="AS85" s="2">
        <f>COUNTIFS(Observed!$A$2:$A$294,$A85,Observed!$C$2:$C$294,$C85)</f>
        <v>3</v>
      </c>
      <c r="AT85" s="2">
        <f t="shared" ref="AT85:AT96" si="3">COUNT(O85:AR85)</f>
        <v>6</v>
      </c>
    </row>
    <row r="86" spans="1:46" x14ac:dyDescent="0.25">
      <c r="A86" s="4" t="s">
        <v>27</v>
      </c>
      <c r="B86" t="s">
        <v>26</v>
      </c>
      <c r="C86" s="3">
        <v>42669</v>
      </c>
      <c r="D86">
        <v>1</v>
      </c>
      <c r="F86">
        <v>0</v>
      </c>
      <c r="J86" s="2" t="s">
        <v>66</v>
      </c>
      <c r="K86" s="2" t="s">
        <v>33</v>
      </c>
      <c r="L86">
        <v>15</v>
      </c>
      <c r="M86" s="2" t="s">
        <v>22</v>
      </c>
      <c r="N86" s="23" t="str">
        <f>IF(ISNUMBER(AVERAGEIFS(Observed!J$2:J$294,Observed!$A$2:$A$294,$A86,Observed!$C$2:$C$294,$C86)),AVERAGEIFS(Observed!J$2:J$294,Observed!$A$2:$A$294,$A86,Observed!$C$2:$C$294,$C86),"")</f>
        <v/>
      </c>
      <c r="O86" s="24" t="str">
        <f>IF(ISNUMBER(AVERAGEIFS(Observed!K$2:K$294,Observed!$A$2:$A$294,$A86,Observed!$C$2:$C$294,$C86)),AVERAGEIFS(Observed!K$2:K$294,Observed!$A$2:$A$294,$A86,Observed!$C$2:$C$294,$C86),"")</f>
        <v/>
      </c>
      <c r="P86" s="24">
        <f>IF(ISNUMBER(AVERAGEIFS(Observed!L$2:L$294,Observed!$A$2:$A$294,$A86,Observed!$C$2:$C$294,$C86)),AVERAGEIFS(Observed!L$2:L$294,Observed!$A$2:$A$294,$A86,Observed!$C$2:$C$294,$C86),"")</f>
        <v>208.65</v>
      </c>
      <c r="Q86" s="24">
        <f>IF(ISNUMBER(AVERAGEIFS(Observed!M$2:M$294,Observed!$A$2:$A$294,$A86,Observed!$C$2:$C$294,$C86)),AVERAGEIFS(Observed!M$2:M$294,Observed!$A$2:$A$294,$A86,Observed!$C$2:$C$294,$C86),"")</f>
        <v>208.65</v>
      </c>
      <c r="R86" s="24">
        <f>IF(ISNUMBER(AVERAGEIFS(Observed!N$2:N$294,Observed!$A$2:$A$294,$A86,Observed!$C$2:$C$294,$C86)),AVERAGEIFS(Observed!N$2:N$294,Observed!$A$2:$A$294,$A86,Observed!$C$2:$C$294,$C86),"")</f>
        <v>357.99</v>
      </c>
      <c r="S86" s="25" t="str">
        <f>IF(ISNUMBER(AVERAGEIFS(Observed!O$2:O$294,Observed!$A$2:$A$294,$A86,Observed!$C$2:$C$294,$C86)),AVERAGEIFS(Observed!O$2:O$294,Observed!$A$2:$A$294,$A86,Observed!$C$2:$C$294,$C86),"")</f>
        <v/>
      </c>
      <c r="T86" s="25" t="str">
        <f>IF(ISNUMBER(AVERAGEIFS(Observed!P$2:P$294,Observed!$A$2:$A$294,$A86,Observed!$C$2:$C$294,$C86)),AVERAGEIFS(Observed!P$2:P$294,Observed!$A$2:$A$294,$A86,Observed!$C$2:$C$294,$C86),"")</f>
        <v/>
      </c>
      <c r="U86" s="25" t="str">
        <f>IF(ISNUMBER(AVERAGEIFS(Observed!Q$2:Q$294,Observed!$A$2:$A$294,$A86,Observed!$C$2:$C$294,$C86)),AVERAGEIFS(Observed!Q$2:Q$294,Observed!$A$2:$A$294,$A86,Observed!$C$2:$C$294,$C86),"")</f>
        <v/>
      </c>
      <c r="V86" s="24" t="str">
        <f>IF(ISNUMBER(AVERAGEIFS(Observed!R$2:R$294,Observed!$A$2:$A$294,$A86,Observed!$C$2:$C$294,$C86)),AVERAGEIFS(Observed!R$2:R$294,Observed!$A$2:$A$294,$A86,Observed!$C$2:$C$294,$C86),"")</f>
        <v/>
      </c>
      <c r="W86" s="26" t="str">
        <f>IF(ISNUMBER(AVERAGEIFS(Observed!S$2:S$294,Observed!$A$2:$A$294,$A86,Observed!$C$2:$C$294,$C86)),AVERAGEIFS(Observed!S$2:S$294,Observed!$A$2:$A$294,$A86,Observed!$C$2:$C$294,$C86),"")</f>
        <v/>
      </c>
      <c r="X86" s="26" t="str">
        <f>IF(ISNUMBER(AVERAGEIFS(Observed!T$2:T$294,Observed!$A$2:$A$294,$A86,Observed!$C$2:$C$294,$C86)),AVERAGEIFS(Observed!T$2:T$294,Observed!$A$2:$A$294,$A86,Observed!$C$2:$C$294,$C86),"")</f>
        <v/>
      </c>
      <c r="Y86" s="24" t="str">
        <f>IF(ISNUMBER(AVERAGEIFS(Observed!U$2:U$294,Observed!$A$2:$A$294,$A86,Observed!$C$2:$C$294,$C86)),AVERAGEIFS(Observed!U$2:U$294,Observed!$A$2:$A$294,$A86,Observed!$C$2:$C$294,$C86),"")</f>
        <v/>
      </c>
      <c r="Z86" s="24" t="str">
        <f>IF(ISNUMBER(AVERAGEIFS(Observed!V$2:V$294,Observed!$A$2:$A$294,$A86,Observed!$C$2:$C$294,$C86)),AVERAGEIFS(Observed!V$2:V$294,Observed!$A$2:$A$294,$A86,Observed!$C$2:$C$294,$C86),"")</f>
        <v/>
      </c>
      <c r="AA86" s="24" t="str">
        <f>IF(ISNUMBER(AVERAGEIFS(Observed!W$2:W$294,Observed!$A$2:$A$294,$A86,Observed!$C$2:$C$294,$C86)),AVERAGEIFS(Observed!W$2:W$294,Observed!$A$2:$A$294,$A86,Observed!$C$2:$C$294,$C86),"")</f>
        <v/>
      </c>
      <c r="AB86" s="24" t="str">
        <f>IF(ISNUMBER(AVERAGEIFS(Observed!X$2:X$294,Observed!$A$2:$A$294,$A86,Observed!$C$2:$C$294,$C86)),AVERAGEIFS(Observed!X$2:X$294,Observed!$A$2:$A$294,$A86,Observed!$C$2:$C$294,$C86),"")</f>
        <v/>
      </c>
      <c r="AC86" s="24" t="str">
        <f>IF(ISNUMBER(AVERAGEIFS(Observed!Y$2:Y$294,Observed!$A$2:$A$294,$A86,Observed!$C$2:$C$294,$C86)),AVERAGEIFS(Observed!Y$2:Y$294,Observed!$A$2:$A$294,$A86,Observed!$C$2:$C$294,$C86),"")</f>
        <v/>
      </c>
      <c r="AD86" s="24" t="str">
        <f>IF(ISNUMBER(AVERAGEIFS(Observed!Z$2:Z$294,Observed!$A$2:$A$294,$A86,Observed!$C$2:$C$294,$C86)),AVERAGEIFS(Observed!Z$2:Z$294,Observed!$A$2:$A$294,$A86,Observed!$C$2:$C$294,$C86),"")</f>
        <v/>
      </c>
      <c r="AE86" s="24" t="str">
        <f>IF(ISNUMBER(AVERAGEIFS(Observed!AA$2:AA$294,Observed!$A$2:$A$294,$A86,Observed!$C$2:$C$294,$C86)),AVERAGEIFS(Observed!AA$2:AA$294,Observed!$A$2:$A$294,$A86,Observed!$C$2:$C$294,$C86),"")</f>
        <v/>
      </c>
      <c r="AF86" s="24" t="str">
        <f>IF(ISNUMBER(AVERAGEIFS(Observed!AB$2:AB$294,Observed!$A$2:$A$294,$A86,Observed!$C$2:$C$294,$C86)),AVERAGEIFS(Observed!AB$2:AB$294,Observed!$A$2:$A$294,$A86,Observed!$C$2:$C$294,$C86),"")</f>
        <v/>
      </c>
      <c r="AG86" s="24" t="str">
        <f>IF(ISNUMBER(AVERAGEIFS(Observed!AC$2:AC$294,Observed!$A$2:$A$294,$A86,Observed!$C$2:$C$294,$C86)),AVERAGEIFS(Observed!AC$2:AC$294,Observed!$A$2:$A$294,$A86,Observed!$C$2:$C$294,$C86),"")</f>
        <v/>
      </c>
      <c r="AH86" s="25" t="str">
        <f>IF(ISNUMBER(AVERAGEIFS(Observed!AD$2:AD$294,Observed!$A$2:$A$294,$A86,Observed!$C$2:$C$294,$C86)),AVERAGEIFS(Observed!AD$2:AD$294,Observed!$A$2:$A$294,$A86,Observed!$C$2:$C$294,$C86),"")</f>
        <v/>
      </c>
      <c r="AI86" s="25" t="str">
        <f>IF(ISNUMBER(AVERAGEIFS(Observed!AE$2:AE$294,Observed!$A$2:$A$294,$A86,Observed!$C$2:$C$294,$C86)),AVERAGEIFS(Observed!AE$2:AE$294,Observed!$A$2:$A$294,$A86,Observed!$C$2:$C$294,$C86),"")</f>
        <v/>
      </c>
      <c r="AJ86" s="25" t="str">
        <f>IF(ISNUMBER(AVERAGEIFS(Observed!AF$2:AF$294,Observed!$A$2:$A$294,$A86,Observed!$C$2:$C$294,$C86)),AVERAGEIFS(Observed!AF$2:AF$294,Observed!$A$2:$A$294,$A86,Observed!$C$2:$C$294,$C86),"")</f>
        <v/>
      </c>
      <c r="AK86" s="24" t="str">
        <f>IF(ISNUMBER(AVERAGEIFS(Observed!AG$2:AG$294,Observed!$A$2:$A$294,$A86,Observed!$C$2:$C$294,$C86)),AVERAGEIFS(Observed!AG$2:AG$294,Observed!$A$2:$A$294,$A86,Observed!$C$2:$C$294,$C86),"")</f>
        <v/>
      </c>
      <c r="AL86" s="25">
        <f>IF(ISNUMBER(AVERAGEIFS(Observed!AH$2:AH$294,Observed!$A$2:$A$294,$A86,Observed!$C$2:$C$294,$C86)),AVERAGEIFS(Observed!AH$2:AH$294,Observed!$A$2:$A$294,$A86,Observed!$C$2:$C$294,$C86),"")</f>
        <v>6.6333333333333341E-2</v>
      </c>
      <c r="AM86" s="24">
        <f>IF(ISNUMBER(AVERAGEIFS(Observed!AI$2:AI$294,Observed!$A$2:$A$294,$A86,Observed!$C$2:$C$294,$C86)),AVERAGEIFS(Observed!AI$2:AI$294,Observed!$A$2:$A$294,$A86,Observed!$C$2:$C$294,$C86),"")</f>
        <v>3.3999999999999996E-2</v>
      </c>
      <c r="AN86" s="24">
        <f>IF(ISNUMBER(AVERAGEIFS(Observed!AJ$2:AJ$294,Observed!$A$2:$A$294,$A86,Observed!$C$2:$C$294,$C86)),AVERAGEIFS(Observed!AJ$2:AJ$294,Observed!$A$2:$A$294,$A86,Observed!$C$2:$C$294,$C86),"")</f>
        <v>0.13800000000000001</v>
      </c>
      <c r="AO86" s="24" t="str">
        <f>IF(ISNUMBER(AVERAGEIFS(Observed!AN$2:AN$294,Observed!$A$2:$A$294,$A86,Observed!$C$2:$C$294,$C86)),AVERAGEIFS(Observed!AN$2:AN$294,Observed!$A$2:$A$294,$A86,Observed!$C$2:$C$294,$C86),"")</f>
        <v/>
      </c>
      <c r="AP86" s="25" t="str">
        <f>IF(ISNUMBER(AVERAGEIFS(Observed!AO$2:AO$294,Observed!$A$2:$A$294,$A86,Observed!$C$2:$C$294,$C86)),AVERAGEIFS(Observed!AO$2:AO$294,Observed!$A$2:$A$294,$A86,Observed!$C$2:$C$294,$C86),"")</f>
        <v/>
      </c>
      <c r="AQ86" s="24" t="str">
        <f>IF(ISNUMBER(AVERAGEIFS(Observed!AP$2:AP$294,Observed!$A$2:$A$294,$A86,Observed!$C$2:$C$294,$C86)),AVERAGEIFS(Observed!AP$2:AP$294,Observed!$A$2:$A$294,$A86,Observed!$C$2:$C$294,$C86),"")</f>
        <v/>
      </c>
      <c r="AR86" s="24" t="str">
        <f>IF(ISNUMBER(AVERAGEIFS(Observed!AQ$2:AQ$294,Observed!$A$2:$A$294,$A86,Observed!$C$2:$C$294,$C86)),AVERAGEIFS(Observed!AQ$2:AQ$294,Observed!$A$2:$A$294,$A86,Observed!$C$2:$C$294,$C86),"")</f>
        <v/>
      </c>
      <c r="AS86" s="2">
        <f>COUNTIFS(Observed!$A$2:$A$294,$A86,Observed!$C$2:$C$294,$C86)</f>
        <v>3</v>
      </c>
      <c r="AT86" s="2">
        <f t="shared" si="3"/>
        <v>6</v>
      </c>
    </row>
    <row r="87" spans="1:46" x14ac:dyDescent="0.25">
      <c r="A87" s="4" t="s">
        <v>29</v>
      </c>
      <c r="B87" t="s">
        <v>26</v>
      </c>
      <c r="C87" s="3">
        <v>42669</v>
      </c>
      <c r="D87">
        <v>1</v>
      </c>
      <c r="F87">
        <v>50</v>
      </c>
      <c r="J87" s="2" t="s">
        <v>66</v>
      </c>
      <c r="K87" s="2" t="s">
        <v>33</v>
      </c>
      <c r="L87">
        <v>15</v>
      </c>
      <c r="M87" s="2" t="s">
        <v>22</v>
      </c>
      <c r="N87" s="23" t="str">
        <f>IF(ISNUMBER(AVERAGEIFS(Observed!J$2:J$294,Observed!$A$2:$A$294,$A87,Observed!$C$2:$C$294,$C87)),AVERAGEIFS(Observed!J$2:J$294,Observed!$A$2:$A$294,$A87,Observed!$C$2:$C$294,$C87),"")</f>
        <v/>
      </c>
      <c r="O87" s="24" t="str">
        <f>IF(ISNUMBER(AVERAGEIFS(Observed!K$2:K$294,Observed!$A$2:$A$294,$A87,Observed!$C$2:$C$294,$C87)),AVERAGEIFS(Observed!K$2:K$294,Observed!$A$2:$A$294,$A87,Observed!$C$2:$C$294,$C87),"")</f>
        <v/>
      </c>
      <c r="P87" s="24">
        <f>IF(ISNUMBER(AVERAGEIFS(Observed!L$2:L$294,Observed!$A$2:$A$294,$A87,Observed!$C$2:$C$294,$C87)),AVERAGEIFS(Observed!L$2:L$294,Observed!$A$2:$A$294,$A87,Observed!$C$2:$C$294,$C87),"")</f>
        <v>235.99666666666667</v>
      </c>
      <c r="Q87" s="24">
        <f>IF(ISNUMBER(AVERAGEIFS(Observed!M$2:M$294,Observed!$A$2:$A$294,$A87,Observed!$C$2:$C$294,$C87)),AVERAGEIFS(Observed!M$2:M$294,Observed!$A$2:$A$294,$A87,Observed!$C$2:$C$294,$C87),"")</f>
        <v>235.99666666666667</v>
      </c>
      <c r="R87" s="24">
        <f>IF(ISNUMBER(AVERAGEIFS(Observed!N$2:N$294,Observed!$A$2:$A$294,$A87,Observed!$C$2:$C$294,$C87)),AVERAGEIFS(Observed!N$2:N$294,Observed!$A$2:$A$294,$A87,Observed!$C$2:$C$294,$C87),"")</f>
        <v>461.46000000000004</v>
      </c>
      <c r="S87" s="25" t="str">
        <f>IF(ISNUMBER(AVERAGEIFS(Observed!O$2:O$294,Observed!$A$2:$A$294,$A87,Observed!$C$2:$C$294,$C87)),AVERAGEIFS(Observed!O$2:O$294,Observed!$A$2:$A$294,$A87,Observed!$C$2:$C$294,$C87),"")</f>
        <v/>
      </c>
      <c r="T87" s="25" t="str">
        <f>IF(ISNUMBER(AVERAGEIFS(Observed!P$2:P$294,Observed!$A$2:$A$294,$A87,Observed!$C$2:$C$294,$C87)),AVERAGEIFS(Observed!P$2:P$294,Observed!$A$2:$A$294,$A87,Observed!$C$2:$C$294,$C87),"")</f>
        <v/>
      </c>
      <c r="U87" s="25" t="str">
        <f>IF(ISNUMBER(AVERAGEIFS(Observed!Q$2:Q$294,Observed!$A$2:$A$294,$A87,Observed!$C$2:$C$294,$C87)),AVERAGEIFS(Observed!Q$2:Q$294,Observed!$A$2:$A$294,$A87,Observed!$C$2:$C$294,$C87),"")</f>
        <v/>
      </c>
      <c r="V87" s="24" t="str">
        <f>IF(ISNUMBER(AVERAGEIFS(Observed!R$2:R$294,Observed!$A$2:$A$294,$A87,Observed!$C$2:$C$294,$C87)),AVERAGEIFS(Observed!R$2:R$294,Observed!$A$2:$A$294,$A87,Observed!$C$2:$C$294,$C87),"")</f>
        <v/>
      </c>
      <c r="W87" s="26" t="str">
        <f>IF(ISNUMBER(AVERAGEIFS(Observed!S$2:S$294,Observed!$A$2:$A$294,$A87,Observed!$C$2:$C$294,$C87)),AVERAGEIFS(Observed!S$2:S$294,Observed!$A$2:$A$294,$A87,Observed!$C$2:$C$294,$C87),"")</f>
        <v/>
      </c>
      <c r="X87" s="26" t="str">
        <f>IF(ISNUMBER(AVERAGEIFS(Observed!T$2:T$294,Observed!$A$2:$A$294,$A87,Observed!$C$2:$C$294,$C87)),AVERAGEIFS(Observed!T$2:T$294,Observed!$A$2:$A$294,$A87,Observed!$C$2:$C$294,$C87),"")</f>
        <v/>
      </c>
      <c r="Y87" s="24" t="str">
        <f>IF(ISNUMBER(AVERAGEIFS(Observed!U$2:U$294,Observed!$A$2:$A$294,$A87,Observed!$C$2:$C$294,$C87)),AVERAGEIFS(Observed!U$2:U$294,Observed!$A$2:$A$294,$A87,Observed!$C$2:$C$294,$C87),"")</f>
        <v/>
      </c>
      <c r="Z87" s="24" t="str">
        <f>IF(ISNUMBER(AVERAGEIFS(Observed!V$2:V$294,Observed!$A$2:$A$294,$A87,Observed!$C$2:$C$294,$C87)),AVERAGEIFS(Observed!V$2:V$294,Observed!$A$2:$A$294,$A87,Observed!$C$2:$C$294,$C87),"")</f>
        <v/>
      </c>
      <c r="AA87" s="24" t="str">
        <f>IF(ISNUMBER(AVERAGEIFS(Observed!W$2:W$294,Observed!$A$2:$A$294,$A87,Observed!$C$2:$C$294,$C87)),AVERAGEIFS(Observed!W$2:W$294,Observed!$A$2:$A$294,$A87,Observed!$C$2:$C$294,$C87),"")</f>
        <v/>
      </c>
      <c r="AB87" s="24" t="str">
        <f>IF(ISNUMBER(AVERAGEIFS(Observed!X$2:X$294,Observed!$A$2:$A$294,$A87,Observed!$C$2:$C$294,$C87)),AVERAGEIFS(Observed!X$2:X$294,Observed!$A$2:$A$294,$A87,Observed!$C$2:$C$294,$C87),"")</f>
        <v/>
      </c>
      <c r="AC87" s="24" t="str">
        <f>IF(ISNUMBER(AVERAGEIFS(Observed!Y$2:Y$294,Observed!$A$2:$A$294,$A87,Observed!$C$2:$C$294,$C87)),AVERAGEIFS(Observed!Y$2:Y$294,Observed!$A$2:$A$294,$A87,Observed!$C$2:$C$294,$C87),"")</f>
        <v/>
      </c>
      <c r="AD87" s="24" t="str">
        <f>IF(ISNUMBER(AVERAGEIFS(Observed!Z$2:Z$294,Observed!$A$2:$A$294,$A87,Observed!$C$2:$C$294,$C87)),AVERAGEIFS(Observed!Z$2:Z$294,Observed!$A$2:$A$294,$A87,Observed!$C$2:$C$294,$C87),"")</f>
        <v/>
      </c>
      <c r="AE87" s="24" t="str">
        <f>IF(ISNUMBER(AVERAGEIFS(Observed!AA$2:AA$294,Observed!$A$2:$A$294,$A87,Observed!$C$2:$C$294,$C87)),AVERAGEIFS(Observed!AA$2:AA$294,Observed!$A$2:$A$294,$A87,Observed!$C$2:$C$294,$C87),"")</f>
        <v/>
      </c>
      <c r="AF87" s="24" t="str">
        <f>IF(ISNUMBER(AVERAGEIFS(Observed!AB$2:AB$294,Observed!$A$2:$A$294,$A87,Observed!$C$2:$C$294,$C87)),AVERAGEIFS(Observed!AB$2:AB$294,Observed!$A$2:$A$294,$A87,Observed!$C$2:$C$294,$C87),"")</f>
        <v/>
      </c>
      <c r="AG87" s="24" t="str">
        <f>IF(ISNUMBER(AVERAGEIFS(Observed!AC$2:AC$294,Observed!$A$2:$A$294,$A87,Observed!$C$2:$C$294,$C87)),AVERAGEIFS(Observed!AC$2:AC$294,Observed!$A$2:$A$294,$A87,Observed!$C$2:$C$294,$C87),"")</f>
        <v/>
      </c>
      <c r="AH87" s="25" t="str">
        <f>IF(ISNUMBER(AVERAGEIFS(Observed!AD$2:AD$294,Observed!$A$2:$A$294,$A87,Observed!$C$2:$C$294,$C87)),AVERAGEIFS(Observed!AD$2:AD$294,Observed!$A$2:$A$294,$A87,Observed!$C$2:$C$294,$C87),"")</f>
        <v/>
      </c>
      <c r="AI87" s="25" t="str">
        <f>IF(ISNUMBER(AVERAGEIFS(Observed!AE$2:AE$294,Observed!$A$2:$A$294,$A87,Observed!$C$2:$C$294,$C87)),AVERAGEIFS(Observed!AE$2:AE$294,Observed!$A$2:$A$294,$A87,Observed!$C$2:$C$294,$C87),"")</f>
        <v/>
      </c>
      <c r="AJ87" s="25" t="str">
        <f>IF(ISNUMBER(AVERAGEIFS(Observed!AF$2:AF$294,Observed!$A$2:$A$294,$A87,Observed!$C$2:$C$294,$C87)),AVERAGEIFS(Observed!AF$2:AF$294,Observed!$A$2:$A$294,$A87,Observed!$C$2:$C$294,$C87),"")</f>
        <v/>
      </c>
      <c r="AK87" s="24" t="str">
        <f>IF(ISNUMBER(AVERAGEIFS(Observed!AG$2:AG$294,Observed!$A$2:$A$294,$A87,Observed!$C$2:$C$294,$C87)),AVERAGEIFS(Observed!AG$2:AG$294,Observed!$A$2:$A$294,$A87,Observed!$C$2:$C$294,$C87),"")</f>
        <v/>
      </c>
      <c r="AL87" s="25">
        <f>IF(ISNUMBER(AVERAGEIFS(Observed!AH$2:AH$294,Observed!$A$2:$A$294,$A87,Observed!$C$2:$C$294,$C87)),AVERAGEIFS(Observed!AH$2:AH$294,Observed!$A$2:$A$294,$A87,Observed!$C$2:$C$294,$C87),"")</f>
        <v>8.433333333333333E-2</v>
      </c>
      <c r="AM87" s="24">
        <f>IF(ISNUMBER(AVERAGEIFS(Observed!AI$2:AI$294,Observed!$A$2:$A$294,$A87,Observed!$C$2:$C$294,$C87)),AVERAGEIFS(Observed!AI$2:AI$294,Observed!$A$2:$A$294,$A87,Observed!$C$2:$C$294,$C87),"")</f>
        <v>3.0666666666666665E-2</v>
      </c>
      <c r="AN87" s="24">
        <f>IF(ISNUMBER(AVERAGEIFS(Observed!AJ$2:AJ$294,Observed!$A$2:$A$294,$A87,Observed!$C$2:$C$294,$C87)),AVERAGEIFS(Observed!AJ$2:AJ$294,Observed!$A$2:$A$294,$A87,Observed!$C$2:$C$294,$C87),"")</f>
        <v>8.9333333333333334E-2</v>
      </c>
      <c r="AO87" s="24" t="str">
        <f>IF(ISNUMBER(AVERAGEIFS(Observed!AN$2:AN$294,Observed!$A$2:$A$294,$A87,Observed!$C$2:$C$294,$C87)),AVERAGEIFS(Observed!AN$2:AN$294,Observed!$A$2:$A$294,$A87,Observed!$C$2:$C$294,$C87),"")</f>
        <v/>
      </c>
      <c r="AP87" s="25" t="str">
        <f>IF(ISNUMBER(AVERAGEIFS(Observed!AO$2:AO$294,Observed!$A$2:$A$294,$A87,Observed!$C$2:$C$294,$C87)),AVERAGEIFS(Observed!AO$2:AO$294,Observed!$A$2:$A$294,$A87,Observed!$C$2:$C$294,$C87),"")</f>
        <v/>
      </c>
      <c r="AQ87" s="24" t="str">
        <f>IF(ISNUMBER(AVERAGEIFS(Observed!AP$2:AP$294,Observed!$A$2:$A$294,$A87,Observed!$C$2:$C$294,$C87)),AVERAGEIFS(Observed!AP$2:AP$294,Observed!$A$2:$A$294,$A87,Observed!$C$2:$C$294,$C87),"")</f>
        <v/>
      </c>
      <c r="AR87" s="24" t="str">
        <f>IF(ISNUMBER(AVERAGEIFS(Observed!AQ$2:AQ$294,Observed!$A$2:$A$294,$A87,Observed!$C$2:$C$294,$C87)),AVERAGEIFS(Observed!AQ$2:AQ$294,Observed!$A$2:$A$294,$A87,Observed!$C$2:$C$294,$C87),"")</f>
        <v/>
      </c>
      <c r="AS87" s="2">
        <f>COUNTIFS(Observed!$A$2:$A$294,$A87,Observed!$C$2:$C$294,$C87)</f>
        <v>3</v>
      </c>
      <c r="AT87" s="2">
        <f t="shared" si="3"/>
        <v>6</v>
      </c>
    </row>
    <row r="88" spans="1:46" x14ac:dyDescent="0.25">
      <c r="A88" s="4" t="s">
        <v>28</v>
      </c>
      <c r="B88" t="s">
        <v>26</v>
      </c>
      <c r="C88" s="3">
        <v>42669</v>
      </c>
      <c r="D88">
        <v>1</v>
      </c>
      <c r="F88">
        <v>100</v>
      </c>
      <c r="J88" s="2" t="s">
        <v>66</v>
      </c>
      <c r="K88" s="2" t="s">
        <v>33</v>
      </c>
      <c r="L88">
        <v>15</v>
      </c>
      <c r="M88" s="2" t="s">
        <v>22</v>
      </c>
      <c r="N88" s="23" t="str">
        <f>IF(ISNUMBER(AVERAGEIFS(Observed!J$2:J$294,Observed!$A$2:$A$294,$A88,Observed!$C$2:$C$294,$C88)),AVERAGEIFS(Observed!J$2:J$294,Observed!$A$2:$A$294,$A88,Observed!$C$2:$C$294,$C88),"")</f>
        <v/>
      </c>
      <c r="O88" s="24" t="str">
        <f>IF(ISNUMBER(AVERAGEIFS(Observed!K$2:K$294,Observed!$A$2:$A$294,$A88,Observed!$C$2:$C$294,$C88)),AVERAGEIFS(Observed!K$2:K$294,Observed!$A$2:$A$294,$A88,Observed!$C$2:$C$294,$C88),"")</f>
        <v/>
      </c>
      <c r="P88" s="24">
        <f>IF(ISNUMBER(AVERAGEIFS(Observed!L$2:L$294,Observed!$A$2:$A$294,$A88,Observed!$C$2:$C$294,$C88)),AVERAGEIFS(Observed!L$2:L$294,Observed!$A$2:$A$294,$A88,Observed!$C$2:$C$294,$C88),"")</f>
        <v>212.74666666666667</v>
      </c>
      <c r="Q88" s="24">
        <f>IF(ISNUMBER(AVERAGEIFS(Observed!M$2:M$294,Observed!$A$2:$A$294,$A88,Observed!$C$2:$C$294,$C88)),AVERAGEIFS(Observed!M$2:M$294,Observed!$A$2:$A$294,$A88,Observed!$C$2:$C$294,$C88),"")</f>
        <v>212.74666666666667</v>
      </c>
      <c r="R88" s="24">
        <f>IF(ISNUMBER(AVERAGEIFS(Observed!N$2:N$294,Observed!$A$2:$A$294,$A88,Observed!$C$2:$C$294,$C88)),AVERAGEIFS(Observed!N$2:N$294,Observed!$A$2:$A$294,$A88,Observed!$C$2:$C$294,$C88),"")</f>
        <v>422.82333333333332</v>
      </c>
      <c r="S88" s="25" t="str">
        <f>IF(ISNUMBER(AVERAGEIFS(Observed!O$2:O$294,Observed!$A$2:$A$294,$A88,Observed!$C$2:$C$294,$C88)),AVERAGEIFS(Observed!O$2:O$294,Observed!$A$2:$A$294,$A88,Observed!$C$2:$C$294,$C88),"")</f>
        <v/>
      </c>
      <c r="T88" s="25" t="str">
        <f>IF(ISNUMBER(AVERAGEIFS(Observed!P$2:P$294,Observed!$A$2:$A$294,$A88,Observed!$C$2:$C$294,$C88)),AVERAGEIFS(Observed!P$2:P$294,Observed!$A$2:$A$294,$A88,Observed!$C$2:$C$294,$C88),"")</f>
        <v/>
      </c>
      <c r="U88" s="25" t="str">
        <f>IF(ISNUMBER(AVERAGEIFS(Observed!Q$2:Q$294,Observed!$A$2:$A$294,$A88,Observed!$C$2:$C$294,$C88)),AVERAGEIFS(Observed!Q$2:Q$294,Observed!$A$2:$A$294,$A88,Observed!$C$2:$C$294,$C88),"")</f>
        <v/>
      </c>
      <c r="V88" s="24" t="str">
        <f>IF(ISNUMBER(AVERAGEIFS(Observed!R$2:R$294,Observed!$A$2:$A$294,$A88,Observed!$C$2:$C$294,$C88)),AVERAGEIFS(Observed!R$2:R$294,Observed!$A$2:$A$294,$A88,Observed!$C$2:$C$294,$C88),"")</f>
        <v/>
      </c>
      <c r="W88" s="26" t="str">
        <f>IF(ISNUMBER(AVERAGEIFS(Observed!S$2:S$294,Observed!$A$2:$A$294,$A88,Observed!$C$2:$C$294,$C88)),AVERAGEIFS(Observed!S$2:S$294,Observed!$A$2:$A$294,$A88,Observed!$C$2:$C$294,$C88),"")</f>
        <v/>
      </c>
      <c r="X88" s="26" t="str">
        <f>IF(ISNUMBER(AVERAGEIFS(Observed!T$2:T$294,Observed!$A$2:$A$294,$A88,Observed!$C$2:$C$294,$C88)),AVERAGEIFS(Observed!T$2:T$294,Observed!$A$2:$A$294,$A88,Observed!$C$2:$C$294,$C88),"")</f>
        <v/>
      </c>
      <c r="Y88" s="24" t="str">
        <f>IF(ISNUMBER(AVERAGEIFS(Observed!U$2:U$294,Observed!$A$2:$A$294,$A88,Observed!$C$2:$C$294,$C88)),AVERAGEIFS(Observed!U$2:U$294,Observed!$A$2:$A$294,$A88,Observed!$C$2:$C$294,$C88),"")</f>
        <v/>
      </c>
      <c r="Z88" s="24" t="str">
        <f>IF(ISNUMBER(AVERAGEIFS(Observed!V$2:V$294,Observed!$A$2:$A$294,$A88,Observed!$C$2:$C$294,$C88)),AVERAGEIFS(Observed!V$2:V$294,Observed!$A$2:$A$294,$A88,Observed!$C$2:$C$294,$C88),"")</f>
        <v/>
      </c>
      <c r="AA88" s="24" t="str">
        <f>IF(ISNUMBER(AVERAGEIFS(Observed!W$2:W$294,Observed!$A$2:$A$294,$A88,Observed!$C$2:$C$294,$C88)),AVERAGEIFS(Observed!W$2:W$294,Observed!$A$2:$A$294,$A88,Observed!$C$2:$C$294,$C88),"")</f>
        <v/>
      </c>
      <c r="AB88" s="24" t="str">
        <f>IF(ISNUMBER(AVERAGEIFS(Observed!X$2:X$294,Observed!$A$2:$A$294,$A88,Observed!$C$2:$C$294,$C88)),AVERAGEIFS(Observed!X$2:X$294,Observed!$A$2:$A$294,$A88,Observed!$C$2:$C$294,$C88),"")</f>
        <v/>
      </c>
      <c r="AC88" s="24" t="str">
        <f>IF(ISNUMBER(AVERAGEIFS(Observed!Y$2:Y$294,Observed!$A$2:$A$294,$A88,Observed!$C$2:$C$294,$C88)),AVERAGEIFS(Observed!Y$2:Y$294,Observed!$A$2:$A$294,$A88,Observed!$C$2:$C$294,$C88),"")</f>
        <v/>
      </c>
      <c r="AD88" s="24" t="str">
        <f>IF(ISNUMBER(AVERAGEIFS(Observed!Z$2:Z$294,Observed!$A$2:$A$294,$A88,Observed!$C$2:$C$294,$C88)),AVERAGEIFS(Observed!Z$2:Z$294,Observed!$A$2:$A$294,$A88,Observed!$C$2:$C$294,$C88),"")</f>
        <v/>
      </c>
      <c r="AE88" s="24" t="str">
        <f>IF(ISNUMBER(AVERAGEIFS(Observed!AA$2:AA$294,Observed!$A$2:$A$294,$A88,Observed!$C$2:$C$294,$C88)),AVERAGEIFS(Observed!AA$2:AA$294,Observed!$A$2:$A$294,$A88,Observed!$C$2:$C$294,$C88),"")</f>
        <v/>
      </c>
      <c r="AF88" s="24" t="str">
        <f>IF(ISNUMBER(AVERAGEIFS(Observed!AB$2:AB$294,Observed!$A$2:$A$294,$A88,Observed!$C$2:$C$294,$C88)),AVERAGEIFS(Observed!AB$2:AB$294,Observed!$A$2:$A$294,$A88,Observed!$C$2:$C$294,$C88),"")</f>
        <v/>
      </c>
      <c r="AG88" s="24" t="str">
        <f>IF(ISNUMBER(AVERAGEIFS(Observed!AC$2:AC$294,Observed!$A$2:$A$294,$A88,Observed!$C$2:$C$294,$C88)),AVERAGEIFS(Observed!AC$2:AC$294,Observed!$A$2:$A$294,$A88,Observed!$C$2:$C$294,$C88),"")</f>
        <v/>
      </c>
      <c r="AH88" s="25" t="str">
        <f>IF(ISNUMBER(AVERAGEIFS(Observed!AD$2:AD$294,Observed!$A$2:$A$294,$A88,Observed!$C$2:$C$294,$C88)),AVERAGEIFS(Observed!AD$2:AD$294,Observed!$A$2:$A$294,$A88,Observed!$C$2:$C$294,$C88),"")</f>
        <v/>
      </c>
      <c r="AI88" s="25" t="str">
        <f>IF(ISNUMBER(AVERAGEIFS(Observed!AE$2:AE$294,Observed!$A$2:$A$294,$A88,Observed!$C$2:$C$294,$C88)),AVERAGEIFS(Observed!AE$2:AE$294,Observed!$A$2:$A$294,$A88,Observed!$C$2:$C$294,$C88),"")</f>
        <v/>
      </c>
      <c r="AJ88" s="25" t="str">
        <f>IF(ISNUMBER(AVERAGEIFS(Observed!AF$2:AF$294,Observed!$A$2:$A$294,$A88,Observed!$C$2:$C$294,$C88)),AVERAGEIFS(Observed!AF$2:AF$294,Observed!$A$2:$A$294,$A88,Observed!$C$2:$C$294,$C88),"")</f>
        <v/>
      </c>
      <c r="AK88" s="24" t="str">
        <f>IF(ISNUMBER(AVERAGEIFS(Observed!AG$2:AG$294,Observed!$A$2:$A$294,$A88,Observed!$C$2:$C$294,$C88)),AVERAGEIFS(Observed!AG$2:AG$294,Observed!$A$2:$A$294,$A88,Observed!$C$2:$C$294,$C88),"")</f>
        <v/>
      </c>
      <c r="AL88" s="25">
        <f>IF(ISNUMBER(AVERAGEIFS(Observed!AH$2:AH$294,Observed!$A$2:$A$294,$A88,Observed!$C$2:$C$294,$C88)),AVERAGEIFS(Observed!AH$2:AH$294,Observed!$A$2:$A$294,$A88,Observed!$C$2:$C$294,$C88),"")</f>
        <v>9.2666666666666675E-2</v>
      </c>
      <c r="AM88" s="24">
        <f>IF(ISNUMBER(AVERAGEIFS(Observed!AI$2:AI$294,Observed!$A$2:$A$294,$A88,Observed!$C$2:$C$294,$C88)),AVERAGEIFS(Observed!AI$2:AI$294,Observed!$A$2:$A$294,$A88,Observed!$C$2:$C$294,$C88),"")</f>
        <v>6.3E-2</v>
      </c>
      <c r="AN88" s="24">
        <f>IF(ISNUMBER(AVERAGEIFS(Observed!AJ$2:AJ$294,Observed!$A$2:$A$294,$A88,Observed!$C$2:$C$294,$C88)),AVERAGEIFS(Observed!AJ$2:AJ$294,Observed!$A$2:$A$294,$A88,Observed!$C$2:$C$294,$C88),"")</f>
        <v>0.11600000000000001</v>
      </c>
      <c r="AO88" s="24" t="str">
        <f>IF(ISNUMBER(AVERAGEIFS(Observed!AN$2:AN$294,Observed!$A$2:$A$294,$A88,Observed!$C$2:$C$294,$C88)),AVERAGEIFS(Observed!AN$2:AN$294,Observed!$A$2:$A$294,$A88,Observed!$C$2:$C$294,$C88),"")</f>
        <v/>
      </c>
      <c r="AP88" s="25" t="str">
        <f>IF(ISNUMBER(AVERAGEIFS(Observed!AO$2:AO$294,Observed!$A$2:$A$294,$A88,Observed!$C$2:$C$294,$C88)),AVERAGEIFS(Observed!AO$2:AO$294,Observed!$A$2:$A$294,$A88,Observed!$C$2:$C$294,$C88),"")</f>
        <v/>
      </c>
      <c r="AQ88" s="24" t="str">
        <f>IF(ISNUMBER(AVERAGEIFS(Observed!AP$2:AP$294,Observed!$A$2:$A$294,$A88,Observed!$C$2:$C$294,$C88)),AVERAGEIFS(Observed!AP$2:AP$294,Observed!$A$2:$A$294,$A88,Observed!$C$2:$C$294,$C88),"")</f>
        <v/>
      </c>
      <c r="AR88" s="24" t="str">
        <f>IF(ISNUMBER(AVERAGEIFS(Observed!AQ$2:AQ$294,Observed!$A$2:$A$294,$A88,Observed!$C$2:$C$294,$C88)),AVERAGEIFS(Observed!AQ$2:AQ$294,Observed!$A$2:$A$294,$A88,Observed!$C$2:$C$294,$C88),"")</f>
        <v/>
      </c>
      <c r="AS88" s="2">
        <f>COUNTIFS(Observed!$A$2:$A$294,$A88,Observed!$C$2:$C$294,$C88)</f>
        <v>3</v>
      </c>
      <c r="AT88" s="2">
        <f t="shared" si="3"/>
        <v>6</v>
      </c>
    </row>
    <row r="89" spans="1:46" x14ac:dyDescent="0.25">
      <c r="A89" s="4" t="s">
        <v>25</v>
      </c>
      <c r="B89" t="s">
        <v>26</v>
      </c>
      <c r="C89" s="3">
        <v>42669</v>
      </c>
      <c r="D89">
        <v>1</v>
      </c>
      <c r="F89">
        <v>200</v>
      </c>
      <c r="J89" s="2" t="s">
        <v>66</v>
      </c>
      <c r="K89" s="2" t="s">
        <v>33</v>
      </c>
      <c r="L89">
        <v>15</v>
      </c>
      <c r="M89" s="2" t="s">
        <v>22</v>
      </c>
      <c r="N89" s="23" t="str">
        <f>IF(ISNUMBER(AVERAGEIFS(Observed!J$2:J$294,Observed!$A$2:$A$294,$A89,Observed!$C$2:$C$294,$C89)),AVERAGEIFS(Observed!J$2:J$294,Observed!$A$2:$A$294,$A89,Observed!$C$2:$C$294,$C89),"")</f>
        <v/>
      </c>
      <c r="O89" s="24" t="str">
        <f>IF(ISNUMBER(AVERAGEIFS(Observed!K$2:K$294,Observed!$A$2:$A$294,$A89,Observed!$C$2:$C$294,$C89)),AVERAGEIFS(Observed!K$2:K$294,Observed!$A$2:$A$294,$A89,Observed!$C$2:$C$294,$C89),"")</f>
        <v/>
      </c>
      <c r="P89" s="24">
        <f>IF(ISNUMBER(AVERAGEIFS(Observed!L$2:L$294,Observed!$A$2:$A$294,$A89,Observed!$C$2:$C$294,$C89)),AVERAGEIFS(Observed!L$2:L$294,Observed!$A$2:$A$294,$A89,Observed!$C$2:$C$294,$C89),"")</f>
        <v>236.75333333333336</v>
      </c>
      <c r="Q89" s="24">
        <f>IF(ISNUMBER(AVERAGEIFS(Observed!M$2:M$294,Observed!$A$2:$A$294,$A89,Observed!$C$2:$C$294,$C89)),AVERAGEIFS(Observed!M$2:M$294,Observed!$A$2:$A$294,$A89,Observed!$C$2:$C$294,$C89),"")</f>
        <v>236.75333333333336</v>
      </c>
      <c r="R89" s="24">
        <f>IF(ISNUMBER(AVERAGEIFS(Observed!N$2:N$294,Observed!$A$2:$A$294,$A89,Observed!$C$2:$C$294,$C89)),AVERAGEIFS(Observed!N$2:N$294,Observed!$A$2:$A$294,$A89,Observed!$C$2:$C$294,$C89),"")</f>
        <v>510.58333333333331</v>
      </c>
      <c r="S89" s="25" t="str">
        <f>IF(ISNUMBER(AVERAGEIFS(Observed!O$2:O$294,Observed!$A$2:$A$294,$A89,Observed!$C$2:$C$294,$C89)),AVERAGEIFS(Observed!O$2:O$294,Observed!$A$2:$A$294,$A89,Observed!$C$2:$C$294,$C89),"")</f>
        <v/>
      </c>
      <c r="T89" s="25" t="str">
        <f>IF(ISNUMBER(AVERAGEIFS(Observed!P$2:P$294,Observed!$A$2:$A$294,$A89,Observed!$C$2:$C$294,$C89)),AVERAGEIFS(Observed!P$2:P$294,Observed!$A$2:$A$294,$A89,Observed!$C$2:$C$294,$C89),"")</f>
        <v/>
      </c>
      <c r="U89" s="25" t="str">
        <f>IF(ISNUMBER(AVERAGEIFS(Observed!Q$2:Q$294,Observed!$A$2:$A$294,$A89,Observed!$C$2:$C$294,$C89)),AVERAGEIFS(Observed!Q$2:Q$294,Observed!$A$2:$A$294,$A89,Observed!$C$2:$C$294,$C89),"")</f>
        <v/>
      </c>
      <c r="V89" s="24" t="str">
        <f>IF(ISNUMBER(AVERAGEIFS(Observed!R$2:R$294,Observed!$A$2:$A$294,$A89,Observed!$C$2:$C$294,$C89)),AVERAGEIFS(Observed!R$2:R$294,Observed!$A$2:$A$294,$A89,Observed!$C$2:$C$294,$C89),"")</f>
        <v/>
      </c>
      <c r="W89" s="26" t="str">
        <f>IF(ISNUMBER(AVERAGEIFS(Observed!S$2:S$294,Observed!$A$2:$A$294,$A89,Observed!$C$2:$C$294,$C89)),AVERAGEIFS(Observed!S$2:S$294,Observed!$A$2:$A$294,$A89,Observed!$C$2:$C$294,$C89),"")</f>
        <v/>
      </c>
      <c r="X89" s="26" t="str">
        <f>IF(ISNUMBER(AVERAGEIFS(Observed!T$2:T$294,Observed!$A$2:$A$294,$A89,Observed!$C$2:$C$294,$C89)),AVERAGEIFS(Observed!T$2:T$294,Observed!$A$2:$A$294,$A89,Observed!$C$2:$C$294,$C89),"")</f>
        <v/>
      </c>
      <c r="Y89" s="24" t="str">
        <f>IF(ISNUMBER(AVERAGEIFS(Observed!U$2:U$294,Observed!$A$2:$A$294,$A89,Observed!$C$2:$C$294,$C89)),AVERAGEIFS(Observed!U$2:U$294,Observed!$A$2:$A$294,$A89,Observed!$C$2:$C$294,$C89),"")</f>
        <v/>
      </c>
      <c r="Z89" s="24" t="str">
        <f>IF(ISNUMBER(AVERAGEIFS(Observed!V$2:V$294,Observed!$A$2:$A$294,$A89,Observed!$C$2:$C$294,$C89)),AVERAGEIFS(Observed!V$2:V$294,Observed!$A$2:$A$294,$A89,Observed!$C$2:$C$294,$C89),"")</f>
        <v/>
      </c>
      <c r="AA89" s="24" t="str">
        <f>IF(ISNUMBER(AVERAGEIFS(Observed!W$2:W$294,Observed!$A$2:$A$294,$A89,Observed!$C$2:$C$294,$C89)),AVERAGEIFS(Observed!W$2:W$294,Observed!$A$2:$A$294,$A89,Observed!$C$2:$C$294,$C89),"")</f>
        <v/>
      </c>
      <c r="AB89" s="24" t="str">
        <f>IF(ISNUMBER(AVERAGEIFS(Observed!X$2:X$294,Observed!$A$2:$A$294,$A89,Observed!$C$2:$C$294,$C89)),AVERAGEIFS(Observed!X$2:X$294,Observed!$A$2:$A$294,$A89,Observed!$C$2:$C$294,$C89),"")</f>
        <v/>
      </c>
      <c r="AC89" s="24" t="str">
        <f>IF(ISNUMBER(AVERAGEIFS(Observed!Y$2:Y$294,Observed!$A$2:$A$294,$A89,Observed!$C$2:$C$294,$C89)),AVERAGEIFS(Observed!Y$2:Y$294,Observed!$A$2:$A$294,$A89,Observed!$C$2:$C$294,$C89),"")</f>
        <v/>
      </c>
      <c r="AD89" s="24" t="str">
        <f>IF(ISNUMBER(AVERAGEIFS(Observed!Z$2:Z$294,Observed!$A$2:$A$294,$A89,Observed!$C$2:$C$294,$C89)),AVERAGEIFS(Observed!Z$2:Z$294,Observed!$A$2:$A$294,$A89,Observed!$C$2:$C$294,$C89),"")</f>
        <v/>
      </c>
      <c r="AE89" s="24" t="str">
        <f>IF(ISNUMBER(AVERAGEIFS(Observed!AA$2:AA$294,Observed!$A$2:$A$294,$A89,Observed!$C$2:$C$294,$C89)),AVERAGEIFS(Observed!AA$2:AA$294,Observed!$A$2:$A$294,$A89,Observed!$C$2:$C$294,$C89),"")</f>
        <v/>
      </c>
      <c r="AF89" s="24" t="str">
        <f>IF(ISNUMBER(AVERAGEIFS(Observed!AB$2:AB$294,Observed!$A$2:$A$294,$A89,Observed!$C$2:$C$294,$C89)),AVERAGEIFS(Observed!AB$2:AB$294,Observed!$A$2:$A$294,$A89,Observed!$C$2:$C$294,$C89),"")</f>
        <v/>
      </c>
      <c r="AG89" s="24" t="str">
        <f>IF(ISNUMBER(AVERAGEIFS(Observed!AC$2:AC$294,Observed!$A$2:$A$294,$A89,Observed!$C$2:$C$294,$C89)),AVERAGEIFS(Observed!AC$2:AC$294,Observed!$A$2:$A$294,$A89,Observed!$C$2:$C$294,$C89),"")</f>
        <v/>
      </c>
      <c r="AH89" s="25" t="str">
        <f>IF(ISNUMBER(AVERAGEIFS(Observed!AD$2:AD$294,Observed!$A$2:$A$294,$A89,Observed!$C$2:$C$294,$C89)),AVERAGEIFS(Observed!AD$2:AD$294,Observed!$A$2:$A$294,$A89,Observed!$C$2:$C$294,$C89),"")</f>
        <v/>
      </c>
      <c r="AI89" s="25" t="str">
        <f>IF(ISNUMBER(AVERAGEIFS(Observed!AE$2:AE$294,Observed!$A$2:$A$294,$A89,Observed!$C$2:$C$294,$C89)),AVERAGEIFS(Observed!AE$2:AE$294,Observed!$A$2:$A$294,$A89,Observed!$C$2:$C$294,$C89),"")</f>
        <v/>
      </c>
      <c r="AJ89" s="25" t="str">
        <f>IF(ISNUMBER(AVERAGEIFS(Observed!AF$2:AF$294,Observed!$A$2:$A$294,$A89,Observed!$C$2:$C$294,$C89)),AVERAGEIFS(Observed!AF$2:AF$294,Observed!$A$2:$A$294,$A89,Observed!$C$2:$C$294,$C89),"")</f>
        <v/>
      </c>
      <c r="AK89" s="24" t="str">
        <f>IF(ISNUMBER(AVERAGEIFS(Observed!AG$2:AG$294,Observed!$A$2:$A$294,$A89,Observed!$C$2:$C$294,$C89)),AVERAGEIFS(Observed!AG$2:AG$294,Observed!$A$2:$A$294,$A89,Observed!$C$2:$C$294,$C89),"")</f>
        <v/>
      </c>
      <c r="AL89" s="25">
        <f>IF(ISNUMBER(AVERAGEIFS(Observed!AH$2:AH$294,Observed!$A$2:$A$294,$A89,Observed!$C$2:$C$294,$C89)),AVERAGEIFS(Observed!AH$2:AH$294,Observed!$A$2:$A$294,$A89,Observed!$C$2:$C$294,$C89),"")</f>
        <v>5.7666666666666665E-2</v>
      </c>
      <c r="AM89" s="24">
        <f>IF(ISNUMBER(AVERAGEIFS(Observed!AI$2:AI$294,Observed!$A$2:$A$294,$A89,Observed!$C$2:$C$294,$C89)),AVERAGEIFS(Observed!AI$2:AI$294,Observed!$A$2:$A$294,$A89,Observed!$C$2:$C$294,$C89),"")</f>
        <v>3.7499999999999999E-2</v>
      </c>
      <c r="AN89" s="24">
        <f>IF(ISNUMBER(AVERAGEIFS(Observed!AJ$2:AJ$294,Observed!$A$2:$A$294,$A89,Observed!$C$2:$C$294,$C89)),AVERAGEIFS(Observed!AJ$2:AJ$294,Observed!$A$2:$A$294,$A89,Observed!$C$2:$C$294,$C89),"")</f>
        <v>0.17066666666666666</v>
      </c>
      <c r="AO89" s="24" t="str">
        <f>IF(ISNUMBER(AVERAGEIFS(Observed!AN$2:AN$294,Observed!$A$2:$A$294,$A89,Observed!$C$2:$C$294,$C89)),AVERAGEIFS(Observed!AN$2:AN$294,Observed!$A$2:$A$294,$A89,Observed!$C$2:$C$294,$C89),"")</f>
        <v/>
      </c>
      <c r="AP89" s="25" t="str">
        <f>IF(ISNUMBER(AVERAGEIFS(Observed!AO$2:AO$294,Observed!$A$2:$A$294,$A89,Observed!$C$2:$C$294,$C89)),AVERAGEIFS(Observed!AO$2:AO$294,Observed!$A$2:$A$294,$A89,Observed!$C$2:$C$294,$C89),"")</f>
        <v/>
      </c>
      <c r="AQ89" s="24" t="str">
        <f>IF(ISNUMBER(AVERAGEIFS(Observed!AP$2:AP$294,Observed!$A$2:$A$294,$A89,Observed!$C$2:$C$294,$C89)),AVERAGEIFS(Observed!AP$2:AP$294,Observed!$A$2:$A$294,$A89,Observed!$C$2:$C$294,$C89),"")</f>
        <v/>
      </c>
      <c r="AR89" s="24" t="str">
        <f>IF(ISNUMBER(AVERAGEIFS(Observed!AQ$2:AQ$294,Observed!$A$2:$A$294,$A89,Observed!$C$2:$C$294,$C89)),AVERAGEIFS(Observed!AQ$2:AQ$294,Observed!$A$2:$A$294,$A89,Observed!$C$2:$C$294,$C89),"")</f>
        <v/>
      </c>
      <c r="AS89" s="2">
        <f>COUNTIFS(Observed!$A$2:$A$294,$A89,Observed!$C$2:$C$294,$C89)</f>
        <v>3</v>
      </c>
      <c r="AT89" s="2">
        <f t="shared" si="3"/>
        <v>6</v>
      </c>
    </row>
    <row r="90" spans="1:46" x14ac:dyDescent="0.25">
      <c r="A90" s="4" t="s">
        <v>31</v>
      </c>
      <c r="B90" t="s">
        <v>26</v>
      </c>
      <c r="C90" s="3">
        <v>42669</v>
      </c>
      <c r="D90">
        <v>1</v>
      </c>
      <c r="F90">
        <v>350</v>
      </c>
      <c r="J90" s="2" t="s">
        <v>66</v>
      </c>
      <c r="K90" s="2" t="s">
        <v>33</v>
      </c>
      <c r="L90">
        <v>15</v>
      </c>
      <c r="M90" s="2" t="s">
        <v>22</v>
      </c>
      <c r="N90" s="23" t="str">
        <f>IF(ISNUMBER(AVERAGEIFS(Observed!J$2:J$294,Observed!$A$2:$A$294,$A90,Observed!$C$2:$C$294,$C90)),AVERAGEIFS(Observed!J$2:J$294,Observed!$A$2:$A$294,$A90,Observed!$C$2:$C$294,$C90),"")</f>
        <v/>
      </c>
      <c r="O90" s="24" t="str">
        <f>IF(ISNUMBER(AVERAGEIFS(Observed!K$2:K$294,Observed!$A$2:$A$294,$A90,Observed!$C$2:$C$294,$C90)),AVERAGEIFS(Observed!K$2:K$294,Observed!$A$2:$A$294,$A90,Observed!$C$2:$C$294,$C90),"")</f>
        <v/>
      </c>
      <c r="P90" s="24">
        <f>IF(ISNUMBER(AVERAGEIFS(Observed!L$2:L$294,Observed!$A$2:$A$294,$A90,Observed!$C$2:$C$294,$C90)),AVERAGEIFS(Observed!L$2:L$294,Observed!$A$2:$A$294,$A90,Observed!$C$2:$C$294,$C90),"")</f>
        <v>240.40666666666667</v>
      </c>
      <c r="Q90" s="24">
        <f>IF(ISNUMBER(AVERAGEIFS(Observed!M$2:M$294,Observed!$A$2:$A$294,$A90,Observed!$C$2:$C$294,$C90)),AVERAGEIFS(Observed!M$2:M$294,Observed!$A$2:$A$294,$A90,Observed!$C$2:$C$294,$C90),"")</f>
        <v>240.40666666666667</v>
      </c>
      <c r="R90" s="24">
        <f>IF(ISNUMBER(AVERAGEIFS(Observed!N$2:N$294,Observed!$A$2:$A$294,$A90,Observed!$C$2:$C$294,$C90)),AVERAGEIFS(Observed!N$2:N$294,Observed!$A$2:$A$294,$A90,Observed!$C$2:$C$294,$C90),"")</f>
        <v>479.60999999999996</v>
      </c>
      <c r="S90" s="25" t="str">
        <f>IF(ISNUMBER(AVERAGEIFS(Observed!O$2:O$294,Observed!$A$2:$A$294,$A90,Observed!$C$2:$C$294,$C90)),AVERAGEIFS(Observed!O$2:O$294,Observed!$A$2:$A$294,$A90,Observed!$C$2:$C$294,$C90),"")</f>
        <v/>
      </c>
      <c r="T90" s="25" t="str">
        <f>IF(ISNUMBER(AVERAGEIFS(Observed!P$2:P$294,Observed!$A$2:$A$294,$A90,Observed!$C$2:$C$294,$C90)),AVERAGEIFS(Observed!P$2:P$294,Observed!$A$2:$A$294,$A90,Observed!$C$2:$C$294,$C90),"")</f>
        <v/>
      </c>
      <c r="U90" s="25" t="str">
        <f>IF(ISNUMBER(AVERAGEIFS(Observed!Q$2:Q$294,Observed!$A$2:$A$294,$A90,Observed!$C$2:$C$294,$C90)),AVERAGEIFS(Observed!Q$2:Q$294,Observed!$A$2:$A$294,$A90,Observed!$C$2:$C$294,$C90),"")</f>
        <v/>
      </c>
      <c r="V90" s="24" t="str">
        <f>IF(ISNUMBER(AVERAGEIFS(Observed!R$2:R$294,Observed!$A$2:$A$294,$A90,Observed!$C$2:$C$294,$C90)),AVERAGEIFS(Observed!R$2:R$294,Observed!$A$2:$A$294,$A90,Observed!$C$2:$C$294,$C90),"")</f>
        <v/>
      </c>
      <c r="W90" s="26" t="str">
        <f>IF(ISNUMBER(AVERAGEIFS(Observed!S$2:S$294,Observed!$A$2:$A$294,$A90,Observed!$C$2:$C$294,$C90)),AVERAGEIFS(Observed!S$2:S$294,Observed!$A$2:$A$294,$A90,Observed!$C$2:$C$294,$C90),"")</f>
        <v/>
      </c>
      <c r="X90" s="26" t="str">
        <f>IF(ISNUMBER(AVERAGEIFS(Observed!T$2:T$294,Observed!$A$2:$A$294,$A90,Observed!$C$2:$C$294,$C90)),AVERAGEIFS(Observed!T$2:T$294,Observed!$A$2:$A$294,$A90,Observed!$C$2:$C$294,$C90),"")</f>
        <v/>
      </c>
      <c r="Y90" s="24" t="str">
        <f>IF(ISNUMBER(AVERAGEIFS(Observed!U$2:U$294,Observed!$A$2:$A$294,$A90,Observed!$C$2:$C$294,$C90)),AVERAGEIFS(Observed!U$2:U$294,Observed!$A$2:$A$294,$A90,Observed!$C$2:$C$294,$C90),"")</f>
        <v/>
      </c>
      <c r="Z90" s="24" t="str">
        <f>IF(ISNUMBER(AVERAGEIFS(Observed!V$2:V$294,Observed!$A$2:$A$294,$A90,Observed!$C$2:$C$294,$C90)),AVERAGEIFS(Observed!V$2:V$294,Observed!$A$2:$A$294,$A90,Observed!$C$2:$C$294,$C90),"")</f>
        <v/>
      </c>
      <c r="AA90" s="24" t="str">
        <f>IF(ISNUMBER(AVERAGEIFS(Observed!W$2:W$294,Observed!$A$2:$A$294,$A90,Observed!$C$2:$C$294,$C90)),AVERAGEIFS(Observed!W$2:W$294,Observed!$A$2:$A$294,$A90,Observed!$C$2:$C$294,$C90),"")</f>
        <v/>
      </c>
      <c r="AB90" s="24" t="str">
        <f>IF(ISNUMBER(AVERAGEIFS(Observed!X$2:X$294,Observed!$A$2:$A$294,$A90,Observed!$C$2:$C$294,$C90)),AVERAGEIFS(Observed!X$2:X$294,Observed!$A$2:$A$294,$A90,Observed!$C$2:$C$294,$C90),"")</f>
        <v/>
      </c>
      <c r="AC90" s="24" t="str">
        <f>IF(ISNUMBER(AVERAGEIFS(Observed!Y$2:Y$294,Observed!$A$2:$A$294,$A90,Observed!$C$2:$C$294,$C90)),AVERAGEIFS(Observed!Y$2:Y$294,Observed!$A$2:$A$294,$A90,Observed!$C$2:$C$294,$C90),"")</f>
        <v/>
      </c>
      <c r="AD90" s="24" t="str">
        <f>IF(ISNUMBER(AVERAGEIFS(Observed!Z$2:Z$294,Observed!$A$2:$A$294,$A90,Observed!$C$2:$C$294,$C90)),AVERAGEIFS(Observed!Z$2:Z$294,Observed!$A$2:$A$294,$A90,Observed!$C$2:$C$294,$C90),"")</f>
        <v/>
      </c>
      <c r="AE90" s="24" t="str">
        <f>IF(ISNUMBER(AVERAGEIFS(Observed!AA$2:AA$294,Observed!$A$2:$A$294,$A90,Observed!$C$2:$C$294,$C90)),AVERAGEIFS(Observed!AA$2:AA$294,Observed!$A$2:$A$294,$A90,Observed!$C$2:$C$294,$C90),"")</f>
        <v/>
      </c>
      <c r="AF90" s="24" t="str">
        <f>IF(ISNUMBER(AVERAGEIFS(Observed!AB$2:AB$294,Observed!$A$2:$A$294,$A90,Observed!$C$2:$C$294,$C90)),AVERAGEIFS(Observed!AB$2:AB$294,Observed!$A$2:$A$294,$A90,Observed!$C$2:$C$294,$C90),"")</f>
        <v/>
      </c>
      <c r="AG90" s="24" t="str">
        <f>IF(ISNUMBER(AVERAGEIFS(Observed!AC$2:AC$294,Observed!$A$2:$A$294,$A90,Observed!$C$2:$C$294,$C90)),AVERAGEIFS(Observed!AC$2:AC$294,Observed!$A$2:$A$294,$A90,Observed!$C$2:$C$294,$C90),"")</f>
        <v/>
      </c>
      <c r="AH90" s="25" t="str">
        <f>IF(ISNUMBER(AVERAGEIFS(Observed!AD$2:AD$294,Observed!$A$2:$A$294,$A90,Observed!$C$2:$C$294,$C90)),AVERAGEIFS(Observed!AD$2:AD$294,Observed!$A$2:$A$294,$A90,Observed!$C$2:$C$294,$C90),"")</f>
        <v/>
      </c>
      <c r="AI90" s="25" t="str">
        <f>IF(ISNUMBER(AVERAGEIFS(Observed!AE$2:AE$294,Observed!$A$2:$A$294,$A90,Observed!$C$2:$C$294,$C90)),AVERAGEIFS(Observed!AE$2:AE$294,Observed!$A$2:$A$294,$A90,Observed!$C$2:$C$294,$C90),"")</f>
        <v/>
      </c>
      <c r="AJ90" s="25" t="str">
        <f>IF(ISNUMBER(AVERAGEIFS(Observed!AF$2:AF$294,Observed!$A$2:$A$294,$A90,Observed!$C$2:$C$294,$C90)),AVERAGEIFS(Observed!AF$2:AF$294,Observed!$A$2:$A$294,$A90,Observed!$C$2:$C$294,$C90),"")</f>
        <v/>
      </c>
      <c r="AK90" s="24" t="str">
        <f>IF(ISNUMBER(AVERAGEIFS(Observed!AG$2:AG$294,Observed!$A$2:$A$294,$A90,Observed!$C$2:$C$294,$C90)),AVERAGEIFS(Observed!AG$2:AG$294,Observed!$A$2:$A$294,$A90,Observed!$C$2:$C$294,$C90),"")</f>
        <v/>
      </c>
      <c r="AL90" s="25">
        <f>IF(ISNUMBER(AVERAGEIFS(Observed!AH$2:AH$294,Observed!$A$2:$A$294,$A90,Observed!$C$2:$C$294,$C90)),AVERAGEIFS(Observed!AH$2:AH$294,Observed!$A$2:$A$294,$A90,Observed!$C$2:$C$294,$C90),"")</f>
        <v>0.15166666666666667</v>
      </c>
      <c r="AM90" s="24">
        <f>IF(ISNUMBER(AVERAGEIFS(Observed!AI$2:AI$294,Observed!$A$2:$A$294,$A90,Observed!$C$2:$C$294,$C90)),AVERAGEIFS(Observed!AI$2:AI$294,Observed!$A$2:$A$294,$A90,Observed!$C$2:$C$294,$C90),"")</f>
        <v>5.3333333333333332E-3</v>
      </c>
      <c r="AN90" s="24">
        <f>IF(ISNUMBER(AVERAGEIFS(Observed!AJ$2:AJ$294,Observed!$A$2:$A$294,$A90,Observed!$C$2:$C$294,$C90)),AVERAGEIFS(Observed!AJ$2:AJ$294,Observed!$A$2:$A$294,$A90,Observed!$C$2:$C$294,$C90),"")</f>
        <v>0.34200000000000003</v>
      </c>
      <c r="AO90" s="24" t="str">
        <f>IF(ISNUMBER(AVERAGEIFS(Observed!AN$2:AN$294,Observed!$A$2:$A$294,$A90,Observed!$C$2:$C$294,$C90)),AVERAGEIFS(Observed!AN$2:AN$294,Observed!$A$2:$A$294,$A90,Observed!$C$2:$C$294,$C90),"")</f>
        <v/>
      </c>
      <c r="AP90" s="25" t="str">
        <f>IF(ISNUMBER(AVERAGEIFS(Observed!AO$2:AO$294,Observed!$A$2:$A$294,$A90,Observed!$C$2:$C$294,$C90)),AVERAGEIFS(Observed!AO$2:AO$294,Observed!$A$2:$A$294,$A90,Observed!$C$2:$C$294,$C90),"")</f>
        <v/>
      </c>
      <c r="AQ90" s="24" t="str">
        <f>IF(ISNUMBER(AVERAGEIFS(Observed!AP$2:AP$294,Observed!$A$2:$A$294,$A90,Observed!$C$2:$C$294,$C90)),AVERAGEIFS(Observed!AP$2:AP$294,Observed!$A$2:$A$294,$A90,Observed!$C$2:$C$294,$C90),"")</f>
        <v/>
      </c>
      <c r="AR90" s="24" t="str">
        <f>IF(ISNUMBER(AVERAGEIFS(Observed!AQ$2:AQ$294,Observed!$A$2:$A$294,$A90,Observed!$C$2:$C$294,$C90)),AVERAGEIFS(Observed!AQ$2:AQ$294,Observed!$A$2:$A$294,$A90,Observed!$C$2:$C$294,$C90),"")</f>
        <v/>
      </c>
      <c r="AS90" s="2">
        <f>COUNTIFS(Observed!$A$2:$A$294,$A90,Observed!$C$2:$C$294,$C90)</f>
        <v>3</v>
      </c>
      <c r="AT90" s="2">
        <f t="shared" si="3"/>
        <v>6</v>
      </c>
    </row>
    <row r="91" spans="1:46" x14ac:dyDescent="0.25">
      <c r="A91" s="4" t="s">
        <v>30</v>
      </c>
      <c r="B91" t="s">
        <v>26</v>
      </c>
      <c r="C91" s="3">
        <v>42669</v>
      </c>
      <c r="D91">
        <v>1</v>
      </c>
      <c r="F91">
        <v>500</v>
      </c>
      <c r="J91" s="2" t="s">
        <v>66</v>
      </c>
      <c r="K91" s="2" t="s">
        <v>33</v>
      </c>
      <c r="L91">
        <v>15</v>
      </c>
      <c r="M91" s="2" t="s">
        <v>22</v>
      </c>
      <c r="N91" s="23" t="str">
        <f>IF(ISNUMBER(AVERAGEIFS(Observed!J$2:J$294,Observed!$A$2:$A$294,$A91,Observed!$C$2:$C$294,$C91)),AVERAGEIFS(Observed!J$2:J$294,Observed!$A$2:$A$294,$A91,Observed!$C$2:$C$294,$C91),"")</f>
        <v/>
      </c>
      <c r="O91" s="24" t="str">
        <f>IF(ISNUMBER(AVERAGEIFS(Observed!K$2:K$294,Observed!$A$2:$A$294,$A91,Observed!$C$2:$C$294,$C91)),AVERAGEIFS(Observed!K$2:K$294,Observed!$A$2:$A$294,$A91,Observed!$C$2:$C$294,$C91),"")</f>
        <v/>
      </c>
      <c r="P91" s="24">
        <f>IF(ISNUMBER(AVERAGEIFS(Observed!L$2:L$294,Observed!$A$2:$A$294,$A91,Observed!$C$2:$C$294,$C91)),AVERAGEIFS(Observed!L$2:L$294,Observed!$A$2:$A$294,$A91,Observed!$C$2:$C$294,$C91),"")</f>
        <v>252.93333333333337</v>
      </c>
      <c r="Q91" s="24">
        <f>IF(ISNUMBER(AVERAGEIFS(Observed!M$2:M$294,Observed!$A$2:$A$294,$A91,Observed!$C$2:$C$294,$C91)),AVERAGEIFS(Observed!M$2:M$294,Observed!$A$2:$A$294,$A91,Observed!$C$2:$C$294,$C91),"")</f>
        <v>252.93333333333337</v>
      </c>
      <c r="R91" s="24">
        <f>IF(ISNUMBER(AVERAGEIFS(Observed!N$2:N$294,Observed!$A$2:$A$294,$A91,Observed!$C$2:$C$294,$C91)),AVERAGEIFS(Observed!N$2:N$294,Observed!$A$2:$A$294,$A91,Observed!$C$2:$C$294,$C91),"")</f>
        <v>484.77333333333331</v>
      </c>
      <c r="S91" s="25" t="str">
        <f>IF(ISNUMBER(AVERAGEIFS(Observed!O$2:O$294,Observed!$A$2:$A$294,$A91,Observed!$C$2:$C$294,$C91)),AVERAGEIFS(Observed!O$2:O$294,Observed!$A$2:$A$294,$A91,Observed!$C$2:$C$294,$C91),"")</f>
        <v/>
      </c>
      <c r="T91" s="25" t="str">
        <f>IF(ISNUMBER(AVERAGEIFS(Observed!P$2:P$294,Observed!$A$2:$A$294,$A91,Observed!$C$2:$C$294,$C91)),AVERAGEIFS(Observed!P$2:P$294,Observed!$A$2:$A$294,$A91,Observed!$C$2:$C$294,$C91),"")</f>
        <v/>
      </c>
      <c r="U91" s="25" t="str">
        <f>IF(ISNUMBER(AVERAGEIFS(Observed!Q$2:Q$294,Observed!$A$2:$A$294,$A91,Observed!$C$2:$C$294,$C91)),AVERAGEIFS(Observed!Q$2:Q$294,Observed!$A$2:$A$294,$A91,Observed!$C$2:$C$294,$C91),"")</f>
        <v/>
      </c>
      <c r="V91" s="24" t="str">
        <f>IF(ISNUMBER(AVERAGEIFS(Observed!R$2:R$294,Observed!$A$2:$A$294,$A91,Observed!$C$2:$C$294,$C91)),AVERAGEIFS(Observed!R$2:R$294,Observed!$A$2:$A$294,$A91,Observed!$C$2:$C$294,$C91),"")</f>
        <v/>
      </c>
      <c r="W91" s="26" t="str">
        <f>IF(ISNUMBER(AVERAGEIFS(Observed!S$2:S$294,Observed!$A$2:$A$294,$A91,Observed!$C$2:$C$294,$C91)),AVERAGEIFS(Observed!S$2:S$294,Observed!$A$2:$A$294,$A91,Observed!$C$2:$C$294,$C91),"")</f>
        <v/>
      </c>
      <c r="X91" s="26" t="str">
        <f>IF(ISNUMBER(AVERAGEIFS(Observed!T$2:T$294,Observed!$A$2:$A$294,$A91,Observed!$C$2:$C$294,$C91)),AVERAGEIFS(Observed!T$2:T$294,Observed!$A$2:$A$294,$A91,Observed!$C$2:$C$294,$C91),"")</f>
        <v/>
      </c>
      <c r="Y91" s="24" t="str">
        <f>IF(ISNUMBER(AVERAGEIFS(Observed!U$2:U$294,Observed!$A$2:$A$294,$A91,Observed!$C$2:$C$294,$C91)),AVERAGEIFS(Observed!U$2:U$294,Observed!$A$2:$A$294,$A91,Observed!$C$2:$C$294,$C91),"")</f>
        <v/>
      </c>
      <c r="Z91" s="24" t="str">
        <f>IF(ISNUMBER(AVERAGEIFS(Observed!V$2:V$294,Observed!$A$2:$A$294,$A91,Observed!$C$2:$C$294,$C91)),AVERAGEIFS(Observed!V$2:V$294,Observed!$A$2:$A$294,$A91,Observed!$C$2:$C$294,$C91),"")</f>
        <v/>
      </c>
      <c r="AA91" s="24" t="str">
        <f>IF(ISNUMBER(AVERAGEIFS(Observed!W$2:W$294,Observed!$A$2:$A$294,$A91,Observed!$C$2:$C$294,$C91)),AVERAGEIFS(Observed!W$2:W$294,Observed!$A$2:$A$294,$A91,Observed!$C$2:$C$294,$C91),"")</f>
        <v/>
      </c>
      <c r="AB91" s="24" t="str">
        <f>IF(ISNUMBER(AVERAGEIFS(Observed!X$2:X$294,Observed!$A$2:$A$294,$A91,Observed!$C$2:$C$294,$C91)),AVERAGEIFS(Observed!X$2:X$294,Observed!$A$2:$A$294,$A91,Observed!$C$2:$C$294,$C91),"")</f>
        <v/>
      </c>
      <c r="AC91" s="24" t="str">
        <f>IF(ISNUMBER(AVERAGEIFS(Observed!Y$2:Y$294,Observed!$A$2:$A$294,$A91,Observed!$C$2:$C$294,$C91)),AVERAGEIFS(Observed!Y$2:Y$294,Observed!$A$2:$A$294,$A91,Observed!$C$2:$C$294,$C91),"")</f>
        <v/>
      </c>
      <c r="AD91" s="24" t="str">
        <f>IF(ISNUMBER(AVERAGEIFS(Observed!Z$2:Z$294,Observed!$A$2:$A$294,$A91,Observed!$C$2:$C$294,$C91)),AVERAGEIFS(Observed!Z$2:Z$294,Observed!$A$2:$A$294,$A91,Observed!$C$2:$C$294,$C91),"")</f>
        <v/>
      </c>
      <c r="AE91" s="24" t="str">
        <f>IF(ISNUMBER(AVERAGEIFS(Observed!AA$2:AA$294,Observed!$A$2:$A$294,$A91,Observed!$C$2:$C$294,$C91)),AVERAGEIFS(Observed!AA$2:AA$294,Observed!$A$2:$A$294,$A91,Observed!$C$2:$C$294,$C91),"")</f>
        <v/>
      </c>
      <c r="AF91" s="24" t="str">
        <f>IF(ISNUMBER(AVERAGEIFS(Observed!AB$2:AB$294,Observed!$A$2:$A$294,$A91,Observed!$C$2:$C$294,$C91)),AVERAGEIFS(Observed!AB$2:AB$294,Observed!$A$2:$A$294,$A91,Observed!$C$2:$C$294,$C91),"")</f>
        <v/>
      </c>
      <c r="AG91" s="24" t="str">
        <f>IF(ISNUMBER(AVERAGEIFS(Observed!AC$2:AC$294,Observed!$A$2:$A$294,$A91,Observed!$C$2:$C$294,$C91)),AVERAGEIFS(Observed!AC$2:AC$294,Observed!$A$2:$A$294,$A91,Observed!$C$2:$C$294,$C91),"")</f>
        <v/>
      </c>
      <c r="AH91" s="25" t="str">
        <f>IF(ISNUMBER(AVERAGEIFS(Observed!AD$2:AD$294,Observed!$A$2:$A$294,$A91,Observed!$C$2:$C$294,$C91)),AVERAGEIFS(Observed!AD$2:AD$294,Observed!$A$2:$A$294,$A91,Observed!$C$2:$C$294,$C91),"")</f>
        <v/>
      </c>
      <c r="AI91" s="25" t="str">
        <f>IF(ISNUMBER(AVERAGEIFS(Observed!AE$2:AE$294,Observed!$A$2:$A$294,$A91,Observed!$C$2:$C$294,$C91)),AVERAGEIFS(Observed!AE$2:AE$294,Observed!$A$2:$A$294,$A91,Observed!$C$2:$C$294,$C91),"")</f>
        <v/>
      </c>
      <c r="AJ91" s="25" t="str">
        <f>IF(ISNUMBER(AVERAGEIFS(Observed!AF$2:AF$294,Observed!$A$2:$A$294,$A91,Observed!$C$2:$C$294,$C91)),AVERAGEIFS(Observed!AF$2:AF$294,Observed!$A$2:$A$294,$A91,Observed!$C$2:$C$294,$C91),"")</f>
        <v/>
      </c>
      <c r="AK91" s="24" t="str">
        <f>IF(ISNUMBER(AVERAGEIFS(Observed!AG$2:AG$294,Observed!$A$2:$A$294,$A91,Observed!$C$2:$C$294,$C91)),AVERAGEIFS(Observed!AG$2:AG$294,Observed!$A$2:$A$294,$A91,Observed!$C$2:$C$294,$C91),"")</f>
        <v/>
      </c>
      <c r="AL91" s="25">
        <f>IF(ISNUMBER(AVERAGEIFS(Observed!AH$2:AH$294,Observed!$A$2:$A$294,$A91,Observed!$C$2:$C$294,$C91)),AVERAGEIFS(Observed!AH$2:AH$294,Observed!$A$2:$A$294,$A91,Observed!$C$2:$C$294,$C91),"")</f>
        <v>0.19233333333333336</v>
      </c>
      <c r="AM91" s="24">
        <f>IF(ISNUMBER(AVERAGEIFS(Observed!AI$2:AI$294,Observed!$A$2:$A$294,$A91,Observed!$C$2:$C$294,$C91)),AVERAGEIFS(Observed!AI$2:AI$294,Observed!$A$2:$A$294,$A91,Observed!$C$2:$C$294,$C91),"")</f>
        <v>6.0000000000000001E-3</v>
      </c>
      <c r="AN91" s="24">
        <f>IF(ISNUMBER(AVERAGEIFS(Observed!AJ$2:AJ$294,Observed!$A$2:$A$294,$A91,Observed!$C$2:$C$294,$C91)),AVERAGEIFS(Observed!AJ$2:AJ$294,Observed!$A$2:$A$294,$A91,Observed!$C$2:$C$294,$C91),"")</f>
        <v>0.26866666666666666</v>
      </c>
      <c r="AO91" s="24" t="str">
        <f>IF(ISNUMBER(AVERAGEIFS(Observed!AN$2:AN$294,Observed!$A$2:$A$294,$A91,Observed!$C$2:$C$294,$C91)),AVERAGEIFS(Observed!AN$2:AN$294,Observed!$A$2:$A$294,$A91,Observed!$C$2:$C$294,$C91),"")</f>
        <v/>
      </c>
      <c r="AP91" s="25" t="str">
        <f>IF(ISNUMBER(AVERAGEIFS(Observed!AO$2:AO$294,Observed!$A$2:$A$294,$A91,Observed!$C$2:$C$294,$C91)),AVERAGEIFS(Observed!AO$2:AO$294,Observed!$A$2:$A$294,$A91,Observed!$C$2:$C$294,$C91),"")</f>
        <v/>
      </c>
      <c r="AQ91" s="24" t="str">
        <f>IF(ISNUMBER(AVERAGEIFS(Observed!AP$2:AP$294,Observed!$A$2:$A$294,$A91,Observed!$C$2:$C$294,$C91)),AVERAGEIFS(Observed!AP$2:AP$294,Observed!$A$2:$A$294,$A91,Observed!$C$2:$C$294,$C91),"")</f>
        <v/>
      </c>
      <c r="AR91" s="24" t="str">
        <f>IF(ISNUMBER(AVERAGEIFS(Observed!AQ$2:AQ$294,Observed!$A$2:$A$294,$A91,Observed!$C$2:$C$294,$C91)),AVERAGEIFS(Observed!AQ$2:AQ$294,Observed!$A$2:$A$294,$A91,Observed!$C$2:$C$294,$C91),"")</f>
        <v/>
      </c>
      <c r="AS91" s="2">
        <f>COUNTIFS(Observed!$A$2:$A$294,$A91,Observed!$C$2:$C$294,$C91)</f>
        <v>3</v>
      </c>
      <c r="AT91" s="2">
        <f t="shared" si="3"/>
        <v>6</v>
      </c>
    </row>
    <row r="92" spans="1:46" x14ac:dyDescent="0.25">
      <c r="A92" s="4" t="s">
        <v>27</v>
      </c>
      <c r="B92" t="s">
        <v>26</v>
      </c>
      <c r="C92" s="3">
        <v>42704</v>
      </c>
      <c r="D92">
        <v>1</v>
      </c>
      <c r="F92">
        <v>0</v>
      </c>
      <c r="J92" s="2" t="s">
        <v>66</v>
      </c>
      <c r="K92" s="2" t="s">
        <v>33</v>
      </c>
      <c r="L92">
        <v>16</v>
      </c>
      <c r="M92" s="2" t="s">
        <v>22</v>
      </c>
      <c r="N92" s="23" t="str">
        <f>IF(ISNUMBER(AVERAGEIFS(Observed!J$2:J$294,Observed!$A$2:$A$294,$A92,Observed!$C$2:$C$294,$C92)),AVERAGEIFS(Observed!J$2:J$294,Observed!$A$2:$A$294,$A92,Observed!$C$2:$C$294,$C92),"")</f>
        <v/>
      </c>
      <c r="O92" s="24" t="str">
        <f>IF(ISNUMBER(AVERAGEIFS(Observed!K$2:K$294,Observed!$A$2:$A$294,$A92,Observed!$C$2:$C$294,$C92)),AVERAGEIFS(Observed!K$2:K$294,Observed!$A$2:$A$294,$A92,Observed!$C$2:$C$294,$C92),"")</f>
        <v/>
      </c>
      <c r="P92" s="24">
        <f>IF(ISNUMBER(AVERAGEIFS(Observed!L$2:L$294,Observed!$A$2:$A$294,$A92,Observed!$C$2:$C$294,$C92)),AVERAGEIFS(Observed!L$2:L$294,Observed!$A$2:$A$294,$A92,Observed!$C$2:$C$294,$C92),"")</f>
        <v>295.57666666666665</v>
      </c>
      <c r="Q92" s="24">
        <f>IF(ISNUMBER(AVERAGEIFS(Observed!M$2:M$294,Observed!$A$2:$A$294,$A92,Observed!$C$2:$C$294,$C92)),AVERAGEIFS(Observed!M$2:M$294,Observed!$A$2:$A$294,$A92,Observed!$C$2:$C$294,$C92),"")</f>
        <v>295.57666666666665</v>
      </c>
      <c r="R92" s="24">
        <f>IF(ISNUMBER(AVERAGEIFS(Observed!N$2:N$294,Observed!$A$2:$A$294,$A92,Observed!$C$2:$C$294,$C92)),AVERAGEIFS(Observed!N$2:N$294,Observed!$A$2:$A$294,$A92,Observed!$C$2:$C$294,$C92),"")</f>
        <v>653.56666666666672</v>
      </c>
      <c r="S92" s="25" t="str">
        <f>IF(ISNUMBER(AVERAGEIFS(Observed!O$2:O$294,Observed!$A$2:$A$294,$A92,Observed!$C$2:$C$294,$C92)),AVERAGEIFS(Observed!O$2:O$294,Observed!$A$2:$A$294,$A92,Observed!$C$2:$C$294,$C92),"")</f>
        <v/>
      </c>
      <c r="T92" s="25" t="str">
        <f>IF(ISNUMBER(AVERAGEIFS(Observed!P$2:P$294,Observed!$A$2:$A$294,$A92,Observed!$C$2:$C$294,$C92)),AVERAGEIFS(Observed!P$2:P$294,Observed!$A$2:$A$294,$A92,Observed!$C$2:$C$294,$C92),"")</f>
        <v/>
      </c>
      <c r="U92" s="25" t="str">
        <f>IF(ISNUMBER(AVERAGEIFS(Observed!Q$2:Q$294,Observed!$A$2:$A$294,$A92,Observed!$C$2:$C$294,$C92)),AVERAGEIFS(Observed!Q$2:Q$294,Observed!$A$2:$A$294,$A92,Observed!$C$2:$C$294,$C92),"")</f>
        <v/>
      </c>
      <c r="V92" s="24" t="str">
        <f>IF(ISNUMBER(AVERAGEIFS(Observed!R$2:R$294,Observed!$A$2:$A$294,$A92,Observed!$C$2:$C$294,$C92)),AVERAGEIFS(Observed!R$2:R$294,Observed!$A$2:$A$294,$A92,Observed!$C$2:$C$294,$C92),"")</f>
        <v/>
      </c>
      <c r="W92" s="26" t="str">
        <f>IF(ISNUMBER(AVERAGEIFS(Observed!S$2:S$294,Observed!$A$2:$A$294,$A92,Observed!$C$2:$C$294,$C92)),AVERAGEIFS(Observed!S$2:S$294,Observed!$A$2:$A$294,$A92,Observed!$C$2:$C$294,$C92),"")</f>
        <v/>
      </c>
      <c r="X92" s="26" t="str">
        <f>IF(ISNUMBER(AVERAGEIFS(Observed!T$2:T$294,Observed!$A$2:$A$294,$A92,Observed!$C$2:$C$294,$C92)),AVERAGEIFS(Observed!T$2:T$294,Observed!$A$2:$A$294,$A92,Observed!$C$2:$C$294,$C92),"")</f>
        <v/>
      </c>
      <c r="Y92" s="24" t="str">
        <f>IF(ISNUMBER(AVERAGEIFS(Observed!U$2:U$294,Observed!$A$2:$A$294,$A92,Observed!$C$2:$C$294,$C92)),AVERAGEIFS(Observed!U$2:U$294,Observed!$A$2:$A$294,$A92,Observed!$C$2:$C$294,$C92),"")</f>
        <v/>
      </c>
      <c r="Z92" s="24" t="str">
        <f>IF(ISNUMBER(AVERAGEIFS(Observed!V$2:V$294,Observed!$A$2:$A$294,$A92,Observed!$C$2:$C$294,$C92)),AVERAGEIFS(Observed!V$2:V$294,Observed!$A$2:$A$294,$A92,Observed!$C$2:$C$294,$C92),"")</f>
        <v/>
      </c>
      <c r="AA92" s="24" t="str">
        <f>IF(ISNUMBER(AVERAGEIFS(Observed!W$2:W$294,Observed!$A$2:$A$294,$A92,Observed!$C$2:$C$294,$C92)),AVERAGEIFS(Observed!W$2:W$294,Observed!$A$2:$A$294,$A92,Observed!$C$2:$C$294,$C92),"")</f>
        <v/>
      </c>
      <c r="AB92" s="24" t="str">
        <f>IF(ISNUMBER(AVERAGEIFS(Observed!X$2:X$294,Observed!$A$2:$A$294,$A92,Observed!$C$2:$C$294,$C92)),AVERAGEIFS(Observed!X$2:X$294,Observed!$A$2:$A$294,$A92,Observed!$C$2:$C$294,$C92),"")</f>
        <v/>
      </c>
      <c r="AC92" s="24" t="str">
        <f>IF(ISNUMBER(AVERAGEIFS(Observed!Y$2:Y$294,Observed!$A$2:$A$294,$A92,Observed!$C$2:$C$294,$C92)),AVERAGEIFS(Observed!Y$2:Y$294,Observed!$A$2:$A$294,$A92,Observed!$C$2:$C$294,$C92),"")</f>
        <v/>
      </c>
      <c r="AD92" s="24" t="str">
        <f>IF(ISNUMBER(AVERAGEIFS(Observed!Z$2:Z$294,Observed!$A$2:$A$294,$A92,Observed!$C$2:$C$294,$C92)),AVERAGEIFS(Observed!Z$2:Z$294,Observed!$A$2:$A$294,$A92,Observed!$C$2:$C$294,$C92),"")</f>
        <v/>
      </c>
      <c r="AE92" s="24" t="str">
        <f>IF(ISNUMBER(AVERAGEIFS(Observed!AA$2:AA$294,Observed!$A$2:$A$294,$A92,Observed!$C$2:$C$294,$C92)),AVERAGEIFS(Observed!AA$2:AA$294,Observed!$A$2:$A$294,$A92,Observed!$C$2:$C$294,$C92),"")</f>
        <v/>
      </c>
      <c r="AF92" s="24" t="str">
        <f>IF(ISNUMBER(AVERAGEIFS(Observed!AB$2:AB$294,Observed!$A$2:$A$294,$A92,Observed!$C$2:$C$294,$C92)),AVERAGEIFS(Observed!AB$2:AB$294,Observed!$A$2:$A$294,$A92,Observed!$C$2:$C$294,$C92),"")</f>
        <v/>
      </c>
      <c r="AG92" s="24" t="str">
        <f>IF(ISNUMBER(AVERAGEIFS(Observed!AC$2:AC$294,Observed!$A$2:$A$294,$A92,Observed!$C$2:$C$294,$C92)),AVERAGEIFS(Observed!AC$2:AC$294,Observed!$A$2:$A$294,$A92,Observed!$C$2:$C$294,$C92),"")</f>
        <v/>
      </c>
      <c r="AH92" s="25" t="str">
        <f>IF(ISNUMBER(AVERAGEIFS(Observed!AD$2:AD$294,Observed!$A$2:$A$294,$A92,Observed!$C$2:$C$294,$C92)),AVERAGEIFS(Observed!AD$2:AD$294,Observed!$A$2:$A$294,$A92,Observed!$C$2:$C$294,$C92),"")</f>
        <v/>
      </c>
      <c r="AI92" s="25" t="str">
        <f>IF(ISNUMBER(AVERAGEIFS(Observed!AE$2:AE$294,Observed!$A$2:$A$294,$A92,Observed!$C$2:$C$294,$C92)),AVERAGEIFS(Observed!AE$2:AE$294,Observed!$A$2:$A$294,$A92,Observed!$C$2:$C$294,$C92),"")</f>
        <v/>
      </c>
      <c r="AJ92" s="25" t="str">
        <f>IF(ISNUMBER(AVERAGEIFS(Observed!AF$2:AF$294,Observed!$A$2:$A$294,$A92,Observed!$C$2:$C$294,$C92)),AVERAGEIFS(Observed!AF$2:AF$294,Observed!$A$2:$A$294,$A92,Observed!$C$2:$C$294,$C92),"")</f>
        <v/>
      </c>
      <c r="AK92" s="24" t="str">
        <f>IF(ISNUMBER(AVERAGEIFS(Observed!AG$2:AG$294,Observed!$A$2:$A$294,$A92,Observed!$C$2:$C$294,$C92)),AVERAGEIFS(Observed!AG$2:AG$294,Observed!$A$2:$A$294,$A92,Observed!$C$2:$C$294,$C92),"")</f>
        <v/>
      </c>
      <c r="AL92" s="25">
        <f>IF(ISNUMBER(AVERAGEIFS(Observed!AH$2:AH$294,Observed!$A$2:$A$294,$A92,Observed!$C$2:$C$294,$C92)),AVERAGEIFS(Observed!AH$2:AH$294,Observed!$A$2:$A$294,$A92,Observed!$C$2:$C$294,$C92),"")</f>
        <v>2.4999999999999998E-2</v>
      </c>
      <c r="AM92" s="24">
        <f>IF(ISNUMBER(AVERAGEIFS(Observed!AI$2:AI$294,Observed!$A$2:$A$294,$A92,Observed!$C$2:$C$294,$C92)),AVERAGEIFS(Observed!AI$2:AI$294,Observed!$A$2:$A$294,$A92,Observed!$C$2:$C$294,$C92),"")</f>
        <v>5.9499999999999997E-2</v>
      </c>
      <c r="AN92" s="24">
        <f>IF(ISNUMBER(AVERAGEIFS(Observed!AJ$2:AJ$294,Observed!$A$2:$A$294,$A92,Observed!$C$2:$C$294,$C92)),AVERAGEIFS(Observed!AJ$2:AJ$294,Observed!$A$2:$A$294,$A92,Observed!$C$2:$C$294,$C92),"")</f>
        <v>0.10966666666666665</v>
      </c>
      <c r="AO92" s="24" t="str">
        <f>IF(ISNUMBER(AVERAGEIFS(Observed!AN$2:AN$294,Observed!$A$2:$A$294,$A92,Observed!$C$2:$C$294,$C92)),AVERAGEIFS(Observed!AN$2:AN$294,Observed!$A$2:$A$294,$A92,Observed!$C$2:$C$294,$C92),"")</f>
        <v/>
      </c>
      <c r="AP92" s="25" t="str">
        <f>IF(ISNUMBER(AVERAGEIFS(Observed!AO$2:AO$294,Observed!$A$2:$A$294,$A92,Observed!$C$2:$C$294,$C92)),AVERAGEIFS(Observed!AO$2:AO$294,Observed!$A$2:$A$294,$A92,Observed!$C$2:$C$294,$C92),"")</f>
        <v/>
      </c>
      <c r="AQ92" s="24" t="str">
        <f>IF(ISNUMBER(AVERAGEIFS(Observed!AP$2:AP$294,Observed!$A$2:$A$294,$A92,Observed!$C$2:$C$294,$C92)),AVERAGEIFS(Observed!AP$2:AP$294,Observed!$A$2:$A$294,$A92,Observed!$C$2:$C$294,$C92),"")</f>
        <v/>
      </c>
      <c r="AR92" s="24" t="str">
        <f>IF(ISNUMBER(AVERAGEIFS(Observed!AQ$2:AQ$294,Observed!$A$2:$A$294,$A92,Observed!$C$2:$C$294,$C92)),AVERAGEIFS(Observed!AQ$2:AQ$294,Observed!$A$2:$A$294,$A92,Observed!$C$2:$C$294,$C92),"")</f>
        <v/>
      </c>
      <c r="AS92" s="2">
        <f>COUNTIFS(Observed!$A$2:$A$294,$A92,Observed!$C$2:$C$294,$C92)</f>
        <v>3</v>
      </c>
      <c r="AT92" s="2">
        <f t="shared" si="3"/>
        <v>6</v>
      </c>
    </row>
    <row r="93" spans="1:46" x14ac:dyDescent="0.25">
      <c r="A93" s="4" t="s">
        <v>29</v>
      </c>
      <c r="B93" t="s">
        <v>26</v>
      </c>
      <c r="C93" s="3">
        <v>42704</v>
      </c>
      <c r="D93">
        <v>1</v>
      </c>
      <c r="F93">
        <v>50</v>
      </c>
      <c r="J93" s="2" t="s">
        <v>66</v>
      </c>
      <c r="K93" s="2" t="s">
        <v>33</v>
      </c>
      <c r="L93">
        <v>16</v>
      </c>
      <c r="M93" s="2" t="s">
        <v>22</v>
      </c>
      <c r="N93" s="23" t="str">
        <f>IF(ISNUMBER(AVERAGEIFS(Observed!J$2:J$294,Observed!$A$2:$A$294,$A93,Observed!$C$2:$C$294,$C93)),AVERAGEIFS(Observed!J$2:J$294,Observed!$A$2:$A$294,$A93,Observed!$C$2:$C$294,$C93),"")</f>
        <v/>
      </c>
      <c r="O93" s="24" t="str">
        <f>IF(ISNUMBER(AVERAGEIFS(Observed!K$2:K$294,Observed!$A$2:$A$294,$A93,Observed!$C$2:$C$294,$C93)),AVERAGEIFS(Observed!K$2:K$294,Observed!$A$2:$A$294,$A93,Observed!$C$2:$C$294,$C93),"")</f>
        <v/>
      </c>
      <c r="P93" s="24">
        <f>IF(ISNUMBER(AVERAGEIFS(Observed!L$2:L$294,Observed!$A$2:$A$294,$A93,Observed!$C$2:$C$294,$C93)),AVERAGEIFS(Observed!L$2:L$294,Observed!$A$2:$A$294,$A93,Observed!$C$2:$C$294,$C93),"")</f>
        <v>298.59333333333331</v>
      </c>
      <c r="Q93" s="24">
        <f>IF(ISNUMBER(AVERAGEIFS(Observed!M$2:M$294,Observed!$A$2:$A$294,$A93,Observed!$C$2:$C$294,$C93)),AVERAGEIFS(Observed!M$2:M$294,Observed!$A$2:$A$294,$A93,Observed!$C$2:$C$294,$C93),"")</f>
        <v>298.59333333333331</v>
      </c>
      <c r="R93" s="24">
        <f>IF(ISNUMBER(AVERAGEIFS(Observed!N$2:N$294,Observed!$A$2:$A$294,$A93,Observed!$C$2:$C$294,$C93)),AVERAGEIFS(Observed!N$2:N$294,Observed!$A$2:$A$294,$A93,Observed!$C$2:$C$294,$C93),"")</f>
        <v>760.05333333333328</v>
      </c>
      <c r="S93" s="25" t="str">
        <f>IF(ISNUMBER(AVERAGEIFS(Observed!O$2:O$294,Observed!$A$2:$A$294,$A93,Observed!$C$2:$C$294,$C93)),AVERAGEIFS(Observed!O$2:O$294,Observed!$A$2:$A$294,$A93,Observed!$C$2:$C$294,$C93),"")</f>
        <v/>
      </c>
      <c r="T93" s="25" t="str">
        <f>IF(ISNUMBER(AVERAGEIFS(Observed!P$2:P$294,Observed!$A$2:$A$294,$A93,Observed!$C$2:$C$294,$C93)),AVERAGEIFS(Observed!P$2:P$294,Observed!$A$2:$A$294,$A93,Observed!$C$2:$C$294,$C93),"")</f>
        <v/>
      </c>
      <c r="U93" s="25" t="str">
        <f>IF(ISNUMBER(AVERAGEIFS(Observed!Q$2:Q$294,Observed!$A$2:$A$294,$A93,Observed!$C$2:$C$294,$C93)),AVERAGEIFS(Observed!Q$2:Q$294,Observed!$A$2:$A$294,$A93,Observed!$C$2:$C$294,$C93),"")</f>
        <v/>
      </c>
      <c r="V93" s="24" t="str">
        <f>IF(ISNUMBER(AVERAGEIFS(Observed!R$2:R$294,Observed!$A$2:$A$294,$A93,Observed!$C$2:$C$294,$C93)),AVERAGEIFS(Observed!R$2:R$294,Observed!$A$2:$A$294,$A93,Observed!$C$2:$C$294,$C93),"")</f>
        <v/>
      </c>
      <c r="W93" s="26" t="str">
        <f>IF(ISNUMBER(AVERAGEIFS(Observed!S$2:S$294,Observed!$A$2:$A$294,$A93,Observed!$C$2:$C$294,$C93)),AVERAGEIFS(Observed!S$2:S$294,Observed!$A$2:$A$294,$A93,Observed!$C$2:$C$294,$C93),"")</f>
        <v/>
      </c>
      <c r="X93" s="26" t="str">
        <f>IF(ISNUMBER(AVERAGEIFS(Observed!T$2:T$294,Observed!$A$2:$A$294,$A93,Observed!$C$2:$C$294,$C93)),AVERAGEIFS(Observed!T$2:T$294,Observed!$A$2:$A$294,$A93,Observed!$C$2:$C$294,$C93),"")</f>
        <v/>
      </c>
      <c r="Y93" s="24" t="str">
        <f>IF(ISNUMBER(AVERAGEIFS(Observed!U$2:U$294,Observed!$A$2:$A$294,$A93,Observed!$C$2:$C$294,$C93)),AVERAGEIFS(Observed!U$2:U$294,Observed!$A$2:$A$294,$A93,Observed!$C$2:$C$294,$C93),"")</f>
        <v/>
      </c>
      <c r="Z93" s="24" t="str">
        <f>IF(ISNUMBER(AVERAGEIFS(Observed!V$2:V$294,Observed!$A$2:$A$294,$A93,Observed!$C$2:$C$294,$C93)),AVERAGEIFS(Observed!V$2:V$294,Observed!$A$2:$A$294,$A93,Observed!$C$2:$C$294,$C93),"")</f>
        <v/>
      </c>
      <c r="AA93" s="24" t="str">
        <f>IF(ISNUMBER(AVERAGEIFS(Observed!W$2:W$294,Observed!$A$2:$A$294,$A93,Observed!$C$2:$C$294,$C93)),AVERAGEIFS(Observed!W$2:W$294,Observed!$A$2:$A$294,$A93,Observed!$C$2:$C$294,$C93),"")</f>
        <v/>
      </c>
      <c r="AB93" s="24" t="str">
        <f>IF(ISNUMBER(AVERAGEIFS(Observed!X$2:X$294,Observed!$A$2:$A$294,$A93,Observed!$C$2:$C$294,$C93)),AVERAGEIFS(Observed!X$2:X$294,Observed!$A$2:$A$294,$A93,Observed!$C$2:$C$294,$C93),"")</f>
        <v/>
      </c>
      <c r="AC93" s="24" t="str">
        <f>IF(ISNUMBER(AVERAGEIFS(Observed!Y$2:Y$294,Observed!$A$2:$A$294,$A93,Observed!$C$2:$C$294,$C93)),AVERAGEIFS(Observed!Y$2:Y$294,Observed!$A$2:$A$294,$A93,Observed!$C$2:$C$294,$C93),"")</f>
        <v/>
      </c>
      <c r="AD93" s="24" t="str">
        <f>IF(ISNUMBER(AVERAGEIFS(Observed!Z$2:Z$294,Observed!$A$2:$A$294,$A93,Observed!$C$2:$C$294,$C93)),AVERAGEIFS(Observed!Z$2:Z$294,Observed!$A$2:$A$294,$A93,Observed!$C$2:$C$294,$C93),"")</f>
        <v/>
      </c>
      <c r="AE93" s="24" t="str">
        <f>IF(ISNUMBER(AVERAGEIFS(Observed!AA$2:AA$294,Observed!$A$2:$A$294,$A93,Observed!$C$2:$C$294,$C93)),AVERAGEIFS(Observed!AA$2:AA$294,Observed!$A$2:$A$294,$A93,Observed!$C$2:$C$294,$C93),"")</f>
        <v/>
      </c>
      <c r="AF93" s="24" t="str">
        <f>IF(ISNUMBER(AVERAGEIFS(Observed!AB$2:AB$294,Observed!$A$2:$A$294,$A93,Observed!$C$2:$C$294,$C93)),AVERAGEIFS(Observed!AB$2:AB$294,Observed!$A$2:$A$294,$A93,Observed!$C$2:$C$294,$C93),"")</f>
        <v/>
      </c>
      <c r="AG93" s="24" t="str">
        <f>IF(ISNUMBER(AVERAGEIFS(Observed!AC$2:AC$294,Observed!$A$2:$A$294,$A93,Observed!$C$2:$C$294,$C93)),AVERAGEIFS(Observed!AC$2:AC$294,Observed!$A$2:$A$294,$A93,Observed!$C$2:$C$294,$C93),"")</f>
        <v/>
      </c>
      <c r="AH93" s="25" t="str">
        <f>IF(ISNUMBER(AVERAGEIFS(Observed!AD$2:AD$294,Observed!$A$2:$A$294,$A93,Observed!$C$2:$C$294,$C93)),AVERAGEIFS(Observed!AD$2:AD$294,Observed!$A$2:$A$294,$A93,Observed!$C$2:$C$294,$C93),"")</f>
        <v/>
      </c>
      <c r="AI93" s="25" t="str">
        <f>IF(ISNUMBER(AVERAGEIFS(Observed!AE$2:AE$294,Observed!$A$2:$A$294,$A93,Observed!$C$2:$C$294,$C93)),AVERAGEIFS(Observed!AE$2:AE$294,Observed!$A$2:$A$294,$A93,Observed!$C$2:$C$294,$C93),"")</f>
        <v/>
      </c>
      <c r="AJ93" s="25" t="str">
        <f>IF(ISNUMBER(AVERAGEIFS(Observed!AF$2:AF$294,Observed!$A$2:$A$294,$A93,Observed!$C$2:$C$294,$C93)),AVERAGEIFS(Observed!AF$2:AF$294,Observed!$A$2:$A$294,$A93,Observed!$C$2:$C$294,$C93),"")</f>
        <v/>
      </c>
      <c r="AK93" s="24" t="str">
        <f>IF(ISNUMBER(AVERAGEIFS(Observed!AG$2:AG$294,Observed!$A$2:$A$294,$A93,Observed!$C$2:$C$294,$C93)),AVERAGEIFS(Observed!AG$2:AG$294,Observed!$A$2:$A$294,$A93,Observed!$C$2:$C$294,$C93),"")</f>
        <v/>
      </c>
      <c r="AL93" s="25">
        <f>IF(ISNUMBER(AVERAGEIFS(Observed!AH$2:AH$294,Observed!$A$2:$A$294,$A93,Observed!$C$2:$C$294,$C93)),AVERAGEIFS(Observed!AH$2:AH$294,Observed!$A$2:$A$294,$A93,Observed!$C$2:$C$294,$C93),"")</f>
        <v>2.8666666666666663E-2</v>
      </c>
      <c r="AM93" s="24">
        <f>IF(ISNUMBER(AVERAGEIFS(Observed!AI$2:AI$294,Observed!$A$2:$A$294,$A93,Observed!$C$2:$C$294,$C93)),AVERAGEIFS(Observed!AI$2:AI$294,Observed!$A$2:$A$294,$A93,Observed!$C$2:$C$294,$C93),"")</f>
        <v>1.7666666666666667E-2</v>
      </c>
      <c r="AN93" s="24">
        <f>IF(ISNUMBER(AVERAGEIFS(Observed!AJ$2:AJ$294,Observed!$A$2:$A$294,$A93,Observed!$C$2:$C$294,$C93)),AVERAGEIFS(Observed!AJ$2:AJ$294,Observed!$A$2:$A$294,$A93,Observed!$C$2:$C$294,$C93),"")</f>
        <v>0.21</v>
      </c>
      <c r="AO93" s="24" t="str">
        <f>IF(ISNUMBER(AVERAGEIFS(Observed!AN$2:AN$294,Observed!$A$2:$A$294,$A93,Observed!$C$2:$C$294,$C93)),AVERAGEIFS(Observed!AN$2:AN$294,Observed!$A$2:$A$294,$A93,Observed!$C$2:$C$294,$C93),"")</f>
        <v/>
      </c>
      <c r="AP93" s="25" t="str">
        <f>IF(ISNUMBER(AVERAGEIFS(Observed!AO$2:AO$294,Observed!$A$2:$A$294,$A93,Observed!$C$2:$C$294,$C93)),AVERAGEIFS(Observed!AO$2:AO$294,Observed!$A$2:$A$294,$A93,Observed!$C$2:$C$294,$C93),"")</f>
        <v/>
      </c>
      <c r="AQ93" s="24" t="str">
        <f>IF(ISNUMBER(AVERAGEIFS(Observed!AP$2:AP$294,Observed!$A$2:$A$294,$A93,Observed!$C$2:$C$294,$C93)),AVERAGEIFS(Observed!AP$2:AP$294,Observed!$A$2:$A$294,$A93,Observed!$C$2:$C$294,$C93),"")</f>
        <v/>
      </c>
      <c r="AR93" s="24" t="str">
        <f>IF(ISNUMBER(AVERAGEIFS(Observed!AQ$2:AQ$294,Observed!$A$2:$A$294,$A93,Observed!$C$2:$C$294,$C93)),AVERAGEIFS(Observed!AQ$2:AQ$294,Observed!$A$2:$A$294,$A93,Observed!$C$2:$C$294,$C93),"")</f>
        <v/>
      </c>
      <c r="AS93" s="2">
        <f>COUNTIFS(Observed!$A$2:$A$294,$A93,Observed!$C$2:$C$294,$C93)</f>
        <v>3</v>
      </c>
      <c r="AT93" s="2">
        <f t="shared" si="3"/>
        <v>6</v>
      </c>
    </row>
    <row r="94" spans="1:46" x14ac:dyDescent="0.25">
      <c r="A94" s="4" t="s">
        <v>28</v>
      </c>
      <c r="B94" t="s">
        <v>26</v>
      </c>
      <c r="C94" s="3">
        <v>42704</v>
      </c>
      <c r="D94">
        <v>1</v>
      </c>
      <c r="F94">
        <v>100</v>
      </c>
      <c r="J94" s="2" t="s">
        <v>66</v>
      </c>
      <c r="K94" s="2" t="s">
        <v>33</v>
      </c>
      <c r="L94">
        <v>16</v>
      </c>
      <c r="M94" s="2" t="s">
        <v>22</v>
      </c>
      <c r="N94" s="23" t="str">
        <f>IF(ISNUMBER(AVERAGEIFS(Observed!J$2:J$294,Observed!$A$2:$A$294,$A94,Observed!$C$2:$C$294,$C94)),AVERAGEIFS(Observed!J$2:J$294,Observed!$A$2:$A$294,$A94,Observed!$C$2:$C$294,$C94),"")</f>
        <v/>
      </c>
      <c r="O94" s="24" t="str">
        <f>IF(ISNUMBER(AVERAGEIFS(Observed!K$2:K$294,Observed!$A$2:$A$294,$A94,Observed!$C$2:$C$294,$C94)),AVERAGEIFS(Observed!K$2:K$294,Observed!$A$2:$A$294,$A94,Observed!$C$2:$C$294,$C94),"")</f>
        <v/>
      </c>
      <c r="P94" s="24">
        <f>IF(ISNUMBER(AVERAGEIFS(Observed!L$2:L$294,Observed!$A$2:$A$294,$A94,Observed!$C$2:$C$294,$C94)),AVERAGEIFS(Observed!L$2:L$294,Observed!$A$2:$A$294,$A94,Observed!$C$2:$C$294,$C94),"")</f>
        <v>294.83666666666664</v>
      </c>
      <c r="Q94" s="24">
        <f>IF(ISNUMBER(AVERAGEIFS(Observed!M$2:M$294,Observed!$A$2:$A$294,$A94,Observed!$C$2:$C$294,$C94)),AVERAGEIFS(Observed!M$2:M$294,Observed!$A$2:$A$294,$A94,Observed!$C$2:$C$294,$C94),"")</f>
        <v>294.83666666666664</v>
      </c>
      <c r="R94" s="24">
        <f>IF(ISNUMBER(AVERAGEIFS(Observed!N$2:N$294,Observed!$A$2:$A$294,$A94,Observed!$C$2:$C$294,$C94)),AVERAGEIFS(Observed!N$2:N$294,Observed!$A$2:$A$294,$A94,Observed!$C$2:$C$294,$C94),"")</f>
        <v>717.66</v>
      </c>
      <c r="S94" s="25" t="str">
        <f>IF(ISNUMBER(AVERAGEIFS(Observed!O$2:O$294,Observed!$A$2:$A$294,$A94,Observed!$C$2:$C$294,$C94)),AVERAGEIFS(Observed!O$2:O$294,Observed!$A$2:$A$294,$A94,Observed!$C$2:$C$294,$C94),"")</f>
        <v/>
      </c>
      <c r="T94" s="25" t="str">
        <f>IF(ISNUMBER(AVERAGEIFS(Observed!P$2:P$294,Observed!$A$2:$A$294,$A94,Observed!$C$2:$C$294,$C94)),AVERAGEIFS(Observed!P$2:P$294,Observed!$A$2:$A$294,$A94,Observed!$C$2:$C$294,$C94),"")</f>
        <v/>
      </c>
      <c r="U94" s="25" t="str">
        <f>IF(ISNUMBER(AVERAGEIFS(Observed!Q$2:Q$294,Observed!$A$2:$A$294,$A94,Observed!$C$2:$C$294,$C94)),AVERAGEIFS(Observed!Q$2:Q$294,Observed!$A$2:$A$294,$A94,Observed!$C$2:$C$294,$C94),"")</f>
        <v/>
      </c>
      <c r="V94" s="24" t="str">
        <f>IF(ISNUMBER(AVERAGEIFS(Observed!R$2:R$294,Observed!$A$2:$A$294,$A94,Observed!$C$2:$C$294,$C94)),AVERAGEIFS(Observed!R$2:R$294,Observed!$A$2:$A$294,$A94,Observed!$C$2:$C$294,$C94),"")</f>
        <v/>
      </c>
      <c r="W94" s="26" t="str">
        <f>IF(ISNUMBER(AVERAGEIFS(Observed!S$2:S$294,Observed!$A$2:$A$294,$A94,Observed!$C$2:$C$294,$C94)),AVERAGEIFS(Observed!S$2:S$294,Observed!$A$2:$A$294,$A94,Observed!$C$2:$C$294,$C94),"")</f>
        <v/>
      </c>
      <c r="X94" s="26" t="str">
        <f>IF(ISNUMBER(AVERAGEIFS(Observed!T$2:T$294,Observed!$A$2:$A$294,$A94,Observed!$C$2:$C$294,$C94)),AVERAGEIFS(Observed!T$2:T$294,Observed!$A$2:$A$294,$A94,Observed!$C$2:$C$294,$C94),"")</f>
        <v/>
      </c>
      <c r="Y94" s="24" t="str">
        <f>IF(ISNUMBER(AVERAGEIFS(Observed!U$2:U$294,Observed!$A$2:$A$294,$A94,Observed!$C$2:$C$294,$C94)),AVERAGEIFS(Observed!U$2:U$294,Observed!$A$2:$A$294,$A94,Observed!$C$2:$C$294,$C94),"")</f>
        <v/>
      </c>
      <c r="Z94" s="24" t="str">
        <f>IF(ISNUMBER(AVERAGEIFS(Observed!V$2:V$294,Observed!$A$2:$A$294,$A94,Observed!$C$2:$C$294,$C94)),AVERAGEIFS(Observed!V$2:V$294,Observed!$A$2:$A$294,$A94,Observed!$C$2:$C$294,$C94),"")</f>
        <v/>
      </c>
      <c r="AA94" s="24" t="str">
        <f>IF(ISNUMBER(AVERAGEIFS(Observed!W$2:W$294,Observed!$A$2:$A$294,$A94,Observed!$C$2:$C$294,$C94)),AVERAGEIFS(Observed!W$2:W$294,Observed!$A$2:$A$294,$A94,Observed!$C$2:$C$294,$C94),"")</f>
        <v/>
      </c>
      <c r="AB94" s="24" t="str">
        <f>IF(ISNUMBER(AVERAGEIFS(Observed!X$2:X$294,Observed!$A$2:$A$294,$A94,Observed!$C$2:$C$294,$C94)),AVERAGEIFS(Observed!X$2:X$294,Observed!$A$2:$A$294,$A94,Observed!$C$2:$C$294,$C94),"")</f>
        <v/>
      </c>
      <c r="AC94" s="24" t="str">
        <f>IF(ISNUMBER(AVERAGEIFS(Observed!Y$2:Y$294,Observed!$A$2:$A$294,$A94,Observed!$C$2:$C$294,$C94)),AVERAGEIFS(Observed!Y$2:Y$294,Observed!$A$2:$A$294,$A94,Observed!$C$2:$C$294,$C94),"")</f>
        <v/>
      </c>
      <c r="AD94" s="24" t="str">
        <f>IF(ISNUMBER(AVERAGEIFS(Observed!Z$2:Z$294,Observed!$A$2:$A$294,$A94,Observed!$C$2:$C$294,$C94)),AVERAGEIFS(Observed!Z$2:Z$294,Observed!$A$2:$A$294,$A94,Observed!$C$2:$C$294,$C94),"")</f>
        <v/>
      </c>
      <c r="AE94" s="24" t="str">
        <f>IF(ISNUMBER(AVERAGEIFS(Observed!AA$2:AA$294,Observed!$A$2:$A$294,$A94,Observed!$C$2:$C$294,$C94)),AVERAGEIFS(Observed!AA$2:AA$294,Observed!$A$2:$A$294,$A94,Observed!$C$2:$C$294,$C94),"")</f>
        <v/>
      </c>
      <c r="AF94" s="24" t="str">
        <f>IF(ISNUMBER(AVERAGEIFS(Observed!AB$2:AB$294,Observed!$A$2:$A$294,$A94,Observed!$C$2:$C$294,$C94)),AVERAGEIFS(Observed!AB$2:AB$294,Observed!$A$2:$A$294,$A94,Observed!$C$2:$C$294,$C94),"")</f>
        <v/>
      </c>
      <c r="AG94" s="24" t="str">
        <f>IF(ISNUMBER(AVERAGEIFS(Observed!AC$2:AC$294,Observed!$A$2:$A$294,$A94,Observed!$C$2:$C$294,$C94)),AVERAGEIFS(Observed!AC$2:AC$294,Observed!$A$2:$A$294,$A94,Observed!$C$2:$C$294,$C94),"")</f>
        <v/>
      </c>
      <c r="AH94" s="25" t="str">
        <f>IF(ISNUMBER(AVERAGEIFS(Observed!AD$2:AD$294,Observed!$A$2:$A$294,$A94,Observed!$C$2:$C$294,$C94)),AVERAGEIFS(Observed!AD$2:AD$294,Observed!$A$2:$A$294,$A94,Observed!$C$2:$C$294,$C94),"")</f>
        <v/>
      </c>
      <c r="AI94" s="25" t="str">
        <f>IF(ISNUMBER(AVERAGEIFS(Observed!AE$2:AE$294,Observed!$A$2:$A$294,$A94,Observed!$C$2:$C$294,$C94)),AVERAGEIFS(Observed!AE$2:AE$294,Observed!$A$2:$A$294,$A94,Observed!$C$2:$C$294,$C94),"")</f>
        <v/>
      </c>
      <c r="AJ94" s="25" t="str">
        <f>IF(ISNUMBER(AVERAGEIFS(Observed!AF$2:AF$294,Observed!$A$2:$A$294,$A94,Observed!$C$2:$C$294,$C94)),AVERAGEIFS(Observed!AF$2:AF$294,Observed!$A$2:$A$294,$A94,Observed!$C$2:$C$294,$C94),"")</f>
        <v/>
      </c>
      <c r="AK94" s="24" t="str">
        <f>IF(ISNUMBER(AVERAGEIFS(Observed!AG$2:AG$294,Observed!$A$2:$A$294,$A94,Observed!$C$2:$C$294,$C94)),AVERAGEIFS(Observed!AG$2:AG$294,Observed!$A$2:$A$294,$A94,Observed!$C$2:$C$294,$C94),"")</f>
        <v/>
      </c>
      <c r="AL94" s="25">
        <f>IF(ISNUMBER(AVERAGEIFS(Observed!AH$2:AH$294,Observed!$A$2:$A$294,$A94,Observed!$C$2:$C$294,$C94)),AVERAGEIFS(Observed!AH$2:AH$294,Observed!$A$2:$A$294,$A94,Observed!$C$2:$C$294,$C94),"")</f>
        <v>4.7666666666666663E-2</v>
      </c>
      <c r="AM94" s="24">
        <f>IF(ISNUMBER(AVERAGEIFS(Observed!AI$2:AI$294,Observed!$A$2:$A$294,$A94,Observed!$C$2:$C$294,$C94)),AVERAGEIFS(Observed!AI$2:AI$294,Observed!$A$2:$A$294,$A94,Observed!$C$2:$C$294,$C94),"")</f>
        <v>9.5000000000000001E-2</v>
      </c>
      <c r="AN94" s="24">
        <f>IF(ISNUMBER(AVERAGEIFS(Observed!AJ$2:AJ$294,Observed!$A$2:$A$294,$A94,Observed!$C$2:$C$294,$C94)),AVERAGEIFS(Observed!AJ$2:AJ$294,Observed!$A$2:$A$294,$A94,Observed!$C$2:$C$294,$C94),"")</f>
        <v>0.24099999999999999</v>
      </c>
      <c r="AO94" s="24" t="str">
        <f>IF(ISNUMBER(AVERAGEIFS(Observed!AN$2:AN$294,Observed!$A$2:$A$294,$A94,Observed!$C$2:$C$294,$C94)),AVERAGEIFS(Observed!AN$2:AN$294,Observed!$A$2:$A$294,$A94,Observed!$C$2:$C$294,$C94),"")</f>
        <v/>
      </c>
      <c r="AP94" s="25" t="str">
        <f>IF(ISNUMBER(AVERAGEIFS(Observed!AO$2:AO$294,Observed!$A$2:$A$294,$A94,Observed!$C$2:$C$294,$C94)),AVERAGEIFS(Observed!AO$2:AO$294,Observed!$A$2:$A$294,$A94,Observed!$C$2:$C$294,$C94),"")</f>
        <v/>
      </c>
      <c r="AQ94" s="24" t="str">
        <f>IF(ISNUMBER(AVERAGEIFS(Observed!AP$2:AP$294,Observed!$A$2:$A$294,$A94,Observed!$C$2:$C$294,$C94)),AVERAGEIFS(Observed!AP$2:AP$294,Observed!$A$2:$A$294,$A94,Observed!$C$2:$C$294,$C94),"")</f>
        <v/>
      </c>
      <c r="AR94" s="24" t="str">
        <f>IF(ISNUMBER(AVERAGEIFS(Observed!AQ$2:AQ$294,Observed!$A$2:$A$294,$A94,Observed!$C$2:$C$294,$C94)),AVERAGEIFS(Observed!AQ$2:AQ$294,Observed!$A$2:$A$294,$A94,Observed!$C$2:$C$294,$C94),"")</f>
        <v/>
      </c>
      <c r="AS94" s="2">
        <f>COUNTIFS(Observed!$A$2:$A$294,$A94,Observed!$C$2:$C$294,$C94)</f>
        <v>3</v>
      </c>
      <c r="AT94" s="2">
        <f t="shared" si="3"/>
        <v>6</v>
      </c>
    </row>
    <row r="95" spans="1:46" x14ac:dyDescent="0.25">
      <c r="A95" s="4" t="s">
        <v>25</v>
      </c>
      <c r="B95" t="s">
        <v>26</v>
      </c>
      <c r="C95" s="3">
        <v>42704</v>
      </c>
      <c r="D95">
        <v>1</v>
      </c>
      <c r="F95">
        <v>200</v>
      </c>
      <c r="J95" s="2" t="s">
        <v>66</v>
      </c>
      <c r="K95" s="2" t="s">
        <v>33</v>
      </c>
      <c r="L95">
        <v>16</v>
      </c>
      <c r="M95" s="2" t="s">
        <v>22</v>
      </c>
      <c r="N95" s="23" t="str">
        <f>IF(ISNUMBER(AVERAGEIFS(Observed!J$2:J$294,Observed!$A$2:$A$294,$A95,Observed!$C$2:$C$294,$C95)),AVERAGEIFS(Observed!J$2:J$294,Observed!$A$2:$A$294,$A95,Observed!$C$2:$C$294,$C95),"")</f>
        <v/>
      </c>
      <c r="O95" s="24" t="str">
        <f>IF(ISNUMBER(AVERAGEIFS(Observed!K$2:K$294,Observed!$A$2:$A$294,$A95,Observed!$C$2:$C$294,$C95)),AVERAGEIFS(Observed!K$2:K$294,Observed!$A$2:$A$294,$A95,Observed!$C$2:$C$294,$C95),"")</f>
        <v/>
      </c>
      <c r="P95" s="24">
        <f>IF(ISNUMBER(AVERAGEIFS(Observed!L$2:L$294,Observed!$A$2:$A$294,$A95,Observed!$C$2:$C$294,$C95)),AVERAGEIFS(Observed!L$2:L$294,Observed!$A$2:$A$294,$A95,Observed!$C$2:$C$294,$C95),"")</f>
        <v>292.07</v>
      </c>
      <c r="Q95" s="24">
        <f>IF(ISNUMBER(AVERAGEIFS(Observed!M$2:M$294,Observed!$A$2:$A$294,$A95,Observed!$C$2:$C$294,$C95)),AVERAGEIFS(Observed!M$2:M$294,Observed!$A$2:$A$294,$A95,Observed!$C$2:$C$294,$C95),"")</f>
        <v>292.07</v>
      </c>
      <c r="R95" s="24">
        <f>IF(ISNUMBER(AVERAGEIFS(Observed!N$2:N$294,Observed!$A$2:$A$294,$A95,Observed!$C$2:$C$294,$C95)),AVERAGEIFS(Observed!N$2:N$294,Observed!$A$2:$A$294,$A95,Observed!$C$2:$C$294,$C95),"")</f>
        <v>802.65333333333331</v>
      </c>
      <c r="S95" s="25" t="str">
        <f>IF(ISNUMBER(AVERAGEIFS(Observed!O$2:O$294,Observed!$A$2:$A$294,$A95,Observed!$C$2:$C$294,$C95)),AVERAGEIFS(Observed!O$2:O$294,Observed!$A$2:$A$294,$A95,Observed!$C$2:$C$294,$C95),"")</f>
        <v/>
      </c>
      <c r="T95" s="25" t="str">
        <f>IF(ISNUMBER(AVERAGEIFS(Observed!P$2:P$294,Observed!$A$2:$A$294,$A95,Observed!$C$2:$C$294,$C95)),AVERAGEIFS(Observed!P$2:P$294,Observed!$A$2:$A$294,$A95,Observed!$C$2:$C$294,$C95),"")</f>
        <v/>
      </c>
      <c r="U95" s="25" t="str">
        <f>IF(ISNUMBER(AVERAGEIFS(Observed!Q$2:Q$294,Observed!$A$2:$A$294,$A95,Observed!$C$2:$C$294,$C95)),AVERAGEIFS(Observed!Q$2:Q$294,Observed!$A$2:$A$294,$A95,Observed!$C$2:$C$294,$C95),"")</f>
        <v/>
      </c>
      <c r="V95" s="24" t="str">
        <f>IF(ISNUMBER(AVERAGEIFS(Observed!R$2:R$294,Observed!$A$2:$A$294,$A95,Observed!$C$2:$C$294,$C95)),AVERAGEIFS(Observed!R$2:R$294,Observed!$A$2:$A$294,$A95,Observed!$C$2:$C$294,$C95),"")</f>
        <v/>
      </c>
      <c r="W95" s="26" t="str">
        <f>IF(ISNUMBER(AVERAGEIFS(Observed!S$2:S$294,Observed!$A$2:$A$294,$A95,Observed!$C$2:$C$294,$C95)),AVERAGEIFS(Observed!S$2:S$294,Observed!$A$2:$A$294,$A95,Observed!$C$2:$C$294,$C95),"")</f>
        <v/>
      </c>
      <c r="X95" s="26" t="str">
        <f>IF(ISNUMBER(AVERAGEIFS(Observed!T$2:T$294,Observed!$A$2:$A$294,$A95,Observed!$C$2:$C$294,$C95)),AVERAGEIFS(Observed!T$2:T$294,Observed!$A$2:$A$294,$A95,Observed!$C$2:$C$294,$C95),"")</f>
        <v/>
      </c>
      <c r="Y95" s="24" t="str">
        <f>IF(ISNUMBER(AVERAGEIFS(Observed!U$2:U$294,Observed!$A$2:$A$294,$A95,Observed!$C$2:$C$294,$C95)),AVERAGEIFS(Observed!U$2:U$294,Observed!$A$2:$A$294,$A95,Observed!$C$2:$C$294,$C95),"")</f>
        <v/>
      </c>
      <c r="Z95" s="24" t="str">
        <f>IF(ISNUMBER(AVERAGEIFS(Observed!V$2:V$294,Observed!$A$2:$A$294,$A95,Observed!$C$2:$C$294,$C95)),AVERAGEIFS(Observed!V$2:V$294,Observed!$A$2:$A$294,$A95,Observed!$C$2:$C$294,$C95),"")</f>
        <v/>
      </c>
      <c r="AA95" s="24" t="str">
        <f>IF(ISNUMBER(AVERAGEIFS(Observed!W$2:W$294,Observed!$A$2:$A$294,$A95,Observed!$C$2:$C$294,$C95)),AVERAGEIFS(Observed!W$2:W$294,Observed!$A$2:$A$294,$A95,Observed!$C$2:$C$294,$C95),"")</f>
        <v/>
      </c>
      <c r="AB95" s="24" t="str">
        <f>IF(ISNUMBER(AVERAGEIFS(Observed!X$2:X$294,Observed!$A$2:$A$294,$A95,Observed!$C$2:$C$294,$C95)),AVERAGEIFS(Observed!X$2:X$294,Observed!$A$2:$A$294,$A95,Observed!$C$2:$C$294,$C95),"")</f>
        <v/>
      </c>
      <c r="AC95" s="24" t="str">
        <f>IF(ISNUMBER(AVERAGEIFS(Observed!Y$2:Y$294,Observed!$A$2:$A$294,$A95,Observed!$C$2:$C$294,$C95)),AVERAGEIFS(Observed!Y$2:Y$294,Observed!$A$2:$A$294,$A95,Observed!$C$2:$C$294,$C95),"")</f>
        <v/>
      </c>
      <c r="AD95" s="24" t="str">
        <f>IF(ISNUMBER(AVERAGEIFS(Observed!Z$2:Z$294,Observed!$A$2:$A$294,$A95,Observed!$C$2:$C$294,$C95)),AVERAGEIFS(Observed!Z$2:Z$294,Observed!$A$2:$A$294,$A95,Observed!$C$2:$C$294,$C95),"")</f>
        <v/>
      </c>
      <c r="AE95" s="24" t="str">
        <f>IF(ISNUMBER(AVERAGEIFS(Observed!AA$2:AA$294,Observed!$A$2:$A$294,$A95,Observed!$C$2:$C$294,$C95)),AVERAGEIFS(Observed!AA$2:AA$294,Observed!$A$2:$A$294,$A95,Observed!$C$2:$C$294,$C95),"")</f>
        <v/>
      </c>
      <c r="AF95" s="24" t="str">
        <f>IF(ISNUMBER(AVERAGEIFS(Observed!AB$2:AB$294,Observed!$A$2:$A$294,$A95,Observed!$C$2:$C$294,$C95)),AVERAGEIFS(Observed!AB$2:AB$294,Observed!$A$2:$A$294,$A95,Observed!$C$2:$C$294,$C95),"")</f>
        <v/>
      </c>
      <c r="AG95" s="24" t="str">
        <f>IF(ISNUMBER(AVERAGEIFS(Observed!AC$2:AC$294,Observed!$A$2:$A$294,$A95,Observed!$C$2:$C$294,$C95)),AVERAGEIFS(Observed!AC$2:AC$294,Observed!$A$2:$A$294,$A95,Observed!$C$2:$C$294,$C95),"")</f>
        <v/>
      </c>
      <c r="AH95" s="25" t="str">
        <f>IF(ISNUMBER(AVERAGEIFS(Observed!AD$2:AD$294,Observed!$A$2:$A$294,$A95,Observed!$C$2:$C$294,$C95)),AVERAGEIFS(Observed!AD$2:AD$294,Observed!$A$2:$A$294,$A95,Observed!$C$2:$C$294,$C95),"")</f>
        <v/>
      </c>
      <c r="AI95" s="25" t="str">
        <f>IF(ISNUMBER(AVERAGEIFS(Observed!AE$2:AE$294,Observed!$A$2:$A$294,$A95,Observed!$C$2:$C$294,$C95)),AVERAGEIFS(Observed!AE$2:AE$294,Observed!$A$2:$A$294,$A95,Observed!$C$2:$C$294,$C95),"")</f>
        <v/>
      </c>
      <c r="AJ95" s="25" t="str">
        <f>IF(ISNUMBER(AVERAGEIFS(Observed!AF$2:AF$294,Observed!$A$2:$A$294,$A95,Observed!$C$2:$C$294,$C95)),AVERAGEIFS(Observed!AF$2:AF$294,Observed!$A$2:$A$294,$A95,Observed!$C$2:$C$294,$C95),"")</f>
        <v/>
      </c>
      <c r="AK95" s="24" t="str">
        <f>IF(ISNUMBER(AVERAGEIFS(Observed!AG$2:AG$294,Observed!$A$2:$A$294,$A95,Observed!$C$2:$C$294,$C95)),AVERAGEIFS(Observed!AG$2:AG$294,Observed!$A$2:$A$294,$A95,Observed!$C$2:$C$294,$C95),"")</f>
        <v/>
      </c>
      <c r="AL95" s="25">
        <f>IF(ISNUMBER(AVERAGEIFS(Observed!AH$2:AH$294,Observed!$A$2:$A$294,$A95,Observed!$C$2:$C$294,$C95)),AVERAGEIFS(Observed!AH$2:AH$294,Observed!$A$2:$A$294,$A95,Observed!$C$2:$C$294,$C95),"")</f>
        <v>5.5999999999999994E-2</v>
      </c>
      <c r="AM95" s="24">
        <f>IF(ISNUMBER(AVERAGEIFS(Observed!AI$2:AI$294,Observed!$A$2:$A$294,$A95,Observed!$C$2:$C$294,$C95)),AVERAGEIFS(Observed!AI$2:AI$294,Observed!$A$2:$A$294,$A95,Observed!$C$2:$C$294,$C95),"")</f>
        <v>0.01</v>
      </c>
      <c r="AN95" s="24">
        <f>IF(ISNUMBER(AVERAGEIFS(Observed!AJ$2:AJ$294,Observed!$A$2:$A$294,$A95,Observed!$C$2:$C$294,$C95)),AVERAGEIFS(Observed!AJ$2:AJ$294,Observed!$A$2:$A$294,$A95,Observed!$C$2:$C$294,$C95),"")</f>
        <v>0.314</v>
      </c>
      <c r="AO95" s="24" t="str">
        <f>IF(ISNUMBER(AVERAGEIFS(Observed!AN$2:AN$294,Observed!$A$2:$A$294,$A95,Observed!$C$2:$C$294,$C95)),AVERAGEIFS(Observed!AN$2:AN$294,Observed!$A$2:$A$294,$A95,Observed!$C$2:$C$294,$C95),"")</f>
        <v/>
      </c>
      <c r="AP95" s="25" t="str">
        <f>IF(ISNUMBER(AVERAGEIFS(Observed!AO$2:AO$294,Observed!$A$2:$A$294,$A95,Observed!$C$2:$C$294,$C95)),AVERAGEIFS(Observed!AO$2:AO$294,Observed!$A$2:$A$294,$A95,Observed!$C$2:$C$294,$C95),"")</f>
        <v/>
      </c>
      <c r="AQ95" s="24" t="str">
        <f>IF(ISNUMBER(AVERAGEIFS(Observed!AP$2:AP$294,Observed!$A$2:$A$294,$A95,Observed!$C$2:$C$294,$C95)),AVERAGEIFS(Observed!AP$2:AP$294,Observed!$A$2:$A$294,$A95,Observed!$C$2:$C$294,$C95),"")</f>
        <v/>
      </c>
      <c r="AR95" s="24" t="str">
        <f>IF(ISNUMBER(AVERAGEIFS(Observed!AQ$2:AQ$294,Observed!$A$2:$A$294,$A95,Observed!$C$2:$C$294,$C95)),AVERAGEIFS(Observed!AQ$2:AQ$294,Observed!$A$2:$A$294,$A95,Observed!$C$2:$C$294,$C95),"")</f>
        <v/>
      </c>
      <c r="AS95" s="2">
        <f>COUNTIFS(Observed!$A$2:$A$294,$A95,Observed!$C$2:$C$294,$C95)</f>
        <v>3</v>
      </c>
      <c r="AT95" s="2">
        <f t="shared" si="3"/>
        <v>6</v>
      </c>
    </row>
    <row r="96" spans="1:46" x14ac:dyDescent="0.25">
      <c r="A96" s="4" t="s">
        <v>31</v>
      </c>
      <c r="B96" t="s">
        <v>26</v>
      </c>
      <c r="C96" s="3">
        <v>42704</v>
      </c>
      <c r="D96">
        <v>1</v>
      </c>
      <c r="F96">
        <v>350</v>
      </c>
      <c r="J96" s="2" t="s">
        <v>66</v>
      </c>
      <c r="K96" s="2" t="s">
        <v>33</v>
      </c>
      <c r="L96">
        <v>16</v>
      </c>
      <c r="M96" s="2" t="s">
        <v>22</v>
      </c>
      <c r="N96" s="23" t="str">
        <f>IF(ISNUMBER(AVERAGEIFS(Observed!J$2:J$294,Observed!$A$2:$A$294,$A96,Observed!$C$2:$C$294,$C96)),AVERAGEIFS(Observed!J$2:J$294,Observed!$A$2:$A$294,$A96,Observed!$C$2:$C$294,$C96),"")</f>
        <v/>
      </c>
      <c r="O96" s="24" t="str">
        <f>IF(ISNUMBER(AVERAGEIFS(Observed!K$2:K$294,Observed!$A$2:$A$294,$A96,Observed!$C$2:$C$294,$C96)),AVERAGEIFS(Observed!K$2:K$294,Observed!$A$2:$A$294,$A96,Observed!$C$2:$C$294,$C96),"")</f>
        <v/>
      </c>
      <c r="P96" s="24">
        <f>IF(ISNUMBER(AVERAGEIFS(Observed!L$2:L$294,Observed!$A$2:$A$294,$A96,Observed!$C$2:$C$294,$C96)),AVERAGEIFS(Observed!L$2:L$294,Observed!$A$2:$A$294,$A96,Observed!$C$2:$C$294,$C96),"")</f>
        <v>270.50666666666666</v>
      </c>
      <c r="Q96" s="24">
        <f>IF(ISNUMBER(AVERAGEIFS(Observed!M$2:M$294,Observed!$A$2:$A$294,$A96,Observed!$C$2:$C$294,$C96)),AVERAGEIFS(Observed!M$2:M$294,Observed!$A$2:$A$294,$A96,Observed!$C$2:$C$294,$C96),"")</f>
        <v>270.50666666666666</v>
      </c>
      <c r="R96" s="24">
        <f>IF(ISNUMBER(AVERAGEIFS(Observed!N$2:N$294,Observed!$A$2:$A$294,$A96,Observed!$C$2:$C$294,$C96)),AVERAGEIFS(Observed!N$2:N$294,Observed!$A$2:$A$294,$A96,Observed!$C$2:$C$294,$C96),"")</f>
        <v>750.11666666666667</v>
      </c>
      <c r="S96" s="25" t="str">
        <f>IF(ISNUMBER(AVERAGEIFS(Observed!O$2:O$294,Observed!$A$2:$A$294,$A96,Observed!$C$2:$C$294,$C96)),AVERAGEIFS(Observed!O$2:O$294,Observed!$A$2:$A$294,$A96,Observed!$C$2:$C$294,$C96),"")</f>
        <v/>
      </c>
      <c r="T96" s="25" t="str">
        <f>IF(ISNUMBER(AVERAGEIFS(Observed!P$2:P$294,Observed!$A$2:$A$294,$A96,Observed!$C$2:$C$294,$C96)),AVERAGEIFS(Observed!P$2:P$294,Observed!$A$2:$A$294,$A96,Observed!$C$2:$C$294,$C96),"")</f>
        <v/>
      </c>
      <c r="U96" s="25" t="str">
        <f>IF(ISNUMBER(AVERAGEIFS(Observed!Q$2:Q$294,Observed!$A$2:$A$294,$A96,Observed!$C$2:$C$294,$C96)),AVERAGEIFS(Observed!Q$2:Q$294,Observed!$A$2:$A$294,$A96,Observed!$C$2:$C$294,$C96),"")</f>
        <v/>
      </c>
      <c r="V96" s="24" t="str">
        <f>IF(ISNUMBER(AVERAGEIFS(Observed!R$2:R$294,Observed!$A$2:$A$294,$A96,Observed!$C$2:$C$294,$C96)),AVERAGEIFS(Observed!R$2:R$294,Observed!$A$2:$A$294,$A96,Observed!$C$2:$C$294,$C96),"")</f>
        <v/>
      </c>
      <c r="W96" s="26" t="str">
        <f>IF(ISNUMBER(AVERAGEIFS(Observed!S$2:S$294,Observed!$A$2:$A$294,$A96,Observed!$C$2:$C$294,$C96)),AVERAGEIFS(Observed!S$2:S$294,Observed!$A$2:$A$294,$A96,Observed!$C$2:$C$294,$C96),"")</f>
        <v/>
      </c>
      <c r="X96" s="26" t="str">
        <f>IF(ISNUMBER(AVERAGEIFS(Observed!T$2:T$294,Observed!$A$2:$A$294,$A96,Observed!$C$2:$C$294,$C96)),AVERAGEIFS(Observed!T$2:T$294,Observed!$A$2:$A$294,$A96,Observed!$C$2:$C$294,$C96),"")</f>
        <v/>
      </c>
      <c r="Y96" s="24" t="str">
        <f>IF(ISNUMBER(AVERAGEIFS(Observed!U$2:U$294,Observed!$A$2:$A$294,$A96,Observed!$C$2:$C$294,$C96)),AVERAGEIFS(Observed!U$2:U$294,Observed!$A$2:$A$294,$A96,Observed!$C$2:$C$294,$C96),"")</f>
        <v/>
      </c>
      <c r="Z96" s="24" t="str">
        <f>IF(ISNUMBER(AVERAGEIFS(Observed!V$2:V$294,Observed!$A$2:$A$294,$A96,Observed!$C$2:$C$294,$C96)),AVERAGEIFS(Observed!V$2:V$294,Observed!$A$2:$A$294,$A96,Observed!$C$2:$C$294,$C96),"")</f>
        <v/>
      </c>
      <c r="AA96" s="24" t="str">
        <f>IF(ISNUMBER(AVERAGEIFS(Observed!W$2:W$294,Observed!$A$2:$A$294,$A96,Observed!$C$2:$C$294,$C96)),AVERAGEIFS(Observed!W$2:W$294,Observed!$A$2:$A$294,$A96,Observed!$C$2:$C$294,$C96),"")</f>
        <v/>
      </c>
      <c r="AB96" s="24" t="str">
        <f>IF(ISNUMBER(AVERAGEIFS(Observed!X$2:X$294,Observed!$A$2:$A$294,$A96,Observed!$C$2:$C$294,$C96)),AVERAGEIFS(Observed!X$2:X$294,Observed!$A$2:$A$294,$A96,Observed!$C$2:$C$294,$C96),"")</f>
        <v/>
      </c>
      <c r="AC96" s="24" t="str">
        <f>IF(ISNUMBER(AVERAGEIFS(Observed!Y$2:Y$294,Observed!$A$2:$A$294,$A96,Observed!$C$2:$C$294,$C96)),AVERAGEIFS(Observed!Y$2:Y$294,Observed!$A$2:$A$294,$A96,Observed!$C$2:$C$294,$C96),"")</f>
        <v/>
      </c>
      <c r="AD96" s="24" t="str">
        <f>IF(ISNUMBER(AVERAGEIFS(Observed!Z$2:Z$294,Observed!$A$2:$A$294,$A96,Observed!$C$2:$C$294,$C96)),AVERAGEIFS(Observed!Z$2:Z$294,Observed!$A$2:$A$294,$A96,Observed!$C$2:$C$294,$C96),"")</f>
        <v/>
      </c>
      <c r="AE96" s="24" t="str">
        <f>IF(ISNUMBER(AVERAGEIFS(Observed!AA$2:AA$294,Observed!$A$2:$A$294,$A96,Observed!$C$2:$C$294,$C96)),AVERAGEIFS(Observed!AA$2:AA$294,Observed!$A$2:$A$294,$A96,Observed!$C$2:$C$294,$C96),"")</f>
        <v/>
      </c>
      <c r="AF96" s="24" t="str">
        <f>IF(ISNUMBER(AVERAGEIFS(Observed!AB$2:AB$294,Observed!$A$2:$A$294,$A96,Observed!$C$2:$C$294,$C96)),AVERAGEIFS(Observed!AB$2:AB$294,Observed!$A$2:$A$294,$A96,Observed!$C$2:$C$294,$C96),"")</f>
        <v/>
      </c>
      <c r="AG96" s="24" t="str">
        <f>IF(ISNUMBER(AVERAGEIFS(Observed!AC$2:AC$294,Observed!$A$2:$A$294,$A96,Observed!$C$2:$C$294,$C96)),AVERAGEIFS(Observed!AC$2:AC$294,Observed!$A$2:$A$294,$A96,Observed!$C$2:$C$294,$C96),"")</f>
        <v/>
      </c>
      <c r="AH96" s="25" t="str">
        <f>IF(ISNUMBER(AVERAGEIFS(Observed!AD$2:AD$294,Observed!$A$2:$A$294,$A96,Observed!$C$2:$C$294,$C96)),AVERAGEIFS(Observed!AD$2:AD$294,Observed!$A$2:$A$294,$A96,Observed!$C$2:$C$294,$C96),"")</f>
        <v/>
      </c>
      <c r="AI96" s="25" t="str">
        <f>IF(ISNUMBER(AVERAGEIFS(Observed!AE$2:AE$294,Observed!$A$2:$A$294,$A96,Observed!$C$2:$C$294,$C96)),AVERAGEIFS(Observed!AE$2:AE$294,Observed!$A$2:$A$294,$A96,Observed!$C$2:$C$294,$C96),"")</f>
        <v/>
      </c>
      <c r="AJ96" s="25" t="str">
        <f>IF(ISNUMBER(AVERAGEIFS(Observed!AF$2:AF$294,Observed!$A$2:$A$294,$A96,Observed!$C$2:$C$294,$C96)),AVERAGEIFS(Observed!AF$2:AF$294,Observed!$A$2:$A$294,$A96,Observed!$C$2:$C$294,$C96),"")</f>
        <v/>
      </c>
      <c r="AK96" s="24" t="str">
        <f>IF(ISNUMBER(AVERAGEIFS(Observed!AG$2:AG$294,Observed!$A$2:$A$294,$A96,Observed!$C$2:$C$294,$C96)),AVERAGEIFS(Observed!AG$2:AG$294,Observed!$A$2:$A$294,$A96,Observed!$C$2:$C$294,$C96),"")</f>
        <v/>
      </c>
      <c r="AL96" s="25">
        <f>IF(ISNUMBER(AVERAGEIFS(Observed!AH$2:AH$294,Observed!$A$2:$A$294,$A96,Observed!$C$2:$C$294,$C96)),AVERAGEIFS(Observed!AH$2:AH$294,Observed!$A$2:$A$294,$A96,Observed!$C$2:$C$294,$C96),"")</f>
        <v>0.16633333333333336</v>
      </c>
      <c r="AM96" s="24" t="str">
        <f>IF(ISNUMBER(AVERAGEIFS(Observed!AI$2:AI$294,Observed!$A$2:$A$294,$A96,Observed!$C$2:$C$294,$C96)),AVERAGEIFS(Observed!AI$2:AI$294,Observed!$A$2:$A$294,$A96,Observed!$C$2:$C$294,$C96),"")</f>
        <v/>
      </c>
      <c r="AN96" s="24">
        <f>IF(ISNUMBER(AVERAGEIFS(Observed!AJ$2:AJ$294,Observed!$A$2:$A$294,$A96,Observed!$C$2:$C$294,$C96)),AVERAGEIFS(Observed!AJ$2:AJ$294,Observed!$A$2:$A$294,$A96,Observed!$C$2:$C$294,$C96),"")</f>
        <v>0.3793333333333333</v>
      </c>
      <c r="AO96" s="24" t="str">
        <f>IF(ISNUMBER(AVERAGEIFS(Observed!AN$2:AN$294,Observed!$A$2:$A$294,$A96,Observed!$C$2:$C$294,$C96)),AVERAGEIFS(Observed!AN$2:AN$294,Observed!$A$2:$A$294,$A96,Observed!$C$2:$C$294,$C96),"")</f>
        <v/>
      </c>
      <c r="AP96" s="25" t="str">
        <f>IF(ISNUMBER(AVERAGEIFS(Observed!AO$2:AO$294,Observed!$A$2:$A$294,$A96,Observed!$C$2:$C$294,$C96)),AVERAGEIFS(Observed!AO$2:AO$294,Observed!$A$2:$A$294,$A96,Observed!$C$2:$C$294,$C96),"")</f>
        <v/>
      </c>
      <c r="AQ96" s="24" t="str">
        <f>IF(ISNUMBER(AVERAGEIFS(Observed!AP$2:AP$294,Observed!$A$2:$A$294,$A96,Observed!$C$2:$C$294,$C96)),AVERAGEIFS(Observed!AP$2:AP$294,Observed!$A$2:$A$294,$A96,Observed!$C$2:$C$294,$C96),"")</f>
        <v/>
      </c>
      <c r="AR96" s="24" t="str">
        <f>IF(ISNUMBER(AVERAGEIFS(Observed!AQ$2:AQ$294,Observed!$A$2:$A$294,$A96,Observed!$C$2:$C$294,$C96)),AVERAGEIFS(Observed!AQ$2:AQ$294,Observed!$A$2:$A$294,$A96,Observed!$C$2:$C$294,$C96),"")</f>
        <v/>
      </c>
      <c r="AS96" s="2">
        <f>COUNTIFS(Observed!$A$2:$A$294,$A96,Observed!$C$2:$C$294,$C96)</f>
        <v>3</v>
      </c>
      <c r="AT96" s="2">
        <f t="shared" si="3"/>
        <v>5</v>
      </c>
    </row>
    <row r="97" spans="1:46" x14ac:dyDescent="0.25">
      <c r="A97" s="4" t="s">
        <v>30</v>
      </c>
      <c r="B97" t="s">
        <v>26</v>
      </c>
      <c r="C97" s="3">
        <v>42704</v>
      </c>
      <c r="D97">
        <v>1</v>
      </c>
      <c r="F97">
        <v>500</v>
      </c>
      <c r="J97" s="2" t="s">
        <v>66</v>
      </c>
      <c r="K97" s="2" t="s">
        <v>33</v>
      </c>
      <c r="L97">
        <v>16</v>
      </c>
      <c r="M97" s="2" t="s">
        <v>22</v>
      </c>
      <c r="N97" s="23" t="str">
        <f>IF(ISNUMBER(AVERAGEIFS(Observed!J$2:J$294,Observed!$A$2:$A$294,$A97,Observed!$C$2:$C$294,$C97)),AVERAGEIFS(Observed!J$2:J$294,Observed!$A$2:$A$294,$A97,Observed!$C$2:$C$294,$C97),"")</f>
        <v/>
      </c>
      <c r="O97" s="24" t="str">
        <f>IF(ISNUMBER(AVERAGEIFS(Observed!K$2:K$294,Observed!$A$2:$A$294,$A97,Observed!$C$2:$C$294,$C97)),AVERAGEIFS(Observed!K$2:K$294,Observed!$A$2:$A$294,$A97,Observed!$C$2:$C$294,$C97),"")</f>
        <v/>
      </c>
      <c r="P97" s="24">
        <f>IF(ISNUMBER(AVERAGEIFS(Observed!L$2:L$294,Observed!$A$2:$A$294,$A97,Observed!$C$2:$C$294,$C97)),AVERAGEIFS(Observed!L$2:L$294,Observed!$A$2:$A$294,$A97,Observed!$C$2:$C$294,$C97),"")</f>
        <v>294.29666666666662</v>
      </c>
      <c r="Q97" s="24">
        <f>IF(ISNUMBER(AVERAGEIFS(Observed!M$2:M$294,Observed!$A$2:$A$294,$A97,Observed!$C$2:$C$294,$C97)),AVERAGEIFS(Observed!M$2:M$294,Observed!$A$2:$A$294,$A97,Observed!$C$2:$C$294,$C97),"")</f>
        <v>294.29666666666662</v>
      </c>
      <c r="R97" s="24">
        <f>IF(ISNUMBER(AVERAGEIFS(Observed!N$2:N$294,Observed!$A$2:$A$294,$A97,Observed!$C$2:$C$294,$C97)),AVERAGEIFS(Observed!N$2:N$294,Observed!$A$2:$A$294,$A97,Observed!$C$2:$C$294,$C97),"")</f>
        <v>779.07</v>
      </c>
      <c r="S97" s="25" t="str">
        <f>IF(ISNUMBER(AVERAGEIFS(Observed!O$2:O$294,Observed!$A$2:$A$294,$A97,Observed!$C$2:$C$294,$C97)),AVERAGEIFS(Observed!O$2:O$294,Observed!$A$2:$A$294,$A97,Observed!$C$2:$C$294,$C97),"")</f>
        <v/>
      </c>
      <c r="T97" s="25" t="str">
        <f>IF(ISNUMBER(AVERAGEIFS(Observed!P$2:P$294,Observed!$A$2:$A$294,$A97,Observed!$C$2:$C$294,$C97)),AVERAGEIFS(Observed!P$2:P$294,Observed!$A$2:$A$294,$A97,Observed!$C$2:$C$294,$C97),"")</f>
        <v/>
      </c>
      <c r="U97" s="25" t="str">
        <f>IF(ISNUMBER(AVERAGEIFS(Observed!Q$2:Q$294,Observed!$A$2:$A$294,$A97,Observed!$C$2:$C$294,$C97)),AVERAGEIFS(Observed!Q$2:Q$294,Observed!$A$2:$A$294,$A97,Observed!$C$2:$C$294,$C97),"")</f>
        <v/>
      </c>
      <c r="V97" s="24" t="str">
        <f>IF(ISNUMBER(AVERAGEIFS(Observed!R$2:R$294,Observed!$A$2:$A$294,$A97,Observed!$C$2:$C$294,$C97)),AVERAGEIFS(Observed!R$2:R$294,Observed!$A$2:$A$294,$A97,Observed!$C$2:$C$294,$C97),"")</f>
        <v/>
      </c>
      <c r="W97" s="26" t="str">
        <f>IF(ISNUMBER(AVERAGEIFS(Observed!S$2:S$294,Observed!$A$2:$A$294,$A97,Observed!$C$2:$C$294,$C97)),AVERAGEIFS(Observed!S$2:S$294,Observed!$A$2:$A$294,$A97,Observed!$C$2:$C$294,$C97),"")</f>
        <v/>
      </c>
      <c r="X97" s="26" t="str">
        <f>IF(ISNUMBER(AVERAGEIFS(Observed!T$2:T$294,Observed!$A$2:$A$294,$A97,Observed!$C$2:$C$294,$C97)),AVERAGEIFS(Observed!T$2:T$294,Observed!$A$2:$A$294,$A97,Observed!$C$2:$C$294,$C97),"")</f>
        <v/>
      </c>
      <c r="Y97" s="24" t="str">
        <f>IF(ISNUMBER(AVERAGEIFS(Observed!U$2:U$294,Observed!$A$2:$A$294,$A97,Observed!$C$2:$C$294,$C97)),AVERAGEIFS(Observed!U$2:U$294,Observed!$A$2:$A$294,$A97,Observed!$C$2:$C$294,$C97),"")</f>
        <v/>
      </c>
      <c r="Z97" s="24" t="str">
        <f>IF(ISNUMBER(AVERAGEIFS(Observed!V$2:V$294,Observed!$A$2:$A$294,$A97,Observed!$C$2:$C$294,$C97)),AVERAGEIFS(Observed!V$2:V$294,Observed!$A$2:$A$294,$A97,Observed!$C$2:$C$294,$C97),"")</f>
        <v/>
      </c>
      <c r="AA97" s="24" t="str">
        <f>IF(ISNUMBER(AVERAGEIFS(Observed!W$2:W$294,Observed!$A$2:$A$294,$A97,Observed!$C$2:$C$294,$C97)),AVERAGEIFS(Observed!W$2:W$294,Observed!$A$2:$A$294,$A97,Observed!$C$2:$C$294,$C97),"")</f>
        <v/>
      </c>
      <c r="AB97" s="24" t="str">
        <f>IF(ISNUMBER(AVERAGEIFS(Observed!X$2:X$294,Observed!$A$2:$A$294,$A97,Observed!$C$2:$C$294,$C97)),AVERAGEIFS(Observed!X$2:X$294,Observed!$A$2:$A$294,$A97,Observed!$C$2:$C$294,$C97),"")</f>
        <v/>
      </c>
      <c r="AC97" s="24" t="str">
        <f>IF(ISNUMBER(AVERAGEIFS(Observed!Y$2:Y$294,Observed!$A$2:$A$294,$A97,Observed!$C$2:$C$294,$C97)),AVERAGEIFS(Observed!Y$2:Y$294,Observed!$A$2:$A$294,$A97,Observed!$C$2:$C$294,$C97),"")</f>
        <v/>
      </c>
      <c r="AD97" s="24" t="str">
        <f>IF(ISNUMBER(AVERAGEIFS(Observed!Z$2:Z$294,Observed!$A$2:$A$294,$A97,Observed!$C$2:$C$294,$C97)),AVERAGEIFS(Observed!Z$2:Z$294,Observed!$A$2:$A$294,$A97,Observed!$C$2:$C$294,$C97),"")</f>
        <v/>
      </c>
      <c r="AE97" s="24" t="str">
        <f>IF(ISNUMBER(AVERAGEIFS(Observed!AA$2:AA$294,Observed!$A$2:$A$294,$A97,Observed!$C$2:$C$294,$C97)),AVERAGEIFS(Observed!AA$2:AA$294,Observed!$A$2:$A$294,$A97,Observed!$C$2:$C$294,$C97),"")</f>
        <v/>
      </c>
      <c r="AF97" s="24" t="str">
        <f>IF(ISNUMBER(AVERAGEIFS(Observed!AB$2:AB$294,Observed!$A$2:$A$294,$A97,Observed!$C$2:$C$294,$C97)),AVERAGEIFS(Observed!AB$2:AB$294,Observed!$A$2:$A$294,$A97,Observed!$C$2:$C$294,$C97),"")</f>
        <v/>
      </c>
      <c r="AG97" s="24" t="str">
        <f>IF(ISNUMBER(AVERAGEIFS(Observed!AC$2:AC$294,Observed!$A$2:$A$294,$A97,Observed!$C$2:$C$294,$C97)),AVERAGEIFS(Observed!AC$2:AC$294,Observed!$A$2:$A$294,$A97,Observed!$C$2:$C$294,$C97),"")</f>
        <v/>
      </c>
      <c r="AH97" s="25" t="str">
        <f>IF(ISNUMBER(AVERAGEIFS(Observed!AD$2:AD$294,Observed!$A$2:$A$294,$A97,Observed!$C$2:$C$294,$C97)),AVERAGEIFS(Observed!AD$2:AD$294,Observed!$A$2:$A$294,$A97,Observed!$C$2:$C$294,$C97),"")</f>
        <v/>
      </c>
      <c r="AI97" s="25" t="str">
        <f>IF(ISNUMBER(AVERAGEIFS(Observed!AE$2:AE$294,Observed!$A$2:$A$294,$A97,Observed!$C$2:$C$294,$C97)),AVERAGEIFS(Observed!AE$2:AE$294,Observed!$A$2:$A$294,$A97,Observed!$C$2:$C$294,$C97),"")</f>
        <v/>
      </c>
      <c r="AJ97" s="25" t="str">
        <f>IF(ISNUMBER(AVERAGEIFS(Observed!AF$2:AF$294,Observed!$A$2:$A$294,$A97,Observed!$C$2:$C$294,$C97)),AVERAGEIFS(Observed!AF$2:AF$294,Observed!$A$2:$A$294,$A97,Observed!$C$2:$C$294,$C97),"")</f>
        <v/>
      </c>
      <c r="AK97" s="24" t="str">
        <f>IF(ISNUMBER(AVERAGEIFS(Observed!AG$2:AG$294,Observed!$A$2:$A$294,$A97,Observed!$C$2:$C$294,$C97)),AVERAGEIFS(Observed!AG$2:AG$294,Observed!$A$2:$A$294,$A97,Observed!$C$2:$C$294,$C97),"")</f>
        <v/>
      </c>
      <c r="AL97" s="25">
        <f>IF(ISNUMBER(AVERAGEIFS(Observed!AH$2:AH$294,Observed!$A$2:$A$294,$A97,Observed!$C$2:$C$294,$C97)),AVERAGEIFS(Observed!AH$2:AH$294,Observed!$A$2:$A$294,$A97,Observed!$C$2:$C$294,$C97),"")</f>
        <v>7.9666666666666663E-2</v>
      </c>
      <c r="AM97" s="24">
        <f>IF(ISNUMBER(AVERAGEIFS(Observed!AI$2:AI$294,Observed!$A$2:$A$294,$A97,Observed!$C$2:$C$294,$C97)),AVERAGEIFS(Observed!AI$2:AI$294,Observed!$A$2:$A$294,$A97,Observed!$C$2:$C$294,$C97),"")</f>
        <v>2E-3</v>
      </c>
      <c r="AN97" s="24">
        <f>IF(ISNUMBER(AVERAGEIFS(Observed!AJ$2:AJ$294,Observed!$A$2:$A$294,$A97,Observed!$C$2:$C$294,$C97)),AVERAGEIFS(Observed!AJ$2:AJ$294,Observed!$A$2:$A$294,$A97,Observed!$C$2:$C$294,$C97),"")</f>
        <v>0.4443333333333333</v>
      </c>
      <c r="AO97" s="24" t="str">
        <f>IF(ISNUMBER(AVERAGEIFS(Observed!AN$2:AN$294,Observed!$A$2:$A$294,$A97,Observed!$C$2:$C$294,$C97)),AVERAGEIFS(Observed!AN$2:AN$294,Observed!$A$2:$A$294,$A97,Observed!$C$2:$C$294,$C97),"")</f>
        <v/>
      </c>
      <c r="AP97" s="25" t="str">
        <f>IF(ISNUMBER(AVERAGEIFS(Observed!AO$2:AO$294,Observed!$A$2:$A$294,$A97,Observed!$C$2:$C$294,$C97)),AVERAGEIFS(Observed!AO$2:AO$294,Observed!$A$2:$A$294,$A97,Observed!$C$2:$C$294,$C97),"")</f>
        <v/>
      </c>
      <c r="AQ97" s="24" t="str">
        <f>IF(ISNUMBER(AVERAGEIFS(Observed!AP$2:AP$294,Observed!$A$2:$A$294,$A97,Observed!$C$2:$C$294,$C97)),AVERAGEIFS(Observed!AP$2:AP$294,Observed!$A$2:$A$294,$A97,Observed!$C$2:$C$294,$C97),"")</f>
        <v/>
      </c>
      <c r="AR97" s="24" t="str">
        <f>IF(ISNUMBER(AVERAGEIFS(Observed!AQ$2:AQ$294,Observed!$A$2:$A$294,$A97,Observed!$C$2:$C$294,$C97)),AVERAGEIFS(Observed!AQ$2:AQ$294,Observed!$A$2:$A$294,$A97,Observed!$C$2:$C$294,$C97),"")</f>
        <v/>
      </c>
      <c r="AS97" s="2">
        <f>COUNTIFS(Observed!$A$2:$A$294,$A97,Observed!$C$2:$C$294,$C97)</f>
        <v>3</v>
      </c>
      <c r="AT97" s="2">
        <f t="shared" si="2"/>
        <v>6</v>
      </c>
    </row>
  </sheetData>
  <dataValidations count="1">
    <dataValidation type="decimal" allowBlank="1" showInputMessage="1" showErrorMessage="1" sqref="AL1">
      <formula1>0.08</formula1>
      <formula2>0.3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Observed</vt:lpstr>
      <vt:lpstr>ObservedMeans</vt:lpstr>
    </vt:vector>
  </TitlesOfParts>
  <Company>AgResearch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Cichota, Rogerio</dc:creator>
  <cp:lastModifiedBy>Reviewer</cp:lastModifiedBy>
  <dcterms:created xsi:type="dcterms:W3CDTF">2016-04-27T08:58:31Z</dcterms:created>
  <dcterms:modified xsi:type="dcterms:W3CDTF">2019-05-07T23:10:00Z</dcterms:modified>
</cp:coreProperties>
</file>