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strain/"/>
    </mc:Choice>
  </mc:AlternateContent>
  <xr:revisionPtr revIDLastSave="284" documentId="13_ncr:40009_{6EC51D8A-0E49-4668-8FE1-29765DCE4103}" xr6:coauthVersionLast="47" xr6:coauthVersionMax="47" xr10:uidLastSave="{EF6BB8D7-07F2-4182-BA1D-8D603872E0EA}"/>
  <bookViews>
    <workbookView xWindow="-120" yWindow="-120" windowWidth="38640" windowHeight="2112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Q13" i="1"/>
  <c r="Q21" i="1"/>
  <c r="G74" i="1"/>
  <c r="G73" i="1"/>
  <c r="J73" i="1" s="1"/>
  <c r="G72" i="1"/>
  <c r="J72" i="1" s="1"/>
  <c r="G71" i="1"/>
  <c r="J71" i="1" s="1"/>
  <c r="G70" i="1"/>
  <c r="G69" i="1"/>
  <c r="J69" i="1" s="1"/>
  <c r="G68" i="1"/>
  <c r="G67" i="1"/>
  <c r="J67" i="1" s="1"/>
  <c r="G66" i="1"/>
  <c r="G65" i="1"/>
  <c r="J65" i="1" s="1"/>
  <c r="G64" i="1"/>
  <c r="J64" i="1" s="1"/>
  <c r="G76" i="1"/>
  <c r="J76" i="1" s="1"/>
  <c r="G77" i="1"/>
  <c r="G78" i="1"/>
  <c r="G79" i="1"/>
  <c r="G80" i="1"/>
  <c r="J80" i="1" s="1"/>
  <c r="G81" i="1"/>
  <c r="G82" i="1"/>
  <c r="G83" i="1"/>
  <c r="G84" i="1"/>
  <c r="J84" i="1" s="1"/>
  <c r="G85" i="1"/>
  <c r="G86" i="1"/>
  <c r="J86" i="1" s="1"/>
  <c r="G87" i="1"/>
  <c r="G88" i="1"/>
  <c r="J88" i="1" s="1"/>
  <c r="G89" i="1"/>
  <c r="G90" i="1"/>
  <c r="G91" i="1"/>
  <c r="G92" i="1"/>
  <c r="J92" i="1" s="1"/>
  <c r="G93" i="1"/>
  <c r="G94" i="1"/>
  <c r="G75" i="1"/>
  <c r="J75" i="1" s="1"/>
  <c r="G3" i="1"/>
  <c r="F3" i="1" s="1"/>
  <c r="I3" i="1" s="1"/>
  <c r="G4" i="1"/>
  <c r="F4" i="1" s="1"/>
  <c r="I4" i="1" s="1"/>
  <c r="G5" i="1"/>
  <c r="F5" i="1" s="1"/>
  <c r="G6" i="1"/>
  <c r="F6" i="1" s="1"/>
  <c r="L6" i="1" s="1"/>
  <c r="Q6" i="1" s="1"/>
  <c r="G7" i="1"/>
  <c r="G8" i="1"/>
  <c r="F8" i="1" s="1"/>
  <c r="I8" i="1" s="1"/>
  <c r="G9" i="1"/>
  <c r="F9" i="1" s="1"/>
  <c r="G10" i="1"/>
  <c r="F10" i="1" s="1"/>
  <c r="G11" i="1"/>
  <c r="F11" i="1" s="1"/>
  <c r="G12" i="1"/>
  <c r="F12" i="1" s="1"/>
  <c r="G13" i="1"/>
  <c r="F13" i="1" s="1"/>
  <c r="L13" i="1" s="1"/>
  <c r="G14" i="1"/>
  <c r="F14" i="1" s="1"/>
  <c r="G15" i="1"/>
  <c r="F15" i="1" s="1"/>
  <c r="L15" i="1" s="1"/>
  <c r="Q15" i="1" s="1"/>
  <c r="G16" i="1"/>
  <c r="F16" i="1" s="1"/>
  <c r="I16" i="1" s="1"/>
  <c r="G17" i="1"/>
  <c r="G18" i="1"/>
  <c r="F18" i="1" s="1"/>
  <c r="G19" i="1"/>
  <c r="J19" i="1" s="1"/>
  <c r="G20" i="1"/>
  <c r="F20" i="1" s="1"/>
  <c r="G21" i="1"/>
  <c r="F21" i="1" s="1"/>
  <c r="L21" i="1" s="1"/>
  <c r="P21" i="1" s="1"/>
  <c r="G22" i="1"/>
  <c r="F22" i="1" s="1"/>
  <c r="L22" i="1" s="1"/>
  <c r="Q22" i="1" s="1"/>
  <c r="G23" i="1"/>
  <c r="F23" i="1" s="1"/>
  <c r="G24" i="1"/>
  <c r="F24" i="1" s="1"/>
  <c r="G25" i="1"/>
  <c r="G26" i="1"/>
  <c r="F26" i="1" s="1"/>
  <c r="G27" i="1"/>
  <c r="F27" i="1" s="1"/>
  <c r="G28" i="1"/>
  <c r="F28" i="1" s="1"/>
  <c r="G29" i="1"/>
  <c r="F29" i="1" s="1"/>
  <c r="G30" i="1"/>
  <c r="F30" i="1" s="1"/>
  <c r="G31" i="1"/>
  <c r="G32" i="1"/>
  <c r="G38" i="1" s="1"/>
  <c r="J9" i="1"/>
  <c r="G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AB16" i="1" s="1"/>
  <c r="C17" i="1"/>
  <c r="E17" i="1" s="1"/>
  <c r="AB17" i="1" s="1"/>
  <c r="C18" i="1"/>
  <c r="E18" i="1" s="1"/>
  <c r="C19" i="1"/>
  <c r="E19" i="1" s="1"/>
  <c r="AB19" i="1" s="1"/>
  <c r="C20" i="1"/>
  <c r="E20" i="1" s="1"/>
  <c r="C21" i="1"/>
  <c r="E21" i="1" s="1"/>
  <c r="C22" i="1"/>
  <c r="E22" i="1" s="1"/>
  <c r="C23" i="1"/>
  <c r="E23" i="1" s="1"/>
  <c r="C24" i="1"/>
  <c r="E24" i="1" s="1"/>
  <c r="AB24" i="1" s="1"/>
  <c r="C25" i="1"/>
  <c r="E25" i="1" s="1"/>
  <c r="AB25" i="1" s="1"/>
  <c r="C26" i="1"/>
  <c r="E26" i="1" s="1"/>
  <c r="C27" i="1"/>
  <c r="E27" i="1" s="1"/>
  <c r="AB27" i="1" s="1"/>
  <c r="C28" i="1"/>
  <c r="E28" i="1" s="1"/>
  <c r="C29" i="1"/>
  <c r="E29" i="1" s="1"/>
  <c r="C30" i="1"/>
  <c r="E30" i="1" s="1"/>
  <c r="C31" i="1"/>
  <c r="E31" i="1" s="1"/>
  <c r="C32" i="1"/>
  <c r="E32" i="1" s="1"/>
  <c r="AB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AB75" i="1" s="1"/>
  <c r="C76" i="1"/>
  <c r="E76" i="1" s="1"/>
  <c r="C77" i="1"/>
  <c r="E77" i="1" s="1"/>
  <c r="AB77" i="1" s="1"/>
  <c r="C78" i="1"/>
  <c r="E78" i="1" s="1"/>
  <c r="C79" i="1"/>
  <c r="E79" i="1" s="1"/>
  <c r="AB79" i="1" s="1"/>
  <c r="C80" i="1"/>
  <c r="E80" i="1" s="1"/>
  <c r="C81" i="1"/>
  <c r="E81" i="1" s="1"/>
  <c r="C82" i="1"/>
  <c r="E82" i="1" s="1"/>
  <c r="AB82" i="1" s="1"/>
  <c r="C83" i="1"/>
  <c r="E83" i="1" s="1"/>
  <c r="AB83" i="1" s="1"/>
  <c r="C84" i="1"/>
  <c r="E84" i="1" s="1"/>
  <c r="C85" i="1"/>
  <c r="E85" i="1" s="1"/>
  <c r="AB85" i="1" s="1"/>
  <c r="C86" i="1"/>
  <c r="E86" i="1" s="1"/>
  <c r="C87" i="1"/>
  <c r="E87" i="1" s="1"/>
  <c r="AB87" i="1" s="1"/>
  <c r="C88" i="1"/>
  <c r="E88" i="1" s="1"/>
  <c r="C89" i="1"/>
  <c r="E89" i="1" s="1"/>
  <c r="C90" i="1"/>
  <c r="E90" i="1" s="1"/>
  <c r="AB90" i="1" s="1"/>
  <c r="C91" i="1"/>
  <c r="E91" i="1" s="1"/>
  <c r="AB91" i="1" s="1"/>
  <c r="C92" i="1"/>
  <c r="E92" i="1" s="1"/>
  <c r="C93" i="1"/>
  <c r="E93" i="1" s="1"/>
  <c r="AB93" i="1" s="1"/>
  <c r="C94" i="1"/>
  <c r="E94" i="1" s="1"/>
  <c r="C2" i="1"/>
  <c r="E2" i="1" s="1"/>
  <c r="J94" i="1"/>
  <c r="J93" i="1"/>
  <c r="J87" i="1"/>
  <c r="J85" i="1"/>
  <c r="J79" i="1"/>
  <c r="J78" i="1"/>
  <c r="J77" i="1"/>
  <c r="J70" i="1"/>
  <c r="J68" i="1"/>
  <c r="J32" i="1"/>
  <c r="J29" i="1"/>
  <c r="I29" i="1"/>
  <c r="J27" i="1"/>
  <c r="I23" i="1"/>
  <c r="J21" i="1"/>
  <c r="J16" i="1"/>
  <c r="J14" i="1"/>
  <c r="J13" i="1"/>
  <c r="I13" i="1"/>
  <c r="J8" i="1"/>
  <c r="J7" i="1"/>
  <c r="J6" i="1"/>
  <c r="J5" i="1"/>
  <c r="J3" i="1"/>
  <c r="AB31" i="1" l="1"/>
  <c r="AB23" i="1"/>
  <c r="AB15" i="1"/>
  <c r="AB29" i="1"/>
  <c r="AB21" i="1"/>
  <c r="AB13" i="1"/>
  <c r="I15" i="1"/>
  <c r="AB89" i="1"/>
  <c r="AB81" i="1"/>
  <c r="AB26" i="1"/>
  <c r="AB18" i="1"/>
  <c r="J18" i="1"/>
  <c r="J10" i="1"/>
  <c r="AB88" i="1"/>
  <c r="AB80" i="1"/>
  <c r="J26" i="1"/>
  <c r="AB94" i="1"/>
  <c r="AB86" i="1"/>
  <c r="AB78" i="1"/>
  <c r="J4" i="1"/>
  <c r="G45" i="1"/>
  <c r="J45" i="1" s="1"/>
  <c r="G37" i="1"/>
  <c r="J37" i="1" s="1"/>
  <c r="I30" i="1"/>
  <c r="L30" i="1"/>
  <c r="Q30" i="1" s="1"/>
  <c r="J28" i="1"/>
  <c r="AB30" i="1"/>
  <c r="AB22" i="1"/>
  <c r="AB14" i="1"/>
  <c r="G43" i="1"/>
  <c r="J43" i="1" s="1"/>
  <c r="AB92" i="1"/>
  <c r="AB84" i="1"/>
  <c r="AB76" i="1"/>
  <c r="AB28" i="1"/>
  <c r="AB20" i="1"/>
  <c r="G35" i="1"/>
  <c r="J35" i="1" s="1"/>
  <c r="J20" i="1"/>
  <c r="J30" i="1"/>
  <c r="F32" i="1"/>
  <c r="F83" i="1" s="1"/>
  <c r="L83" i="1" s="1"/>
  <c r="Q83" i="1" s="1"/>
  <c r="G61" i="1"/>
  <c r="J61" i="1" s="1"/>
  <c r="J12" i="1"/>
  <c r="G59" i="1"/>
  <c r="J22" i="1"/>
  <c r="G53" i="1"/>
  <c r="G51" i="1"/>
  <c r="J51" i="1" s="1"/>
  <c r="F93" i="1"/>
  <c r="F54" i="1"/>
  <c r="F61" i="1"/>
  <c r="I9" i="1"/>
  <c r="J38" i="1"/>
  <c r="J53" i="1"/>
  <c r="F25" i="1"/>
  <c r="L25" i="1" s="1"/>
  <c r="F17" i="1"/>
  <c r="L17" i="1" s="1"/>
  <c r="Q17" i="1" s="1"/>
  <c r="F2" i="1"/>
  <c r="J2" i="1"/>
  <c r="F7" i="1"/>
  <c r="I7" i="1" s="1"/>
  <c r="J91" i="1"/>
  <c r="J83" i="1"/>
  <c r="L29" i="1"/>
  <c r="Q29" i="1" s="1"/>
  <c r="I27" i="1"/>
  <c r="L27" i="1"/>
  <c r="Q27" i="1" s="1"/>
  <c r="I11" i="1"/>
  <c r="L11" i="1"/>
  <c r="Q11" i="1" s="1"/>
  <c r="J23" i="1"/>
  <c r="J31" i="1"/>
  <c r="F31" i="1"/>
  <c r="G60" i="1"/>
  <c r="J60" i="1" s="1"/>
  <c r="G52" i="1"/>
  <c r="J52" i="1" s="1"/>
  <c r="G44" i="1"/>
  <c r="G36" i="1"/>
  <c r="L23" i="1"/>
  <c r="J81" i="1"/>
  <c r="G58" i="1"/>
  <c r="G50" i="1"/>
  <c r="J50" i="1" s="1"/>
  <c r="G42" i="1"/>
  <c r="J42" i="1" s="1"/>
  <c r="G34" i="1"/>
  <c r="J34" i="1" s="1"/>
  <c r="J59" i="1"/>
  <c r="L14" i="1"/>
  <c r="Q14" i="1" s="1"/>
  <c r="G57" i="1"/>
  <c r="J57" i="1" s="1"/>
  <c r="G49" i="1"/>
  <c r="J49" i="1" s="1"/>
  <c r="G41" i="1"/>
  <c r="I14" i="1"/>
  <c r="I22" i="1"/>
  <c r="F19" i="1"/>
  <c r="G33" i="1"/>
  <c r="G56" i="1"/>
  <c r="J56" i="1" s="1"/>
  <c r="G48" i="1"/>
  <c r="G40" i="1"/>
  <c r="I6" i="1"/>
  <c r="G63" i="1"/>
  <c r="G55" i="1"/>
  <c r="G47" i="1"/>
  <c r="G39" i="1"/>
  <c r="G62" i="1"/>
  <c r="G54" i="1"/>
  <c r="J54" i="1" s="1"/>
  <c r="G46" i="1"/>
  <c r="J89" i="1"/>
  <c r="I20" i="1"/>
  <c r="L5" i="1"/>
  <c r="L20" i="1"/>
  <c r="L4" i="1"/>
  <c r="Q4" i="1" s="1"/>
  <c r="I5" i="1"/>
  <c r="I21" i="1"/>
  <c r="I12" i="1"/>
  <c r="I24" i="1"/>
  <c r="I28" i="1"/>
  <c r="L16" i="1"/>
  <c r="L8" i="1"/>
  <c r="L28" i="1"/>
  <c r="L12" i="1"/>
  <c r="J11" i="1"/>
  <c r="L24" i="1"/>
  <c r="L3" i="1"/>
  <c r="Q3" i="1" s="1"/>
  <c r="J15" i="1"/>
  <c r="J24" i="1"/>
  <c r="L19" i="1"/>
  <c r="L26" i="1"/>
  <c r="L18" i="1"/>
  <c r="L10" i="1"/>
  <c r="J25" i="1"/>
  <c r="L9" i="1"/>
  <c r="Q9" i="1" s="1"/>
  <c r="J17" i="1"/>
  <c r="J66" i="1"/>
  <c r="J74" i="1"/>
  <c r="J82" i="1"/>
  <c r="J90" i="1"/>
  <c r="I10" i="1"/>
  <c r="I18" i="1"/>
  <c r="I26" i="1"/>
  <c r="O13" i="1"/>
  <c r="P30" i="1"/>
  <c r="P15" i="1"/>
  <c r="O22" i="1"/>
  <c r="P22" i="1"/>
  <c r="O15" i="1"/>
  <c r="O14" i="1"/>
  <c r="P14" i="1"/>
  <c r="P13" i="1"/>
  <c r="O27" i="1"/>
  <c r="O11" i="1"/>
  <c r="O6" i="1"/>
  <c r="P6" i="1"/>
  <c r="O21" i="1"/>
  <c r="P29" i="1"/>
  <c r="P26" i="1" l="1"/>
  <c r="Q26" i="1"/>
  <c r="P19" i="1"/>
  <c r="Q19" i="1"/>
  <c r="P8" i="1"/>
  <c r="Q8" i="1"/>
  <c r="P5" i="1"/>
  <c r="R5" i="1" s="1"/>
  <c r="AB5" i="1" s="1"/>
  <c r="Q5" i="1"/>
  <c r="P28" i="1"/>
  <c r="Q28" i="1"/>
  <c r="P4" i="1"/>
  <c r="P24" i="1"/>
  <c r="Q24" i="1"/>
  <c r="P10" i="1"/>
  <c r="Q10" i="1"/>
  <c r="O23" i="1"/>
  <c r="R23" i="1" s="1"/>
  <c r="Q23" i="1"/>
  <c r="F82" i="1"/>
  <c r="O30" i="1"/>
  <c r="P20" i="1"/>
  <c r="Q20" i="1"/>
  <c r="P16" i="1"/>
  <c r="Q16" i="1"/>
  <c r="O25" i="1"/>
  <c r="Q25" i="1"/>
  <c r="F74" i="1"/>
  <c r="F75" i="1"/>
  <c r="L75" i="1" s="1"/>
  <c r="P27" i="1"/>
  <c r="P18" i="1"/>
  <c r="Q18" i="1"/>
  <c r="P12" i="1"/>
  <c r="Q12" i="1"/>
  <c r="F45" i="1"/>
  <c r="F36" i="1"/>
  <c r="P23" i="1"/>
  <c r="F43" i="1"/>
  <c r="I43" i="1" s="1"/>
  <c r="F44" i="1"/>
  <c r="F40" i="1"/>
  <c r="F71" i="1"/>
  <c r="L71" i="1" s="1"/>
  <c r="Q71" i="1" s="1"/>
  <c r="F60" i="1"/>
  <c r="L60" i="1" s="1"/>
  <c r="Q60" i="1" s="1"/>
  <c r="F48" i="1"/>
  <c r="O5" i="1"/>
  <c r="F59" i="1"/>
  <c r="F88" i="1"/>
  <c r="I88" i="1" s="1"/>
  <c r="F67" i="1"/>
  <c r="L67" i="1" s="1"/>
  <c r="F62" i="1"/>
  <c r="F34" i="1"/>
  <c r="L34" i="1" s="1"/>
  <c r="Q34" i="1" s="1"/>
  <c r="F80" i="1"/>
  <c r="F39" i="1"/>
  <c r="L32" i="1"/>
  <c r="Q32" i="1" s="1"/>
  <c r="F52" i="1"/>
  <c r="F37" i="1"/>
  <c r="H37" i="1" s="1"/>
  <c r="M37" i="1" s="1"/>
  <c r="F47" i="1"/>
  <c r="F33" i="1"/>
  <c r="H33" i="1" s="1"/>
  <c r="N33" i="1" s="1"/>
  <c r="O29" i="1"/>
  <c r="R29" i="1" s="1"/>
  <c r="I32" i="1"/>
  <c r="F63" i="1"/>
  <c r="F41" i="1"/>
  <c r="I41" i="1" s="1"/>
  <c r="F35" i="1"/>
  <c r="F73" i="1"/>
  <c r="F38" i="1"/>
  <c r="L38" i="1" s="1"/>
  <c r="Q38" i="1" s="1"/>
  <c r="F94" i="1"/>
  <c r="L94" i="1" s="1"/>
  <c r="Q94" i="1" s="1"/>
  <c r="F68" i="1"/>
  <c r="L68" i="1" s="1"/>
  <c r="Q68" i="1" s="1"/>
  <c r="F65" i="1"/>
  <c r="L65" i="1" s="1"/>
  <c r="Q65" i="1" s="1"/>
  <c r="F46" i="1"/>
  <c r="F70" i="1"/>
  <c r="F53" i="1"/>
  <c r="P83" i="1"/>
  <c r="O83" i="1"/>
  <c r="O28" i="1"/>
  <c r="F55" i="1"/>
  <c r="H55" i="1" s="1"/>
  <c r="K55" i="1" s="1"/>
  <c r="F56" i="1"/>
  <c r="I56" i="1" s="1"/>
  <c r="F49" i="1"/>
  <c r="L49" i="1" s="1"/>
  <c r="Q49" i="1" s="1"/>
  <c r="F42" i="1"/>
  <c r="F57" i="1"/>
  <c r="L57" i="1" s="1"/>
  <c r="Q57" i="1" s="1"/>
  <c r="F50" i="1"/>
  <c r="L50" i="1" s="1"/>
  <c r="Q50" i="1" s="1"/>
  <c r="F85" i="1"/>
  <c r="F92" i="1"/>
  <c r="I92" i="1" s="1"/>
  <c r="F58" i="1"/>
  <c r="H58" i="1" s="1"/>
  <c r="K58" i="1" s="1"/>
  <c r="O8" i="1"/>
  <c r="F90" i="1"/>
  <c r="F89" i="1"/>
  <c r="L89" i="1" s="1"/>
  <c r="Q89" i="1" s="1"/>
  <c r="F72" i="1"/>
  <c r="F87" i="1"/>
  <c r="I87" i="1" s="1"/>
  <c r="F86" i="1"/>
  <c r="F77" i="1"/>
  <c r="F84" i="1"/>
  <c r="L84" i="1" s="1"/>
  <c r="Q84" i="1" s="1"/>
  <c r="F91" i="1"/>
  <c r="L91" i="1" s="1"/>
  <c r="Q91" i="1" s="1"/>
  <c r="F66" i="1"/>
  <c r="F51" i="1"/>
  <c r="H51" i="1" s="1"/>
  <c r="F81" i="1"/>
  <c r="L81" i="1" s="1"/>
  <c r="Q81" i="1" s="1"/>
  <c r="F64" i="1"/>
  <c r="F79" i="1"/>
  <c r="F78" i="1"/>
  <c r="L78" i="1" s="1"/>
  <c r="Q78" i="1" s="1"/>
  <c r="F69" i="1"/>
  <c r="F76" i="1"/>
  <c r="I48" i="1"/>
  <c r="H48" i="1"/>
  <c r="K48" i="1" s="1"/>
  <c r="J62" i="1"/>
  <c r="L62" i="1"/>
  <c r="Q62" i="1" s="1"/>
  <c r="P91" i="1"/>
  <c r="H54" i="1"/>
  <c r="K54" i="1" s="1"/>
  <c r="I54" i="1"/>
  <c r="I63" i="1"/>
  <c r="H63" i="1"/>
  <c r="M63" i="1" s="1"/>
  <c r="L63" i="1"/>
  <c r="Q63" i="1" s="1"/>
  <c r="O91" i="1"/>
  <c r="L48" i="1"/>
  <c r="Q48" i="1" s="1"/>
  <c r="J39" i="1"/>
  <c r="J40" i="1"/>
  <c r="H46" i="1"/>
  <c r="K46" i="1" s="1"/>
  <c r="I46" i="1"/>
  <c r="L46" i="1"/>
  <c r="Q46" i="1" s="1"/>
  <c r="L40" i="1"/>
  <c r="Q40" i="1" s="1"/>
  <c r="H41" i="1"/>
  <c r="K41" i="1" s="1"/>
  <c r="L41" i="1"/>
  <c r="Q41" i="1" s="1"/>
  <c r="L44" i="1"/>
  <c r="Q44" i="1" s="1"/>
  <c r="H44" i="1"/>
  <c r="K44" i="1" s="1"/>
  <c r="I44" i="1"/>
  <c r="H42" i="1"/>
  <c r="I42" i="1"/>
  <c r="I34" i="1"/>
  <c r="H61" i="1"/>
  <c r="L61" i="1"/>
  <c r="Q61" i="1" s="1"/>
  <c r="I61" i="1"/>
  <c r="H49" i="1"/>
  <c r="I52" i="1"/>
  <c r="L52" i="1"/>
  <c r="Q52" i="1" s="1"/>
  <c r="H52" i="1"/>
  <c r="P11" i="1"/>
  <c r="L2" i="1"/>
  <c r="Q2" i="1" s="1"/>
  <c r="I2" i="1"/>
  <c r="L66" i="1"/>
  <c r="Q66" i="1" s="1"/>
  <c r="I66" i="1"/>
  <c r="O3" i="1"/>
  <c r="P3" i="1"/>
  <c r="J48" i="1"/>
  <c r="I55" i="1"/>
  <c r="L55" i="1"/>
  <c r="Q55" i="1" s="1"/>
  <c r="J41" i="1"/>
  <c r="J58" i="1"/>
  <c r="J47" i="1"/>
  <c r="L31" i="1"/>
  <c r="Q31" i="1" s="1"/>
  <c r="I31" i="1"/>
  <c r="I90" i="1"/>
  <c r="L90" i="1"/>
  <c r="Q90" i="1" s="1"/>
  <c r="L59" i="1"/>
  <c r="Q59" i="1" s="1"/>
  <c r="I59" i="1"/>
  <c r="H59" i="1"/>
  <c r="L43" i="1"/>
  <c r="Q43" i="1" s="1"/>
  <c r="L74" i="1"/>
  <c r="Q74" i="1" s="1"/>
  <c r="I74" i="1"/>
  <c r="H62" i="1"/>
  <c r="K62" i="1" s="1"/>
  <c r="I62" i="1"/>
  <c r="I93" i="1"/>
  <c r="L93" i="1"/>
  <c r="Q93" i="1" s="1"/>
  <c r="H57" i="1"/>
  <c r="N57" i="1" s="1"/>
  <c r="J55" i="1"/>
  <c r="J33" i="1"/>
  <c r="L86" i="1"/>
  <c r="Q86" i="1" s="1"/>
  <c r="I86" i="1"/>
  <c r="L92" i="1"/>
  <c r="Q92" i="1" s="1"/>
  <c r="J63" i="1"/>
  <c r="N63" i="1"/>
  <c r="I19" i="1"/>
  <c r="I17" i="1"/>
  <c r="I79" i="1"/>
  <c r="L79" i="1"/>
  <c r="Q79" i="1" s="1"/>
  <c r="I91" i="1"/>
  <c r="O4" i="1"/>
  <c r="L7" i="1"/>
  <c r="Q7" i="1" s="1"/>
  <c r="L35" i="1"/>
  <c r="Q35" i="1" s="1"/>
  <c r="H35" i="1"/>
  <c r="I35" i="1"/>
  <c r="I73" i="1"/>
  <c r="L73" i="1"/>
  <c r="Q73" i="1" s="1"/>
  <c r="I71" i="1"/>
  <c r="I70" i="1"/>
  <c r="L70" i="1"/>
  <c r="Q70" i="1" s="1"/>
  <c r="L76" i="1"/>
  <c r="Q76" i="1" s="1"/>
  <c r="I76" i="1"/>
  <c r="I83" i="1"/>
  <c r="J46" i="1"/>
  <c r="J36" i="1"/>
  <c r="I25" i="1"/>
  <c r="H39" i="1"/>
  <c r="K39" i="1" s="1"/>
  <c r="I39" i="1"/>
  <c r="L39" i="1"/>
  <c r="Q39" i="1" s="1"/>
  <c r="I75" i="1"/>
  <c r="L54" i="1"/>
  <c r="Q54" i="1" s="1"/>
  <c r="L42" i="1"/>
  <c r="Q42" i="1" s="1"/>
  <c r="J44" i="1"/>
  <c r="L82" i="1"/>
  <c r="Q82" i="1" s="1"/>
  <c r="I82" i="1"/>
  <c r="I36" i="1"/>
  <c r="L36" i="1"/>
  <c r="Q36" i="1" s="1"/>
  <c r="H36" i="1"/>
  <c r="N36" i="1" s="1"/>
  <c r="H45" i="1"/>
  <c r="M45" i="1" s="1"/>
  <c r="L45" i="1"/>
  <c r="Q45" i="1" s="1"/>
  <c r="I45" i="1"/>
  <c r="H38" i="1"/>
  <c r="M38" i="1" s="1"/>
  <c r="I38" i="1"/>
  <c r="H47" i="1"/>
  <c r="K47" i="1" s="1"/>
  <c r="L47" i="1"/>
  <c r="Q47" i="1" s="1"/>
  <c r="I47" i="1"/>
  <c r="H40" i="1"/>
  <c r="K40" i="1" s="1"/>
  <c r="I40" i="1"/>
  <c r="H53" i="1"/>
  <c r="M53" i="1" s="1"/>
  <c r="I53" i="1"/>
  <c r="L53" i="1"/>
  <c r="Q53" i="1" s="1"/>
  <c r="I67" i="1"/>
  <c r="O75" i="1"/>
  <c r="O12" i="1"/>
  <c r="O16" i="1"/>
  <c r="R16" i="1" s="1"/>
  <c r="O20" i="1"/>
  <c r="P25" i="1"/>
  <c r="O26" i="1"/>
  <c r="O24" i="1"/>
  <c r="O19" i="1"/>
  <c r="O9" i="1"/>
  <c r="O17" i="1"/>
  <c r="P17" i="1"/>
  <c r="O18" i="1"/>
  <c r="R18" i="1" s="1"/>
  <c r="P9" i="1"/>
  <c r="O10" i="1"/>
  <c r="R21" i="1"/>
  <c r="R4" i="1"/>
  <c r="AB4" i="1" s="1"/>
  <c r="R11" i="1"/>
  <c r="AB11" i="1" s="1"/>
  <c r="R8" i="1"/>
  <c r="AB8" i="1" s="1"/>
  <c r="R30" i="1"/>
  <c r="R15" i="1"/>
  <c r="R22" i="1"/>
  <c r="R13" i="1"/>
  <c r="R27" i="1"/>
  <c r="R6" i="1"/>
  <c r="AB6" i="1" s="1"/>
  <c r="R14" i="1"/>
  <c r="I84" i="1" l="1"/>
  <c r="N44" i="1"/>
  <c r="I65" i="1"/>
  <c r="I78" i="1"/>
  <c r="I57" i="1"/>
  <c r="H43" i="1"/>
  <c r="M43" i="1" s="1"/>
  <c r="U43" i="1" s="1"/>
  <c r="H34" i="1"/>
  <c r="R91" i="1"/>
  <c r="R83" i="1"/>
  <c r="O67" i="1"/>
  <c r="Q67" i="1"/>
  <c r="L56" i="1"/>
  <c r="Q56" i="1" s="1"/>
  <c r="L37" i="1"/>
  <c r="Q37" i="1" s="1"/>
  <c r="P67" i="1"/>
  <c r="P75" i="1"/>
  <c r="Q75" i="1"/>
  <c r="I68" i="1"/>
  <c r="I37" i="1"/>
  <c r="I81" i="1"/>
  <c r="L88" i="1"/>
  <c r="Q88" i="1" s="1"/>
  <c r="H56" i="1"/>
  <c r="H50" i="1"/>
  <c r="K50" i="1" s="1"/>
  <c r="H60" i="1"/>
  <c r="R28" i="1"/>
  <c r="I50" i="1"/>
  <c r="I60" i="1"/>
  <c r="L87" i="1"/>
  <c r="Q87" i="1" s="1"/>
  <c r="R9" i="1"/>
  <c r="AB9" i="1" s="1"/>
  <c r="AP9" i="1" s="1"/>
  <c r="AR9" i="1" s="1"/>
  <c r="I49" i="1"/>
  <c r="R12" i="1"/>
  <c r="AB12" i="1" s="1"/>
  <c r="AO12" i="1" s="1"/>
  <c r="AQ12" i="1" s="1"/>
  <c r="L58" i="1"/>
  <c r="Q58" i="1" s="1"/>
  <c r="N41" i="1"/>
  <c r="W41" i="1" s="1"/>
  <c r="I33" i="1"/>
  <c r="I58" i="1"/>
  <c r="R19" i="1"/>
  <c r="L33" i="1"/>
  <c r="N55" i="1"/>
  <c r="I94" i="1"/>
  <c r="P32" i="1"/>
  <c r="O32" i="1"/>
  <c r="R17" i="1"/>
  <c r="P38" i="1"/>
  <c r="M41" i="1"/>
  <c r="T41" i="1" s="1"/>
  <c r="O38" i="1"/>
  <c r="L80" i="1"/>
  <c r="Q80" i="1" s="1"/>
  <c r="I80" i="1"/>
  <c r="O68" i="1"/>
  <c r="P68" i="1"/>
  <c r="X57" i="1"/>
  <c r="W57" i="1"/>
  <c r="P89" i="1"/>
  <c r="O89" i="1"/>
  <c r="M33" i="1"/>
  <c r="T33" i="1" s="1"/>
  <c r="L51" i="1"/>
  <c r="I64" i="1"/>
  <c r="L64" i="1"/>
  <c r="Q64" i="1" s="1"/>
  <c r="N54" i="1"/>
  <c r="W54" i="1" s="1"/>
  <c r="R3" i="1"/>
  <c r="AB3" i="1" s="1"/>
  <c r="M54" i="1"/>
  <c r="P81" i="1"/>
  <c r="O81" i="1"/>
  <c r="I72" i="1"/>
  <c r="L72" i="1"/>
  <c r="Q72" i="1" s="1"/>
  <c r="R20" i="1"/>
  <c r="M62" i="1"/>
  <c r="S62" i="1" s="1"/>
  <c r="N40" i="1"/>
  <c r="R24" i="1"/>
  <c r="M51" i="1"/>
  <c r="L69" i="1"/>
  <c r="Q69" i="1" s="1"/>
  <c r="I69" i="1"/>
  <c r="M40" i="1"/>
  <c r="M39" i="1"/>
  <c r="U39" i="1" s="1"/>
  <c r="I89" i="1"/>
  <c r="I51" i="1"/>
  <c r="L77" i="1"/>
  <c r="Q77" i="1" s="1"/>
  <c r="I77" i="1"/>
  <c r="L85" i="1"/>
  <c r="Q85" i="1" s="1"/>
  <c r="I85" i="1"/>
  <c r="S37" i="1"/>
  <c r="T37" i="1"/>
  <c r="U37" i="1"/>
  <c r="Y36" i="1"/>
  <c r="W36" i="1"/>
  <c r="X36" i="1"/>
  <c r="S33" i="1"/>
  <c r="U33" i="1"/>
  <c r="M47" i="1"/>
  <c r="U45" i="1"/>
  <c r="T45" i="1"/>
  <c r="S45" i="1"/>
  <c r="Y44" i="1"/>
  <c r="X44" i="1"/>
  <c r="W44" i="1"/>
  <c r="P39" i="1"/>
  <c r="O39" i="1"/>
  <c r="O35" i="1"/>
  <c r="P35" i="1"/>
  <c r="P84" i="1"/>
  <c r="O84" i="1"/>
  <c r="W33" i="1"/>
  <c r="X33" i="1"/>
  <c r="Y33" i="1"/>
  <c r="P93" i="1"/>
  <c r="O93" i="1"/>
  <c r="M60" i="1"/>
  <c r="K60" i="1"/>
  <c r="N60" i="1"/>
  <c r="S43" i="1"/>
  <c r="P49" i="1"/>
  <c r="O49" i="1"/>
  <c r="M52" i="1"/>
  <c r="K52" i="1"/>
  <c r="N52" i="1"/>
  <c r="K61" i="1"/>
  <c r="N61" i="1"/>
  <c r="O46" i="1"/>
  <c r="P46" i="1"/>
  <c r="S63" i="1"/>
  <c r="T63" i="1"/>
  <c r="U63" i="1"/>
  <c r="Y57" i="1"/>
  <c r="P47" i="1"/>
  <c r="O47" i="1"/>
  <c r="K45" i="1"/>
  <c r="N45" i="1"/>
  <c r="P42" i="1"/>
  <c r="O42" i="1"/>
  <c r="P76" i="1"/>
  <c r="O76" i="1"/>
  <c r="O7" i="1"/>
  <c r="P7" i="1"/>
  <c r="M58" i="1"/>
  <c r="W55" i="1"/>
  <c r="X55" i="1"/>
  <c r="Y55" i="1"/>
  <c r="P88" i="1"/>
  <c r="O88" i="1"/>
  <c r="P52" i="1"/>
  <c r="O52" i="1"/>
  <c r="R52" i="1" s="1"/>
  <c r="M34" i="1"/>
  <c r="K34" i="1"/>
  <c r="N34" i="1"/>
  <c r="P44" i="1"/>
  <c r="O44" i="1"/>
  <c r="N39" i="1"/>
  <c r="M36" i="1"/>
  <c r="K36" i="1"/>
  <c r="O70" i="1"/>
  <c r="P70" i="1"/>
  <c r="K37" i="1"/>
  <c r="N37" i="1"/>
  <c r="P58" i="1"/>
  <c r="O58" i="1"/>
  <c r="P86" i="1"/>
  <c r="O86" i="1"/>
  <c r="P60" i="1"/>
  <c r="O60" i="1"/>
  <c r="K59" i="1"/>
  <c r="N59" i="1"/>
  <c r="O2" i="1"/>
  <c r="P2" i="1"/>
  <c r="O34" i="1"/>
  <c r="P34" i="1"/>
  <c r="P41" i="1"/>
  <c r="O41" i="1"/>
  <c r="R41" i="1" s="1"/>
  <c r="S54" i="1"/>
  <c r="U54" i="1"/>
  <c r="T54" i="1"/>
  <c r="P56" i="1"/>
  <c r="O56" i="1"/>
  <c r="H5" i="1"/>
  <c r="H13" i="1"/>
  <c r="H21" i="1"/>
  <c r="H29" i="1"/>
  <c r="H6" i="1"/>
  <c r="H14" i="1"/>
  <c r="H22" i="1"/>
  <c r="H30" i="1"/>
  <c r="K33" i="1"/>
  <c r="H7" i="1"/>
  <c r="H15" i="1"/>
  <c r="H23" i="1"/>
  <c r="H31" i="1"/>
  <c r="H8" i="1"/>
  <c r="H16" i="1"/>
  <c r="H24" i="1"/>
  <c r="H32" i="1"/>
  <c r="H26" i="1"/>
  <c r="H9" i="1"/>
  <c r="H17" i="1"/>
  <c r="H25" i="1"/>
  <c r="H2" i="1"/>
  <c r="H18" i="1"/>
  <c r="H10" i="1"/>
  <c r="H3" i="1"/>
  <c r="H11" i="1"/>
  <c r="H19" i="1"/>
  <c r="H27" i="1"/>
  <c r="H4" i="1"/>
  <c r="H12" i="1"/>
  <c r="H20" i="1"/>
  <c r="H28" i="1"/>
  <c r="P36" i="1"/>
  <c r="O36" i="1"/>
  <c r="P54" i="1"/>
  <c r="O54" i="1"/>
  <c r="N46" i="1"/>
  <c r="P73" i="1"/>
  <c r="O73" i="1"/>
  <c r="R73" i="1" s="1"/>
  <c r="AB73" i="1" s="1"/>
  <c r="AP73" i="1" s="1"/>
  <c r="AR73" i="1" s="1"/>
  <c r="P57" i="1"/>
  <c r="O57" i="1"/>
  <c r="O78" i="1"/>
  <c r="P78" i="1"/>
  <c r="O87" i="1"/>
  <c r="P87" i="1"/>
  <c r="O55" i="1"/>
  <c r="P55" i="1"/>
  <c r="M49" i="1"/>
  <c r="K49" i="1"/>
  <c r="S41" i="1"/>
  <c r="P48" i="1"/>
  <c r="O48" i="1"/>
  <c r="K56" i="1"/>
  <c r="N56" i="1"/>
  <c r="P53" i="1"/>
  <c r="O53" i="1"/>
  <c r="U38" i="1"/>
  <c r="S38" i="1"/>
  <c r="T38" i="1"/>
  <c r="O94" i="1"/>
  <c r="P94" i="1"/>
  <c r="O59" i="1"/>
  <c r="P59" i="1"/>
  <c r="N47" i="1"/>
  <c r="Y40" i="1"/>
  <c r="W40" i="1"/>
  <c r="X40" i="1"/>
  <c r="M56" i="1"/>
  <c r="R10" i="1"/>
  <c r="AB10" i="1" s="1"/>
  <c r="AP10" i="1" s="1"/>
  <c r="AR10" i="1" s="1"/>
  <c r="K38" i="1"/>
  <c r="N38" i="1"/>
  <c r="P65" i="1"/>
  <c r="O65" i="1"/>
  <c r="O71" i="1"/>
  <c r="P71" i="1"/>
  <c r="P79" i="1"/>
  <c r="O79" i="1"/>
  <c r="P74" i="1"/>
  <c r="O74" i="1"/>
  <c r="M59" i="1"/>
  <c r="M55" i="1"/>
  <c r="M42" i="1"/>
  <c r="K42" i="1"/>
  <c r="N42" i="1"/>
  <c r="S51" i="1"/>
  <c r="U51" i="1"/>
  <c r="T51" i="1"/>
  <c r="O63" i="1"/>
  <c r="P63" i="1"/>
  <c r="M48" i="1"/>
  <c r="O31" i="1"/>
  <c r="P31" i="1"/>
  <c r="U53" i="1"/>
  <c r="T53" i="1"/>
  <c r="S53" i="1"/>
  <c r="S40" i="1"/>
  <c r="T40" i="1"/>
  <c r="U40" i="1"/>
  <c r="P82" i="1"/>
  <c r="O82" i="1"/>
  <c r="K35" i="1"/>
  <c r="N35" i="1"/>
  <c r="W63" i="1"/>
  <c r="X63" i="1"/>
  <c r="Y63" i="1"/>
  <c r="P92" i="1"/>
  <c r="O92" i="1"/>
  <c r="M57" i="1"/>
  <c r="K57" i="1"/>
  <c r="P43" i="1"/>
  <c r="O43" i="1"/>
  <c r="O90" i="1"/>
  <c r="P90" i="1"/>
  <c r="N58" i="1"/>
  <c r="P66" i="1"/>
  <c r="O66" i="1"/>
  <c r="O61" i="1"/>
  <c r="P61" i="1"/>
  <c r="P40" i="1"/>
  <c r="O40" i="1"/>
  <c r="H69" i="1"/>
  <c r="H77" i="1"/>
  <c r="H85" i="1"/>
  <c r="H93" i="1"/>
  <c r="H70" i="1"/>
  <c r="H78" i="1"/>
  <c r="H86" i="1"/>
  <c r="H94" i="1"/>
  <c r="H71" i="1"/>
  <c r="H79" i="1"/>
  <c r="H87" i="1"/>
  <c r="H64" i="1"/>
  <c r="H72" i="1"/>
  <c r="H80" i="1"/>
  <c r="H88" i="1"/>
  <c r="H65" i="1"/>
  <c r="H73" i="1"/>
  <c r="H81" i="1"/>
  <c r="H89" i="1"/>
  <c r="H66" i="1"/>
  <c r="H74" i="1"/>
  <c r="H82" i="1"/>
  <c r="H90" i="1"/>
  <c r="H67" i="1"/>
  <c r="H75" i="1"/>
  <c r="H83" i="1"/>
  <c r="H91" i="1"/>
  <c r="K63" i="1"/>
  <c r="H68" i="1"/>
  <c r="H76" i="1"/>
  <c r="H84" i="1"/>
  <c r="H92" i="1"/>
  <c r="P62" i="1"/>
  <c r="O62" i="1"/>
  <c r="R25" i="1"/>
  <c r="K53" i="1"/>
  <c r="N53" i="1"/>
  <c r="P45" i="1"/>
  <c r="O45" i="1"/>
  <c r="P37" i="1"/>
  <c r="O37" i="1"/>
  <c r="M35" i="1"/>
  <c r="Y41" i="1"/>
  <c r="N48" i="1"/>
  <c r="N49" i="1"/>
  <c r="P50" i="1"/>
  <c r="O50" i="1"/>
  <c r="M61" i="1"/>
  <c r="M44" i="1"/>
  <c r="M46" i="1"/>
  <c r="K51" i="1"/>
  <c r="N51" i="1"/>
  <c r="N62" i="1"/>
  <c r="R26" i="1"/>
  <c r="AP3" i="1"/>
  <c r="AR3" i="1" s="1"/>
  <c r="AP4" i="1"/>
  <c r="AR4" i="1" s="1"/>
  <c r="AP5" i="1"/>
  <c r="AR5" i="1" s="1"/>
  <c r="AP6" i="1"/>
  <c r="AR6" i="1" s="1"/>
  <c r="AP8" i="1"/>
  <c r="AR8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R32" i="1" s="1"/>
  <c r="AP75" i="1"/>
  <c r="AR75" i="1" s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P88" i="1"/>
  <c r="AR88" i="1" s="1"/>
  <c r="AP89" i="1"/>
  <c r="AR89" i="1" s="1"/>
  <c r="AP90" i="1"/>
  <c r="AR90" i="1" s="1"/>
  <c r="AP91" i="1"/>
  <c r="AR91" i="1" s="1"/>
  <c r="AP92" i="1"/>
  <c r="AR92" i="1" s="1"/>
  <c r="AP93" i="1"/>
  <c r="AR93" i="1" s="1"/>
  <c r="AP94" i="1"/>
  <c r="AR94" i="1" s="1"/>
  <c r="AO3" i="1"/>
  <c r="AQ3" i="1" s="1"/>
  <c r="AO4" i="1"/>
  <c r="AQ4" i="1" s="1"/>
  <c r="AO5" i="1"/>
  <c r="AQ5" i="1" s="1"/>
  <c r="AO6" i="1"/>
  <c r="AQ6" i="1" s="1"/>
  <c r="AO8" i="1"/>
  <c r="AQ8" i="1" s="1"/>
  <c r="AO10" i="1"/>
  <c r="AQ10" i="1" s="1"/>
  <c r="AO11" i="1"/>
  <c r="AQ11" i="1" s="1"/>
  <c r="AO13" i="1"/>
  <c r="AQ13" i="1" s="1"/>
  <c r="AO14" i="1"/>
  <c r="AQ14" i="1" s="1"/>
  <c r="AO15" i="1"/>
  <c r="AQ15" i="1" s="1"/>
  <c r="AO16" i="1"/>
  <c r="AQ16" i="1" s="1"/>
  <c r="AO17" i="1"/>
  <c r="AQ17" i="1" s="1"/>
  <c r="AO18" i="1"/>
  <c r="AQ18" i="1" s="1"/>
  <c r="AO19" i="1"/>
  <c r="AQ19" i="1" s="1"/>
  <c r="AO20" i="1"/>
  <c r="AQ20" i="1" s="1"/>
  <c r="AO21" i="1"/>
  <c r="AQ21" i="1" s="1"/>
  <c r="AO22" i="1"/>
  <c r="AQ22" i="1" s="1"/>
  <c r="AO23" i="1"/>
  <c r="AQ23" i="1" s="1"/>
  <c r="AO24" i="1"/>
  <c r="AQ24" i="1" s="1"/>
  <c r="AO25" i="1"/>
  <c r="AQ25" i="1" s="1"/>
  <c r="AO26" i="1"/>
  <c r="AQ26" i="1" s="1"/>
  <c r="AO27" i="1"/>
  <c r="AQ27" i="1" s="1"/>
  <c r="AO28" i="1"/>
  <c r="AQ28" i="1" s="1"/>
  <c r="AO29" i="1"/>
  <c r="AQ29" i="1" s="1"/>
  <c r="AO30" i="1"/>
  <c r="AQ30" i="1" s="1"/>
  <c r="AO31" i="1"/>
  <c r="AQ31" i="1" s="1"/>
  <c r="AO32" i="1"/>
  <c r="AQ32" i="1" s="1"/>
  <c r="AO75" i="1"/>
  <c r="AQ75" i="1" s="1"/>
  <c r="AO76" i="1"/>
  <c r="AQ76" i="1" s="1"/>
  <c r="AO77" i="1"/>
  <c r="AQ77" i="1" s="1"/>
  <c r="AO78" i="1"/>
  <c r="AQ78" i="1" s="1"/>
  <c r="AO79" i="1"/>
  <c r="AQ79" i="1" s="1"/>
  <c r="AO80" i="1"/>
  <c r="AQ80" i="1" s="1"/>
  <c r="AO81" i="1"/>
  <c r="AQ81" i="1" s="1"/>
  <c r="AO82" i="1"/>
  <c r="AQ82" i="1" s="1"/>
  <c r="AO83" i="1"/>
  <c r="AQ83" i="1" s="1"/>
  <c r="AO84" i="1"/>
  <c r="AQ84" i="1" s="1"/>
  <c r="AO85" i="1"/>
  <c r="AQ85" i="1" s="1"/>
  <c r="AO86" i="1"/>
  <c r="AQ86" i="1" s="1"/>
  <c r="AO87" i="1"/>
  <c r="AQ87" i="1" s="1"/>
  <c r="AO88" i="1"/>
  <c r="AQ88" i="1" s="1"/>
  <c r="AO89" i="1"/>
  <c r="AQ89" i="1" s="1"/>
  <c r="AO90" i="1"/>
  <c r="AQ90" i="1" s="1"/>
  <c r="AO91" i="1"/>
  <c r="AQ91" i="1" s="1"/>
  <c r="AO92" i="1"/>
  <c r="AQ92" i="1" s="1"/>
  <c r="AO93" i="1"/>
  <c r="AQ93" i="1" s="1"/>
  <c r="AO94" i="1"/>
  <c r="AQ94" i="1" s="1"/>
  <c r="AY10" i="1"/>
  <c r="AM14" i="1" s="1"/>
  <c r="AY11" i="1"/>
  <c r="AN6" i="1" s="1"/>
  <c r="AY12" i="1"/>
  <c r="AN18" i="1" s="1"/>
  <c r="AY13" i="1"/>
  <c r="AY14" i="1"/>
  <c r="AY15" i="1"/>
  <c r="AY16" i="1"/>
  <c r="AY17" i="1"/>
  <c r="AY18" i="1"/>
  <c r="AM78" i="1" s="1"/>
  <c r="AY19" i="1"/>
  <c r="AY20" i="1"/>
  <c r="AN76" i="1" s="1"/>
  <c r="AY9" i="1"/>
  <c r="AM6" i="1" s="1"/>
  <c r="T43" i="1" l="1"/>
  <c r="R75" i="1"/>
  <c r="X41" i="1"/>
  <c r="O51" i="1"/>
  <c r="Q51" i="1"/>
  <c r="P33" i="1"/>
  <c r="Q33" i="1"/>
  <c r="N43" i="1"/>
  <c r="W43" i="1" s="1"/>
  <c r="N50" i="1"/>
  <c r="M50" i="1"/>
  <c r="Z36" i="1"/>
  <c r="K43" i="1"/>
  <c r="R67" i="1"/>
  <c r="AB67" i="1" s="1"/>
  <c r="AO9" i="1"/>
  <c r="AQ9" i="1" s="1"/>
  <c r="R47" i="1"/>
  <c r="P51" i="1"/>
  <c r="S39" i="1"/>
  <c r="R68" i="1"/>
  <c r="AB68" i="1" s="1"/>
  <c r="T62" i="1"/>
  <c r="AN3" i="1"/>
  <c r="U62" i="1"/>
  <c r="V62" i="1" s="1"/>
  <c r="AO73" i="1"/>
  <c r="AQ73" i="1" s="1"/>
  <c r="Y54" i="1"/>
  <c r="T39" i="1"/>
  <c r="R38" i="1"/>
  <c r="X54" i="1"/>
  <c r="Z57" i="1"/>
  <c r="AB57" i="1" s="1"/>
  <c r="R32" i="1"/>
  <c r="V45" i="1"/>
  <c r="R89" i="1"/>
  <c r="R86" i="1"/>
  <c r="O33" i="1"/>
  <c r="P80" i="1"/>
  <c r="O80" i="1"/>
  <c r="U41" i="1"/>
  <c r="V41" i="1" s="1"/>
  <c r="AB41" i="1" s="1"/>
  <c r="R39" i="1"/>
  <c r="R94" i="1"/>
  <c r="R78" i="1"/>
  <c r="R54" i="1"/>
  <c r="R60" i="1"/>
  <c r="R7" i="1"/>
  <c r="AB7" i="1" s="1"/>
  <c r="AO7" i="1" s="1"/>
  <c r="AQ7" i="1" s="1"/>
  <c r="R46" i="1"/>
  <c r="R93" i="1"/>
  <c r="V33" i="1"/>
  <c r="AB33" i="1" s="1"/>
  <c r="AN33" i="1" s="1"/>
  <c r="P85" i="1"/>
  <c r="O85" i="1"/>
  <c r="P69" i="1"/>
  <c r="O69" i="1"/>
  <c r="R81" i="1"/>
  <c r="Z41" i="1"/>
  <c r="R40" i="1"/>
  <c r="Z63" i="1"/>
  <c r="AB63" i="1" s="1"/>
  <c r="AO63" i="1" s="1"/>
  <c r="AQ63" i="1" s="1"/>
  <c r="V40" i="1"/>
  <c r="AB40" i="1" s="1"/>
  <c r="AO40" i="1" s="1"/>
  <c r="AQ40" i="1" s="1"/>
  <c r="R48" i="1"/>
  <c r="O77" i="1"/>
  <c r="P77" i="1"/>
  <c r="R50" i="1"/>
  <c r="R37" i="1"/>
  <c r="R61" i="1"/>
  <c r="R90" i="1"/>
  <c r="R92" i="1"/>
  <c r="P72" i="1"/>
  <c r="O72" i="1"/>
  <c r="P64" i="1"/>
  <c r="O64" i="1"/>
  <c r="AP57" i="1"/>
  <c r="AR57" i="1" s="1"/>
  <c r="AO57" i="1"/>
  <c r="AQ57" i="1" s="1"/>
  <c r="N84" i="1"/>
  <c r="K84" i="1"/>
  <c r="M84" i="1"/>
  <c r="K90" i="1"/>
  <c r="N90" i="1"/>
  <c r="M90" i="1"/>
  <c r="M88" i="1"/>
  <c r="N88" i="1"/>
  <c r="K88" i="1"/>
  <c r="K86" i="1"/>
  <c r="N86" i="1"/>
  <c r="M86" i="1"/>
  <c r="X35" i="1"/>
  <c r="W35" i="1"/>
  <c r="Y35" i="1"/>
  <c r="V53" i="1"/>
  <c r="U55" i="1"/>
  <c r="S55" i="1"/>
  <c r="T55" i="1"/>
  <c r="R79" i="1"/>
  <c r="W47" i="1"/>
  <c r="Y47" i="1"/>
  <c r="X47" i="1"/>
  <c r="V38" i="1"/>
  <c r="AB38" i="1" s="1"/>
  <c r="AN38" i="1" s="1"/>
  <c r="R55" i="1"/>
  <c r="R57" i="1"/>
  <c r="N4" i="1"/>
  <c r="K4" i="1"/>
  <c r="M4" i="1"/>
  <c r="K25" i="1"/>
  <c r="N25" i="1"/>
  <c r="M25" i="1"/>
  <c r="M31" i="1"/>
  <c r="K31" i="1"/>
  <c r="N31" i="1"/>
  <c r="N6" i="1"/>
  <c r="K6" i="1"/>
  <c r="M6" i="1"/>
  <c r="R34" i="1"/>
  <c r="S36" i="1"/>
  <c r="T36" i="1"/>
  <c r="U36" i="1"/>
  <c r="W34" i="1"/>
  <c r="Y34" i="1"/>
  <c r="X34" i="1"/>
  <c r="R76" i="1"/>
  <c r="K65" i="1"/>
  <c r="M65" i="1"/>
  <c r="N65" i="1"/>
  <c r="Y53" i="1"/>
  <c r="W53" i="1"/>
  <c r="X53" i="1"/>
  <c r="N76" i="1"/>
  <c r="K76" i="1"/>
  <c r="M76" i="1"/>
  <c r="K82" i="1"/>
  <c r="M82" i="1"/>
  <c r="N82" i="1"/>
  <c r="K80" i="1"/>
  <c r="N80" i="1"/>
  <c r="M80" i="1"/>
  <c r="N78" i="1"/>
  <c r="K78" i="1"/>
  <c r="M78" i="1"/>
  <c r="X58" i="1"/>
  <c r="Y58" i="1"/>
  <c r="W58" i="1"/>
  <c r="S57" i="1"/>
  <c r="T57" i="1"/>
  <c r="U57" i="1"/>
  <c r="R63" i="1"/>
  <c r="S59" i="1"/>
  <c r="T59" i="1"/>
  <c r="U59" i="1"/>
  <c r="W38" i="1"/>
  <c r="X38" i="1"/>
  <c r="Y38" i="1"/>
  <c r="S50" i="1"/>
  <c r="T50" i="1"/>
  <c r="U50" i="1"/>
  <c r="K27" i="1"/>
  <c r="N27" i="1"/>
  <c r="M27" i="1"/>
  <c r="K17" i="1"/>
  <c r="N17" i="1"/>
  <c r="M17" i="1"/>
  <c r="M23" i="1"/>
  <c r="K23" i="1"/>
  <c r="N23" i="1"/>
  <c r="K29" i="1"/>
  <c r="N29" i="1"/>
  <c r="M29" i="1"/>
  <c r="Y45" i="1"/>
  <c r="W45" i="1"/>
  <c r="X45" i="1"/>
  <c r="X61" i="1"/>
  <c r="Y61" i="1"/>
  <c r="W61" i="1"/>
  <c r="T42" i="1"/>
  <c r="S42" i="1"/>
  <c r="U42" i="1"/>
  <c r="K2" i="1"/>
  <c r="N2" i="1"/>
  <c r="W2" i="1" s="1"/>
  <c r="M2" i="1"/>
  <c r="K14" i="1"/>
  <c r="N14" i="1"/>
  <c r="M14" i="1"/>
  <c r="X62" i="1"/>
  <c r="Y62" i="1"/>
  <c r="W62" i="1"/>
  <c r="S35" i="1"/>
  <c r="T35" i="1"/>
  <c r="U35" i="1"/>
  <c r="K68" i="1"/>
  <c r="N68" i="1"/>
  <c r="M68" i="1"/>
  <c r="K74" i="1"/>
  <c r="N74" i="1"/>
  <c r="M74" i="1"/>
  <c r="K72" i="1"/>
  <c r="N72" i="1"/>
  <c r="M72" i="1"/>
  <c r="K70" i="1"/>
  <c r="N70" i="1"/>
  <c r="M70" i="1"/>
  <c r="R82" i="1"/>
  <c r="R74" i="1"/>
  <c r="AB74" i="1" s="1"/>
  <c r="AM74" i="1" s="1"/>
  <c r="R53" i="1"/>
  <c r="R36" i="1"/>
  <c r="N19" i="1"/>
  <c r="K19" i="1"/>
  <c r="M19" i="1"/>
  <c r="K9" i="1"/>
  <c r="N9" i="1"/>
  <c r="M9" i="1"/>
  <c r="M15" i="1"/>
  <c r="K15" i="1"/>
  <c r="N15" i="1"/>
  <c r="K21" i="1"/>
  <c r="N21" i="1"/>
  <c r="M21" i="1"/>
  <c r="V54" i="1"/>
  <c r="R70" i="1"/>
  <c r="AB70" i="1" s="1"/>
  <c r="AN70" i="1" s="1"/>
  <c r="T34" i="1"/>
  <c r="S34" i="1"/>
  <c r="V34" i="1" s="1"/>
  <c r="AB34" i="1" s="1"/>
  <c r="AN34" i="1" s="1"/>
  <c r="U34" i="1"/>
  <c r="V63" i="1"/>
  <c r="V43" i="1"/>
  <c r="AB43" i="1" s="1"/>
  <c r="R35" i="1"/>
  <c r="N12" i="1"/>
  <c r="K12" i="1"/>
  <c r="M12" i="1"/>
  <c r="K8" i="1"/>
  <c r="N8" i="1"/>
  <c r="M8" i="1"/>
  <c r="X37" i="1"/>
  <c r="Y37" i="1"/>
  <c r="W37" i="1"/>
  <c r="X51" i="1"/>
  <c r="Y51" i="1"/>
  <c r="W51" i="1"/>
  <c r="X49" i="1"/>
  <c r="W49" i="1"/>
  <c r="Y49" i="1"/>
  <c r="K66" i="1"/>
  <c r="N66" i="1"/>
  <c r="M66" i="1"/>
  <c r="K64" i="1"/>
  <c r="N64" i="1"/>
  <c r="M64" i="1"/>
  <c r="K93" i="1"/>
  <c r="N93" i="1"/>
  <c r="M93" i="1"/>
  <c r="R59" i="1"/>
  <c r="K11" i="1"/>
  <c r="N11" i="1"/>
  <c r="M11" i="1"/>
  <c r="K26" i="1"/>
  <c r="N26" i="1"/>
  <c r="M26" i="1"/>
  <c r="M7" i="1"/>
  <c r="K7" i="1"/>
  <c r="N7" i="1"/>
  <c r="N13" i="1"/>
  <c r="K13" i="1"/>
  <c r="M13" i="1"/>
  <c r="R2" i="1"/>
  <c r="AB2" i="1" s="1"/>
  <c r="AM2" i="1" s="1"/>
  <c r="Z55" i="1"/>
  <c r="AB55" i="1" s="1"/>
  <c r="AN55" i="1" s="1"/>
  <c r="Y52" i="1"/>
  <c r="X52" i="1"/>
  <c r="W52" i="1"/>
  <c r="N92" i="1"/>
  <c r="K92" i="1"/>
  <c r="M92" i="1"/>
  <c r="Y48" i="1"/>
  <c r="X48" i="1"/>
  <c r="W48" i="1"/>
  <c r="R62" i="1"/>
  <c r="K91" i="1"/>
  <c r="N91" i="1"/>
  <c r="M91" i="1"/>
  <c r="K89" i="1"/>
  <c r="N89" i="1"/>
  <c r="M89" i="1"/>
  <c r="M87" i="1"/>
  <c r="K87" i="1"/>
  <c r="N87" i="1"/>
  <c r="N85" i="1"/>
  <c r="K85" i="1"/>
  <c r="M85" i="1"/>
  <c r="V51" i="1"/>
  <c r="R71" i="1"/>
  <c r="AB71" i="1" s="1"/>
  <c r="S56" i="1"/>
  <c r="T56" i="1"/>
  <c r="U56" i="1"/>
  <c r="R87" i="1"/>
  <c r="K3" i="1"/>
  <c r="N3" i="1"/>
  <c r="M3" i="1"/>
  <c r="K32" i="1"/>
  <c r="M32" i="1"/>
  <c r="N32" i="1"/>
  <c r="N5" i="1"/>
  <c r="K5" i="1"/>
  <c r="M5" i="1"/>
  <c r="Y59" i="1"/>
  <c r="W59" i="1"/>
  <c r="X59" i="1"/>
  <c r="R58" i="1"/>
  <c r="X39" i="1"/>
  <c r="Y39" i="1"/>
  <c r="W39" i="1"/>
  <c r="U58" i="1"/>
  <c r="S58" i="1"/>
  <c r="T58" i="1"/>
  <c r="Y60" i="1"/>
  <c r="X60" i="1"/>
  <c r="W60" i="1"/>
  <c r="Z33" i="1"/>
  <c r="S47" i="1"/>
  <c r="U47" i="1"/>
  <c r="T47" i="1"/>
  <c r="U61" i="1"/>
  <c r="T61" i="1"/>
  <c r="S61" i="1"/>
  <c r="K67" i="1"/>
  <c r="N67" i="1"/>
  <c r="M67" i="1"/>
  <c r="N94" i="1"/>
  <c r="K94" i="1"/>
  <c r="M94" i="1"/>
  <c r="T46" i="1"/>
  <c r="S46" i="1"/>
  <c r="U46" i="1"/>
  <c r="K83" i="1"/>
  <c r="N83" i="1"/>
  <c r="M83" i="1"/>
  <c r="K81" i="1"/>
  <c r="N81" i="1"/>
  <c r="M81" i="1"/>
  <c r="M79" i="1"/>
  <c r="K79" i="1"/>
  <c r="N79" i="1"/>
  <c r="N77" i="1"/>
  <c r="K77" i="1"/>
  <c r="M77" i="1"/>
  <c r="Y50" i="1"/>
  <c r="W50" i="1"/>
  <c r="X50" i="1"/>
  <c r="R43" i="1"/>
  <c r="R31" i="1"/>
  <c r="X42" i="1"/>
  <c r="Y42" i="1"/>
  <c r="W42" i="1"/>
  <c r="S49" i="1"/>
  <c r="T49" i="1"/>
  <c r="U49" i="1"/>
  <c r="N28" i="1"/>
  <c r="K28" i="1"/>
  <c r="M28" i="1"/>
  <c r="K10" i="1"/>
  <c r="M10" i="1"/>
  <c r="N10" i="1"/>
  <c r="K24" i="1"/>
  <c r="M24" i="1"/>
  <c r="N24" i="1"/>
  <c r="N30" i="1"/>
  <c r="K30" i="1"/>
  <c r="M30" i="1"/>
  <c r="R56" i="1"/>
  <c r="R44" i="1"/>
  <c r="R51" i="1"/>
  <c r="U52" i="1"/>
  <c r="S52" i="1"/>
  <c r="T52" i="1"/>
  <c r="R84" i="1"/>
  <c r="T44" i="1"/>
  <c r="U44" i="1"/>
  <c r="S44" i="1"/>
  <c r="R45" i="1"/>
  <c r="K75" i="1"/>
  <c r="N75" i="1"/>
  <c r="M75" i="1"/>
  <c r="K73" i="1"/>
  <c r="N73" i="1"/>
  <c r="M73" i="1"/>
  <c r="M71" i="1"/>
  <c r="K71" i="1"/>
  <c r="N71" i="1"/>
  <c r="N69" i="1"/>
  <c r="K69" i="1"/>
  <c r="M69" i="1"/>
  <c r="R66" i="1"/>
  <c r="AB66" i="1" s="1"/>
  <c r="AN66" i="1" s="1"/>
  <c r="U48" i="1"/>
  <c r="T48" i="1"/>
  <c r="S48" i="1"/>
  <c r="R65" i="1"/>
  <c r="AB65" i="1" s="1"/>
  <c r="AM65" i="1" s="1"/>
  <c r="Z40" i="1"/>
  <c r="Y56" i="1"/>
  <c r="W56" i="1"/>
  <c r="X56" i="1"/>
  <c r="X46" i="1"/>
  <c r="Y46" i="1"/>
  <c r="W46" i="1"/>
  <c r="N20" i="1"/>
  <c r="K20" i="1"/>
  <c r="M20" i="1"/>
  <c r="K18" i="1"/>
  <c r="N18" i="1"/>
  <c r="M18" i="1"/>
  <c r="M16" i="1"/>
  <c r="N16" i="1"/>
  <c r="K16" i="1"/>
  <c r="K22" i="1"/>
  <c r="N22" i="1"/>
  <c r="M22" i="1"/>
  <c r="R88" i="1"/>
  <c r="R42" i="1"/>
  <c r="R49" i="1"/>
  <c r="T60" i="1"/>
  <c r="S60" i="1"/>
  <c r="U60" i="1"/>
  <c r="Z44" i="1"/>
  <c r="AB44" i="1" s="1"/>
  <c r="AM44" i="1" s="1"/>
  <c r="V37" i="1"/>
  <c r="AB37" i="1" s="1"/>
  <c r="AN11" i="1"/>
  <c r="AN67" i="1"/>
  <c r="AM8" i="1"/>
  <c r="AN25" i="1"/>
  <c r="AN24" i="1"/>
  <c r="AN90" i="1"/>
  <c r="AN83" i="1"/>
  <c r="AN16" i="1"/>
  <c r="AN82" i="1"/>
  <c r="AN91" i="1"/>
  <c r="AN17" i="1"/>
  <c r="AN75" i="1"/>
  <c r="AM21" i="1"/>
  <c r="AN32" i="1"/>
  <c r="AM4" i="1"/>
  <c r="AN89" i="1"/>
  <c r="AN81" i="1"/>
  <c r="AN31" i="1"/>
  <c r="AN23" i="1"/>
  <c r="AN15" i="1"/>
  <c r="AM3" i="1"/>
  <c r="AN88" i="1"/>
  <c r="AN80" i="1"/>
  <c r="AN30" i="1"/>
  <c r="AN22" i="1"/>
  <c r="AN14" i="1"/>
  <c r="AN87" i="1"/>
  <c r="AN79" i="1"/>
  <c r="AN29" i="1"/>
  <c r="AN21" i="1"/>
  <c r="AN13" i="1"/>
  <c r="AM12" i="1"/>
  <c r="AN94" i="1"/>
  <c r="AN86" i="1"/>
  <c r="AN78" i="1"/>
  <c r="AN28" i="1"/>
  <c r="AN20" i="1"/>
  <c r="AM43" i="1"/>
  <c r="AM38" i="1"/>
  <c r="AM11" i="1"/>
  <c r="AN93" i="1"/>
  <c r="AN85" i="1"/>
  <c r="AN77" i="1"/>
  <c r="AN27" i="1"/>
  <c r="AN19" i="1"/>
  <c r="AM5" i="1"/>
  <c r="AM10" i="1"/>
  <c r="AN92" i="1"/>
  <c r="AN84" i="1"/>
  <c r="AN26" i="1"/>
  <c r="AM13" i="1"/>
  <c r="AM85" i="1"/>
  <c r="AM29" i="1"/>
  <c r="AM77" i="1"/>
  <c r="AM93" i="1"/>
  <c r="AM57" i="1"/>
  <c r="AN43" i="1"/>
  <c r="AM73" i="1"/>
  <c r="AN57" i="1"/>
  <c r="AM68" i="1"/>
  <c r="AM84" i="1"/>
  <c r="AM76" i="1"/>
  <c r="AM28" i="1"/>
  <c r="AM20" i="1"/>
  <c r="AM91" i="1"/>
  <c r="AM83" i="1"/>
  <c r="AM75" i="1"/>
  <c r="AM67" i="1"/>
  <c r="AM27" i="1"/>
  <c r="AM19" i="1"/>
  <c r="AM92" i="1"/>
  <c r="AM82" i="1"/>
  <c r="AM26" i="1"/>
  <c r="AM89" i="1"/>
  <c r="AM17" i="1"/>
  <c r="AM88" i="1"/>
  <c r="AM80" i="1"/>
  <c r="AM32" i="1"/>
  <c r="AM24" i="1"/>
  <c r="AM16" i="1"/>
  <c r="AM90" i="1"/>
  <c r="AM87" i="1"/>
  <c r="AM79" i="1"/>
  <c r="AM31" i="1"/>
  <c r="AM23" i="1"/>
  <c r="AM15" i="1"/>
  <c r="AM18" i="1"/>
  <c r="AM81" i="1"/>
  <c r="AM25" i="1"/>
  <c r="AM94" i="1"/>
  <c r="AM86" i="1"/>
  <c r="AM30" i="1"/>
  <c r="AM22" i="1"/>
  <c r="AN5" i="1"/>
  <c r="AN68" i="1"/>
  <c r="AN12" i="1"/>
  <c r="AN4" i="1"/>
  <c r="AN10" i="1"/>
  <c r="AN73" i="1"/>
  <c r="AN9" i="1"/>
  <c r="AN40" i="1"/>
  <c r="AN8" i="1"/>
  <c r="AM9" i="1"/>
  <c r="AM40" i="1" l="1"/>
  <c r="X43" i="1"/>
  <c r="Y43" i="1"/>
  <c r="AO67" i="1"/>
  <c r="AQ67" i="1" s="1"/>
  <c r="AP67" i="1"/>
  <c r="AR67" i="1" s="1"/>
  <c r="Z54" i="1"/>
  <c r="AB54" i="1" s="1"/>
  <c r="AN54" i="1" s="1"/>
  <c r="AN74" i="1"/>
  <c r="V55" i="1"/>
  <c r="R33" i="1"/>
  <c r="V39" i="1"/>
  <c r="AB39" i="1" s="1"/>
  <c r="AM39" i="1" s="1"/>
  <c r="AP63" i="1"/>
  <c r="AR63" i="1" s="1"/>
  <c r="AN65" i="1"/>
  <c r="AM63" i="1"/>
  <c r="AN63" i="1"/>
  <c r="AN2" i="1"/>
  <c r="AN39" i="1"/>
  <c r="AO68" i="1"/>
  <c r="AQ68" i="1" s="1"/>
  <c r="AP68" i="1"/>
  <c r="AR68" i="1" s="1"/>
  <c r="AN41" i="1"/>
  <c r="AO41" i="1"/>
  <c r="AQ41" i="1" s="1"/>
  <c r="AP41" i="1"/>
  <c r="AR41" i="1" s="1"/>
  <c r="AM41" i="1"/>
  <c r="AP54" i="1"/>
  <c r="AR54" i="1" s="1"/>
  <c r="AO54" i="1"/>
  <c r="AQ54" i="1" s="1"/>
  <c r="AM54" i="1"/>
  <c r="AM33" i="1"/>
  <c r="Z51" i="1"/>
  <c r="AB51" i="1" s="1"/>
  <c r="AM51" i="1" s="1"/>
  <c r="R80" i="1"/>
  <c r="Z39" i="1"/>
  <c r="Z35" i="1"/>
  <c r="R64" i="1"/>
  <c r="AB64" i="1" s="1"/>
  <c r="AO64" i="1" s="1"/>
  <c r="AQ64" i="1" s="1"/>
  <c r="AO39" i="1"/>
  <c r="AQ39" i="1" s="1"/>
  <c r="AP39" i="1"/>
  <c r="AR39" i="1" s="1"/>
  <c r="AM7" i="1"/>
  <c r="AN51" i="1"/>
  <c r="AN7" i="1"/>
  <c r="AP7" i="1"/>
  <c r="AR7" i="1" s="1"/>
  <c r="Z34" i="1"/>
  <c r="V59" i="1"/>
  <c r="AN44" i="1"/>
  <c r="V56" i="1"/>
  <c r="R85" i="1"/>
  <c r="AM34" i="1"/>
  <c r="V49" i="1"/>
  <c r="R72" i="1"/>
  <c r="AB72" i="1" s="1"/>
  <c r="AO33" i="1"/>
  <c r="AQ33" i="1" s="1"/>
  <c r="AP33" i="1"/>
  <c r="AR33" i="1" s="1"/>
  <c r="Z42" i="1"/>
  <c r="AM70" i="1"/>
  <c r="AP40" i="1"/>
  <c r="AR40" i="1" s="1"/>
  <c r="R77" i="1"/>
  <c r="R69" i="1"/>
  <c r="AB69" i="1" s="1"/>
  <c r="Z59" i="1"/>
  <c r="AB59" i="1" s="1"/>
  <c r="AP43" i="1"/>
  <c r="AR43" i="1" s="1"/>
  <c r="AO43" i="1"/>
  <c r="AQ43" i="1" s="1"/>
  <c r="T31" i="1"/>
  <c r="U31" i="1"/>
  <c r="S31" i="1"/>
  <c r="Z56" i="1"/>
  <c r="AB56" i="1" s="1"/>
  <c r="U83" i="1"/>
  <c r="S83" i="1"/>
  <c r="T83" i="1"/>
  <c r="V58" i="1"/>
  <c r="W3" i="1"/>
  <c r="X3" i="1"/>
  <c r="Y3" i="1"/>
  <c r="S85" i="1"/>
  <c r="U85" i="1"/>
  <c r="T85" i="1"/>
  <c r="AO2" i="1"/>
  <c r="AQ2" i="1" s="1"/>
  <c r="AP2" i="1"/>
  <c r="AR2" i="1" s="1"/>
  <c r="X26" i="1"/>
  <c r="W26" i="1"/>
  <c r="Y26" i="1"/>
  <c r="Z49" i="1"/>
  <c r="AB49" i="1" s="1"/>
  <c r="T8" i="1"/>
  <c r="U8" i="1"/>
  <c r="S8" i="1"/>
  <c r="Y68" i="1"/>
  <c r="W68" i="1"/>
  <c r="X68" i="1"/>
  <c r="Z45" i="1"/>
  <c r="AB45" i="1" s="1"/>
  <c r="T17" i="1"/>
  <c r="U17" i="1"/>
  <c r="S17" i="1"/>
  <c r="V50" i="1"/>
  <c r="W78" i="1"/>
  <c r="X78" i="1"/>
  <c r="Y78" i="1"/>
  <c r="U65" i="1"/>
  <c r="S65" i="1"/>
  <c r="T65" i="1"/>
  <c r="V36" i="1"/>
  <c r="AB36" i="1" s="1"/>
  <c r="U25" i="1"/>
  <c r="S25" i="1"/>
  <c r="T25" i="1"/>
  <c r="AO38" i="1"/>
  <c r="AQ38" i="1" s="1"/>
  <c r="AP38" i="1"/>
  <c r="AR38" i="1" s="1"/>
  <c r="Y88" i="1"/>
  <c r="X88" i="1"/>
  <c r="W88" i="1"/>
  <c r="T18" i="1"/>
  <c r="S18" i="1"/>
  <c r="U18" i="1"/>
  <c r="T73" i="1"/>
  <c r="S73" i="1"/>
  <c r="U73" i="1"/>
  <c r="X10" i="1"/>
  <c r="W10" i="1"/>
  <c r="Y10" i="1"/>
  <c r="T3" i="1"/>
  <c r="S3" i="1"/>
  <c r="U3" i="1"/>
  <c r="T19" i="1"/>
  <c r="S19" i="1"/>
  <c r="U19" i="1"/>
  <c r="S23" i="1"/>
  <c r="U23" i="1"/>
  <c r="T23" i="1"/>
  <c r="S76" i="1"/>
  <c r="U76" i="1"/>
  <c r="T76" i="1"/>
  <c r="Y84" i="1"/>
  <c r="W84" i="1"/>
  <c r="X84" i="1"/>
  <c r="AO37" i="1"/>
  <c r="AQ37" i="1" s="1"/>
  <c r="AP37" i="1"/>
  <c r="AR37" i="1" s="1"/>
  <c r="S22" i="1"/>
  <c r="T22" i="1"/>
  <c r="U22" i="1"/>
  <c r="S69" i="1"/>
  <c r="T69" i="1"/>
  <c r="U69" i="1"/>
  <c r="U30" i="1"/>
  <c r="T30" i="1"/>
  <c r="S30" i="1"/>
  <c r="AN37" i="1"/>
  <c r="AM55" i="1"/>
  <c r="AO44" i="1"/>
  <c r="AQ44" i="1" s="1"/>
  <c r="AP44" i="1"/>
  <c r="AR44" i="1" s="1"/>
  <c r="W22" i="1"/>
  <c r="X22" i="1"/>
  <c r="Y22" i="1"/>
  <c r="U20" i="1"/>
  <c r="S20" i="1"/>
  <c r="T20" i="1"/>
  <c r="U75" i="1"/>
  <c r="T75" i="1"/>
  <c r="S75" i="1"/>
  <c r="T28" i="1"/>
  <c r="U28" i="1"/>
  <c r="S28" i="1"/>
  <c r="X77" i="1"/>
  <c r="Y77" i="1"/>
  <c r="W77" i="1"/>
  <c r="X83" i="1"/>
  <c r="Y83" i="1"/>
  <c r="W83" i="1"/>
  <c r="W94" i="1"/>
  <c r="Z94" i="1" s="1"/>
  <c r="X94" i="1"/>
  <c r="Y94" i="1"/>
  <c r="T5" i="1"/>
  <c r="S5" i="1"/>
  <c r="U5" i="1"/>
  <c r="U91" i="1"/>
  <c r="T91" i="1"/>
  <c r="S91" i="1"/>
  <c r="T92" i="1"/>
  <c r="S92" i="1"/>
  <c r="U92" i="1"/>
  <c r="T13" i="1"/>
  <c r="U13" i="1"/>
  <c r="S13" i="1"/>
  <c r="U64" i="1"/>
  <c r="T64" i="1"/>
  <c r="S64" i="1"/>
  <c r="Y8" i="1"/>
  <c r="X8" i="1"/>
  <c r="W8" i="1"/>
  <c r="W15" i="1"/>
  <c r="Y15" i="1"/>
  <c r="X15" i="1"/>
  <c r="W19" i="1"/>
  <c r="Z19" i="1" s="1"/>
  <c r="Y19" i="1"/>
  <c r="X19" i="1"/>
  <c r="S72" i="1"/>
  <c r="U72" i="1"/>
  <c r="T72" i="1"/>
  <c r="AM37" i="1"/>
  <c r="V42" i="1"/>
  <c r="AB42" i="1" s="1"/>
  <c r="W17" i="1"/>
  <c r="Z17" i="1" s="1"/>
  <c r="X17" i="1"/>
  <c r="Y17" i="1"/>
  <c r="S80" i="1"/>
  <c r="T80" i="1"/>
  <c r="U80" i="1"/>
  <c r="W76" i="1"/>
  <c r="X76" i="1"/>
  <c r="Y76" i="1"/>
  <c r="W25" i="1"/>
  <c r="X25" i="1"/>
  <c r="Y25" i="1"/>
  <c r="T88" i="1"/>
  <c r="U88" i="1"/>
  <c r="S88" i="1"/>
  <c r="Z43" i="1"/>
  <c r="AO71" i="1"/>
  <c r="AQ71" i="1" s="1"/>
  <c r="AP71" i="1"/>
  <c r="AR71" i="1" s="1"/>
  <c r="U7" i="1"/>
  <c r="T7" i="1"/>
  <c r="S7" i="1"/>
  <c r="T21" i="1"/>
  <c r="U21" i="1"/>
  <c r="S21" i="1"/>
  <c r="S70" i="1"/>
  <c r="V70" i="1" s="1"/>
  <c r="U70" i="1"/>
  <c r="T70" i="1"/>
  <c r="S78" i="1"/>
  <c r="U78" i="1"/>
  <c r="T78" i="1"/>
  <c r="W18" i="1"/>
  <c r="X18" i="1"/>
  <c r="Y18" i="1"/>
  <c r="X73" i="1"/>
  <c r="Y73" i="1"/>
  <c r="W73" i="1"/>
  <c r="S77" i="1"/>
  <c r="T77" i="1"/>
  <c r="U77" i="1"/>
  <c r="T26" i="1"/>
  <c r="U26" i="1"/>
  <c r="S26" i="1"/>
  <c r="W70" i="1"/>
  <c r="X70" i="1"/>
  <c r="Y70" i="1"/>
  <c r="X69" i="1"/>
  <c r="Y69" i="1"/>
  <c r="W69" i="1"/>
  <c r="Y75" i="1"/>
  <c r="X75" i="1"/>
  <c r="W75" i="1"/>
  <c r="W30" i="1"/>
  <c r="X30" i="1"/>
  <c r="Y30" i="1"/>
  <c r="W79" i="1"/>
  <c r="Y79" i="1"/>
  <c r="X79" i="1"/>
  <c r="S67" i="1"/>
  <c r="T67" i="1"/>
  <c r="U67" i="1"/>
  <c r="V47" i="1"/>
  <c r="X85" i="1"/>
  <c r="W85" i="1"/>
  <c r="Y85" i="1"/>
  <c r="X91" i="1"/>
  <c r="Y91" i="1"/>
  <c r="W91" i="1"/>
  <c r="S11" i="1"/>
  <c r="U11" i="1"/>
  <c r="T11" i="1"/>
  <c r="Y64" i="1"/>
  <c r="X64" i="1"/>
  <c r="W64" i="1"/>
  <c r="AP51" i="1"/>
  <c r="AR51" i="1" s="1"/>
  <c r="AO51" i="1"/>
  <c r="AQ51" i="1" s="1"/>
  <c r="AP34" i="1"/>
  <c r="AR34" i="1" s="1"/>
  <c r="AO34" i="1"/>
  <c r="AQ34" i="1" s="1"/>
  <c r="W72" i="1"/>
  <c r="X72" i="1"/>
  <c r="Y72" i="1"/>
  <c r="T14" i="1"/>
  <c r="S14" i="1"/>
  <c r="U14" i="1"/>
  <c r="T29" i="1"/>
  <c r="U29" i="1"/>
  <c r="S29" i="1"/>
  <c r="V57" i="1"/>
  <c r="Y80" i="1"/>
  <c r="X80" i="1"/>
  <c r="W80" i="1"/>
  <c r="T6" i="1"/>
  <c r="U6" i="1"/>
  <c r="S6" i="1"/>
  <c r="T90" i="1"/>
  <c r="U90" i="1"/>
  <c r="S90" i="1"/>
  <c r="S93" i="1"/>
  <c r="T93" i="1"/>
  <c r="U93" i="1"/>
  <c r="Y2" i="1"/>
  <c r="X2" i="1"/>
  <c r="AP66" i="1"/>
  <c r="AR66" i="1" s="1"/>
  <c r="AO66" i="1"/>
  <c r="AQ66" i="1" s="1"/>
  <c r="T10" i="1"/>
  <c r="S10" i="1"/>
  <c r="U10" i="1"/>
  <c r="X89" i="1"/>
  <c r="Y89" i="1"/>
  <c r="W89" i="1"/>
  <c r="V60" i="1"/>
  <c r="Y20" i="1"/>
  <c r="W20" i="1"/>
  <c r="X20" i="1"/>
  <c r="AO65" i="1"/>
  <c r="AQ65" i="1" s="1"/>
  <c r="AP65" i="1"/>
  <c r="AR65" i="1" s="1"/>
  <c r="W71" i="1"/>
  <c r="Y71" i="1"/>
  <c r="X71" i="1"/>
  <c r="V52" i="1"/>
  <c r="Y24" i="1"/>
  <c r="W24" i="1"/>
  <c r="X24" i="1"/>
  <c r="Y28" i="1"/>
  <c r="X28" i="1"/>
  <c r="W28" i="1"/>
  <c r="X67" i="1"/>
  <c r="Y67" i="1"/>
  <c r="W67" i="1"/>
  <c r="X5" i="1"/>
  <c r="W5" i="1"/>
  <c r="Y5" i="1"/>
  <c r="W87" i="1"/>
  <c r="X87" i="1"/>
  <c r="Y87" i="1"/>
  <c r="W92" i="1"/>
  <c r="X92" i="1"/>
  <c r="Y92" i="1"/>
  <c r="W13" i="1"/>
  <c r="X13" i="1"/>
  <c r="Y13" i="1"/>
  <c r="X11" i="1"/>
  <c r="Y11" i="1"/>
  <c r="W11" i="1"/>
  <c r="T12" i="1"/>
  <c r="S12" i="1"/>
  <c r="U12" i="1"/>
  <c r="S15" i="1"/>
  <c r="U15" i="1"/>
  <c r="T15" i="1"/>
  <c r="Y14" i="1"/>
  <c r="W14" i="1"/>
  <c r="X14" i="1"/>
  <c r="Y29" i="1"/>
  <c r="X29" i="1"/>
  <c r="W29" i="1"/>
  <c r="T27" i="1"/>
  <c r="U27" i="1"/>
  <c r="S27" i="1"/>
  <c r="Z38" i="1"/>
  <c r="Z58" i="1"/>
  <c r="AB58" i="1" s="1"/>
  <c r="Z53" i="1"/>
  <c r="AB53" i="1" s="1"/>
  <c r="U4" i="1"/>
  <c r="S4" i="1"/>
  <c r="T4" i="1"/>
  <c r="Z47" i="1"/>
  <c r="AB47" i="1" s="1"/>
  <c r="W90" i="1"/>
  <c r="Y90" i="1"/>
  <c r="X90" i="1"/>
  <c r="U89" i="1"/>
  <c r="S89" i="1"/>
  <c r="T89" i="1"/>
  <c r="S94" i="1"/>
  <c r="U94" i="1"/>
  <c r="T94" i="1"/>
  <c r="AO55" i="1"/>
  <c r="AQ55" i="1" s="1"/>
  <c r="AP55" i="1"/>
  <c r="AR55" i="1" s="1"/>
  <c r="Y93" i="1"/>
  <c r="W93" i="1"/>
  <c r="X93" i="1"/>
  <c r="X21" i="1"/>
  <c r="W21" i="1"/>
  <c r="Y21" i="1"/>
  <c r="S68" i="1"/>
  <c r="T68" i="1"/>
  <c r="U68" i="1"/>
  <c r="X65" i="1"/>
  <c r="W65" i="1"/>
  <c r="Y65" i="1"/>
  <c r="AM71" i="1"/>
  <c r="AM66" i="1"/>
  <c r="Y16" i="1"/>
  <c r="X16" i="1"/>
  <c r="W16" i="1"/>
  <c r="Z46" i="1"/>
  <c r="AB46" i="1" s="1"/>
  <c r="V48" i="1"/>
  <c r="S24" i="1"/>
  <c r="T24" i="1"/>
  <c r="U24" i="1"/>
  <c r="T79" i="1"/>
  <c r="S79" i="1"/>
  <c r="U79" i="1"/>
  <c r="V46" i="1"/>
  <c r="Z60" i="1"/>
  <c r="AB60" i="1" s="1"/>
  <c r="Y32" i="1"/>
  <c r="X32" i="1"/>
  <c r="W32" i="1"/>
  <c r="Z52" i="1"/>
  <c r="AB52" i="1" s="1"/>
  <c r="W7" i="1"/>
  <c r="X7" i="1"/>
  <c r="Y7" i="1"/>
  <c r="S66" i="1"/>
  <c r="U66" i="1"/>
  <c r="T66" i="1"/>
  <c r="AO70" i="1"/>
  <c r="AQ70" i="1" s="1"/>
  <c r="AP70" i="1"/>
  <c r="AR70" i="1" s="1"/>
  <c r="T9" i="1"/>
  <c r="S9" i="1"/>
  <c r="U9" i="1"/>
  <c r="AP74" i="1"/>
  <c r="AR74" i="1" s="1"/>
  <c r="AO74" i="1"/>
  <c r="AQ74" i="1" s="1"/>
  <c r="S74" i="1"/>
  <c r="T74" i="1"/>
  <c r="U74" i="1"/>
  <c r="V35" i="1"/>
  <c r="AB35" i="1" s="1"/>
  <c r="Z61" i="1"/>
  <c r="AB61" i="1" s="1"/>
  <c r="W27" i="1"/>
  <c r="X27" i="1"/>
  <c r="Y27" i="1"/>
  <c r="W82" i="1"/>
  <c r="Y82" i="1"/>
  <c r="X82" i="1"/>
  <c r="W6" i="1"/>
  <c r="X6" i="1"/>
  <c r="Y6" i="1"/>
  <c r="S86" i="1"/>
  <c r="U86" i="1"/>
  <c r="T86" i="1"/>
  <c r="W81" i="1"/>
  <c r="X81" i="1"/>
  <c r="Y81" i="1"/>
  <c r="AN71" i="1"/>
  <c r="U16" i="1"/>
  <c r="S16" i="1"/>
  <c r="T16" i="1"/>
  <c r="U71" i="1"/>
  <c r="S71" i="1"/>
  <c r="T71" i="1"/>
  <c r="V44" i="1"/>
  <c r="Z50" i="1"/>
  <c r="AB50" i="1" s="1"/>
  <c r="U81" i="1"/>
  <c r="T81" i="1"/>
  <c r="S81" i="1"/>
  <c r="V61" i="1"/>
  <c r="U32" i="1"/>
  <c r="T32" i="1"/>
  <c r="S32" i="1"/>
  <c r="S87" i="1"/>
  <c r="T87" i="1"/>
  <c r="U87" i="1"/>
  <c r="Z48" i="1"/>
  <c r="AB48" i="1" s="1"/>
  <c r="W66" i="1"/>
  <c r="Y66" i="1"/>
  <c r="X66" i="1"/>
  <c r="Z37" i="1"/>
  <c r="Y12" i="1"/>
  <c r="X12" i="1"/>
  <c r="W12" i="1"/>
  <c r="W9" i="1"/>
  <c r="X9" i="1"/>
  <c r="Y9" i="1"/>
  <c r="Y74" i="1"/>
  <c r="X74" i="1"/>
  <c r="W74" i="1"/>
  <c r="Z62" i="1"/>
  <c r="AB62" i="1" s="1"/>
  <c r="S2" i="1"/>
  <c r="U2" i="1"/>
  <c r="T2" i="1"/>
  <c r="W23" i="1"/>
  <c r="X23" i="1"/>
  <c r="Y23" i="1"/>
  <c r="T82" i="1"/>
  <c r="U82" i="1"/>
  <c r="S82" i="1"/>
  <c r="W31" i="1"/>
  <c r="Y31" i="1"/>
  <c r="X31" i="1"/>
  <c r="X4" i="1"/>
  <c r="W4" i="1"/>
  <c r="Y4" i="1"/>
  <c r="W86" i="1"/>
  <c r="Y86" i="1"/>
  <c r="X86" i="1"/>
  <c r="T84" i="1"/>
  <c r="U84" i="1"/>
  <c r="S84" i="1"/>
  <c r="AP64" i="1" l="1"/>
  <c r="AR64" i="1" s="1"/>
  <c r="AN64" i="1"/>
  <c r="AM64" i="1"/>
  <c r="V81" i="1"/>
  <c r="Z65" i="1"/>
  <c r="V6" i="1"/>
  <c r="V7" i="1"/>
  <c r="Z8" i="1"/>
  <c r="Z77" i="1"/>
  <c r="V87" i="1"/>
  <c r="V68" i="1"/>
  <c r="Z14" i="1"/>
  <c r="Z92" i="1"/>
  <c r="AP72" i="1"/>
  <c r="AR72" i="1" s="1"/>
  <c r="AO72" i="1"/>
  <c r="AQ72" i="1" s="1"/>
  <c r="AN72" i="1"/>
  <c r="AM72" i="1"/>
  <c r="Z66" i="1"/>
  <c r="Z82" i="1"/>
  <c r="V74" i="1"/>
  <c r="Z21" i="1"/>
  <c r="Z28" i="1"/>
  <c r="Z89" i="1"/>
  <c r="Z2" i="1"/>
  <c r="V29" i="1"/>
  <c r="Z72" i="1"/>
  <c r="Z15" i="1"/>
  <c r="Z84" i="1"/>
  <c r="AP69" i="1"/>
  <c r="AR69" i="1" s="1"/>
  <c r="AO69" i="1"/>
  <c r="AQ69" i="1" s="1"/>
  <c r="AM69" i="1"/>
  <c r="AN69" i="1"/>
  <c r="Z29" i="1"/>
  <c r="Z73" i="1"/>
  <c r="V31" i="1"/>
  <c r="V9" i="1"/>
  <c r="V12" i="1"/>
  <c r="Z24" i="1"/>
  <c r="V10" i="1"/>
  <c r="V14" i="1"/>
  <c r="V3" i="1"/>
  <c r="Z68" i="1"/>
  <c r="V65" i="1"/>
  <c r="AP49" i="1"/>
  <c r="AR49" i="1" s="1"/>
  <c r="AO49" i="1"/>
  <c r="AQ49" i="1" s="1"/>
  <c r="AM49" i="1"/>
  <c r="AN49" i="1"/>
  <c r="Z9" i="1"/>
  <c r="Z87" i="1"/>
  <c r="AO56" i="1"/>
  <c r="AQ56" i="1" s="1"/>
  <c r="AP56" i="1"/>
  <c r="AR56" i="1" s="1"/>
  <c r="AN56" i="1"/>
  <c r="AM56" i="1"/>
  <c r="V82" i="1"/>
  <c r="Z12" i="1"/>
  <c r="V16" i="1"/>
  <c r="V86" i="1"/>
  <c r="V66" i="1"/>
  <c r="V15" i="1"/>
  <c r="V11" i="1"/>
  <c r="Z30" i="1"/>
  <c r="V78" i="1"/>
  <c r="V80" i="1"/>
  <c r="V72" i="1"/>
  <c r="V73" i="1"/>
  <c r="AO45" i="1"/>
  <c r="AQ45" i="1" s="1"/>
  <c r="AP45" i="1"/>
  <c r="AR45" i="1" s="1"/>
  <c r="AN45" i="1"/>
  <c r="AM45" i="1"/>
  <c r="Z31" i="1"/>
  <c r="V24" i="1"/>
  <c r="V5" i="1"/>
  <c r="V85" i="1"/>
  <c r="V2" i="1"/>
  <c r="AO60" i="1"/>
  <c r="AQ60" i="1" s="1"/>
  <c r="AP60" i="1"/>
  <c r="AR60" i="1" s="1"/>
  <c r="AN60" i="1"/>
  <c r="AM60" i="1"/>
  <c r="V4" i="1"/>
  <c r="Z86" i="1"/>
  <c r="AO62" i="1"/>
  <c r="AQ62" i="1" s="1"/>
  <c r="AP62" i="1"/>
  <c r="AR62" i="1" s="1"/>
  <c r="AN62" i="1"/>
  <c r="AM62" i="1"/>
  <c r="Z27" i="1"/>
  <c r="AO46" i="1"/>
  <c r="AQ46" i="1" s="1"/>
  <c r="AP46" i="1"/>
  <c r="AR46" i="1" s="1"/>
  <c r="AM46" i="1"/>
  <c r="AN46" i="1"/>
  <c r="Z93" i="1"/>
  <c r="V89" i="1"/>
  <c r="Z13" i="1"/>
  <c r="Z5" i="1"/>
  <c r="Z91" i="1"/>
  <c r="Z75" i="1"/>
  <c r="Z70" i="1"/>
  <c r="V92" i="1"/>
  <c r="V20" i="1"/>
  <c r="Z26" i="1"/>
  <c r="Z16" i="1"/>
  <c r="AO53" i="1"/>
  <c r="AQ53" i="1" s="1"/>
  <c r="AP53" i="1"/>
  <c r="AR53" i="1" s="1"/>
  <c r="AN53" i="1"/>
  <c r="AM53" i="1"/>
  <c r="V67" i="1"/>
  <c r="V26" i="1"/>
  <c r="Z25" i="1"/>
  <c r="V64" i="1"/>
  <c r="V28" i="1"/>
  <c r="V30" i="1"/>
  <c r="V22" i="1"/>
  <c r="V76" i="1"/>
  <c r="Z3" i="1"/>
  <c r="AO47" i="1"/>
  <c r="AQ47" i="1" s="1"/>
  <c r="AP47" i="1"/>
  <c r="AR47" i="1" s="1"/>
  <c r="AM47" i="1"/>
  <c r="AN47" i="1"/>
  <c r="Z71" i="1"/>
  <c r="V69" i="1"/>
  <c r="Z74" i="1"/>
  <c r="AP50" i="1"/>
  <c r="AR50" i="1" s="1"/>
  <c r="AO50" i="1"/>
  <c r="AQ50" i="1" s="1"/>
  <c r="AM50" i="1"/>
  <c r="AN50" i="1"/>
  <c r="Z4" i="1"/>
  <c r="V32" i="1"/>
  <c r="Z6" i="1"/>
  <c r="AP35" i="1"/>
  <c r="AR35" i="1" s="1"/>
  <c r="AO35" i="1"/>
  <c r="AQ35" i="1" s="1"/>
  <c r="AM35" i="1"/>
  <c r="AN35" i="1"/>
  <c r="Z7" i="1"/>
  <c r="V79" i="1"/>
  <c r="AP58" i="1"/>
  <c r="AR58" i="1" s="1"/>
  <c r="AO58" i="1"/>
  <c r="AQ58" i="1" s="1"/>
  <c r="AN58" i="1"/>
  <c r="AM58" i="1"/>
  <c r="Z67" i="1"/>
  <c r="Z20" i="1"/>
  <c r="V93" i="1"/>
  <c r="Z80" i="1"/>
  <c r="Z64" i="1"/>
  <c r="V91" i="1"/>
  <c r="V18" i="1"/>
  <c r="V25" i="1"/>
  <c r="Z78" i="1"/>
  <c r="V94" i="1"/>
  <c r="V77" i="1"/>
  <c r="V19" i="1"/>
  <c r="AO61" i="1"/>
  <c r="AQ61" i="1" s="1"/>
  <c r="AP61" i="1"/>
  <c r="AR61" i="1" s="1"/>
  <c r="AN61" i="1"/>
  <c r="AM61" i="1"/>
  <c r="V84" i="1"/>
  <c r="Z11" i="1"/>
  <c r="V90" i="1"/>
  <c r="Z69" i="1"/>
  <c r="V21" i="1"/>
  <c r="AP42" i="1"/>
  <c r="AR42" i="1" s="1"/>
  <c r="AO42" i="1"/>
  <c r="AQ42" i="1" s="1"/>
  <c r="AM42" i="1"/>
  <c r="AN42" i="1"/>
  <c r="Z83" i="1"/>
  <c r="Z10" i="1"/>
  <c r="V8" i="1"/>
  <c r="AP48" i="1"/>
  <c r="AR48" i="1" s="1"/>
  <c r="AO48" i="1"/>
  <c r="AQ48" i="1" s="1"/>
  <c r="AN48" i="1"/>
  <c r="AM48" i="1"/>
  <c r="AP52" i="1"/>
  <c r="AR52" i="1" s="1"/>
  <c r="AO52" i="1"/>
  <c r="AQ52" i="1" s="1"/>
  <c r="AM52" i="1"/>
  <c r="AN52" i="1"/>
  <c r="Z23" i="1"/>
  <c r="V71" i="1"/>
  <c r="Z81" i="1"/>
  <c r="Z32" i="1"/>
  <c r="Z90" i="1"/>
  <c r="V27" i="1"/>
  <c r="Z85" i="1"/>
  <c r="Z79" i="1"/>
  <c r="Z18" i="1"/>
  <c r="V88" i="1"/>
  <c r="Z76" i="1"/>
  <c r="V13" i="1"/>
  <c r="V75" i="1"/>
  <c r="Z22" i="1"/>
  <c r="V23" i="1"/>
  <c r="Z88" i="1"/>
  <c r="AO36" i="1"/>
  <c r="AQ36" i="1" s="1"/>
  <c r="AP36" i="1"/>
  <c r="AR36" i="1" s="1"/>
  <c r="AN36" i="1"/>
  <c r="AM36" i="1"/>
  <c r="V17" i="1"/>
  <c r="V83" i="1"/>
  <c r="AO59" i="1"/>
  <c r="AQ59" i="1" s="1"/>
  <c r="AP59" i="1"/>
  <c r="AR59" i="1" s="1"/>
  <c r="AM59" i="1"/>
  <c r="AN59" i="1"/>
</calcChain>
</file>

<file path=xl/sharedStrings.xml><?xml version="1.0" encoding="utf-8"?>
<sst xmlns="http://schemas.openxmlformats.org/spreadsheetml/2006/main" count="68" uniqueCount="58">
  <si>
    <t>mode</t>
  </si>
  <si>
    <t>cement_flag</t>
  </si>
  <si>
    <t>theta</t>
  </si>
  <si>
    <t>w_fc</t>
  </si>
  <si>
    <t>w_dz</t>
  </si>
  <si>
    <t>e_rock</t>
  </si>
  <si>
    <t>phi_cmt</t>
  </si>
  <si>
    <t>ucs_cmt</t>
  </si>
  <si>
    <t>pgdef</t>
  </si>
  <si>
    <t>inflect</t>
  </si>
  <si>
    <t>'mode_1_uncemented_tubing'</t>
  </si>
  <si>
    <t>'mode_1_cemented_tubing'</t>
  </si>
  <si>
    <t>'mode_1_uncemented_casing'</t>
  </si>
  <si>
    <t>'mode_1_cemented_casing'</t>
  </si>
  <si>
    <t>'mode_2_uncemented_tubing'</t>
  </si>
  <si>
    <t>'mode_2_cemented_tubing'</t>
  </si>
  <si>
    <t>'mode_2_uncemented_casing'</t>
  </si>
  <si>
    <t>'mode_2_cemented_casing'</t>
  </si>
  <si>
    <t>'mode_4_uncemented_tubing'</t>
  </si>
  <si>
    <t>'mode_4_cemented_tubing'</t>
  </si>
  <si>
    <t>'mode_4_uncemented_casing'</t>
  </si>
  <si>
    <t>'mode_4_cemented_casing'</t>
  </si>
  <si>
    <t>lognormal</t>
  </si>
  <si>
    <t>normal</t>
  </si>
  <si>
    <t>d_production_boring_in</t>
  </si>
  <si>
    <t>d_production_casing_in</t>
  </si>
  <si>
    <t>d_tubing_in</t>
  </si>
  <si>
    <t>z_top_of_cement_km</t>
  </si>
  <si>
    <t>z_top_of_cement</t>
  </si>
  <si>
    <t>d_production_boring</t>
  </si>
  <si>
    <t>d_production_casing</t>
  </si>
  <si>
    <t>d_tubing</t>
  </si>
  <si>
    <t>boring-casing_in</t>
  </si>
  <si>
    <t>boring-tubing_in</t>
  </si>
  <si>
    <t>casing-tubing_in</t>
  </si>
  <si>
    <t>boring-casing_closest_mode_1</t>
  </si>
  <si>
    <t>boring-casing_closest_mode_2</t>
  </si>
  <si>
    <t>boring-casing_closest_mode_4</t>
  </si>
  <si>
    <t>boring-casing_control_mode</t>
  </si>
  <si>
    <t>boring-tubing_closest_mode_1</t>
  </si>
  <si>
    <t>boring-tubing_closest_mode_2</t>
  </si>
  <si>
    <t>boring-tubing_closest_mode_4</t>
  </si>
  <si>
    <t>boring-tubing_control_mode</t>
  </si>
  <si>
    <t>casing-tubing_closest_mode_1</t>
  </si>
  <si>
    <t>casing-tubing_closest_mode_2</t>
  </si>
  <si>
    <t>casing-tubing_closest_mode_4</t>
  </si>
  <si>
    <t>casing-tubing_control_mode</t>
  </si>
  <si>
    <t>casing_flow</t>
  </si>
  <si>
    <t>z_crossing</t>
  </si>
  <si>
    <t>mode_case</t>
  </si>
  <si>
    <t>strain_tubing</t>
  </si>
  <si>
    <t>strain_casing</t>
  </si>
  <si>
    <t>sigma_strain_tubing</t>
  </si>
  <si>
    <t>sigma_strain_casing</t>
  </si>
  <si>
    <t>dist_type_strain_tubing</t>
  </si>
  <si>
    <t>dist_type_strain_casing</t>
  </si>
  <si>
    <t>sigma_mu_strain_tubing</t>
  </si>
  <si>
    <t>sigma_mu_strain_casing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</si>
</sst>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330283</xdr:colOff>
      <xdr:row>19</xdr:row>
      <xdr:rowOff>133598</xdr:rowOff>
    </xdr:from>
    <xdr:to>
      <xdr:col>15</xdr:col>
      <xdr:colOff>371199</xdr:colOff>
      <xdr:row>49</xdr:row>
      <xdr:rowOff>121616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449EE7-B78D-4DAF-A52E-904602537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2426" y="4324598"/>
          <a:ext cx="6164130" cy="5703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4"/>
  <sheetViews>
    <sheetView tabSelected="1" zoomScale="70" zoomScaleNormal="70" workbookViewId="0">
      <selection activeCell="AA8" sqref="AA8"/>
    </sheetView>
  </sheetViews>
  <sheetFormatPr defaultRowHeight="15" x14ac:dyDescent="0.25"/>
  <cols>
    <col min="1" max="44" width="10.140625" customWidth="1"/>
  </cols>
  <sheetData>
    <row r="1" spans="1:53" s="2" customFormat="1" ht="60" x14ac:dyDescent="0.25">
      <c r="A1" s="2" t="s">
        <v>47</v>
      </c>
      <c r="B1" s="2" t="s">
        <v>27</v>
      </c>
      <c r="C1" s="2" t="s">
        <v>28</v>
      </c>
      <c r="D1" s="2" t="s">
        <v>48</v>
      </c>
      <c r="E1" s="2" t="s">
        <v>1</v>
      </c>
      <c r="F1" s="2" t="s">
        <v>24</v>
      </c>
      <c r="G1" s="2" t="s">
        <v>25</v>
      </c>
      <c r="H1" s="2" t="s">
        <v>26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49</v>
      </c>
      <c r="AB1" s="2" t="s">
        <v>0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</row>
    <row r="2" spans="1:53" x14ac:dyDescent="0.25">
      <c r="A2" t="b">
        <v>1</v>
      </c>
      <c r="B2">
        <v>1</v>
      </c>
      <c r="C2">
        <f>B2*1000</f>
        <v>1000</v>
      </c>
      <c r="D2">
        <v>500</v>
      </c>
      <c r="E2" t="b">
        <f t="shared" ref="E2:E33" si="0">IF(D2&gt;=C2,TRUE,FALSE)</f>
        <v>0</v>
      </c>
      <c r="F2">
        <f>G2+3+5/8</f>
        <v>12.25</v>
      </c>
      <c r="G2">
        <f>8+5/8</f>
        <v>8.625</v>
      </c>
      <c r="H2">
        <f>$H$33</f>
        <v>5.875</v>
      </c>
      <c r="I2">
        <f>F2*2.54/100</f>
        <v>0.31115000000000004</v>
      </c>
      <c r="J2">
        <f>G2*2.54/100</f>
        <v>0.21907499999999999</v>
      </c>
      <c r="K2">
        <f>H2*2.54/100</f>
        <v>0.149225</v>
      </c>
      <c r="L2">
        <f t="shared" ref="L2:L33" si="1">F2-G2</f>
        <v>3.625</v>
      </c>
      <c r="M2">
        <f t="shared" ref="M2:M33" si="2">F2-H2</f>
        <v>6.375</v>
      </c>
      <c r="N2">
        <f>G2-H2</f>
        <v>2.75</v>
      </c>
      <c r="O2">
        <f>ABS(L2-(3+5/8))</f>
        <v>0</v>
      </c>
      <c r="P2">
        <f>ABS(L2-(2+7/8))</f>
        <v>0.75</v>
      </c>
      <c r="Q2">
        <f>ABS(L2-(4+0/8))</f>
        <v>0.375</v>
      </c>
      <c r="R2">
        <f>IF(MIN(O2:Q2)=O2,1,IF(MIN(O2:Q2)=P2,2,IF(MIN(O2:Q2)=Q2,4)))</f>
        <v>1</v>
      </c>
      <c r="S2">
        <f>ABS(M2-(8+3/4))</f>
        <v>2.375</v>
      </c>
      <c r="T2">
        <f>ABS(M2-(6+3/8))</f>
        <v>0</v>
      </c>
      <c r="U2">
        <f>ABS(M2-(7+3/4))</f>
        <v>1.375</v>
      </c>
      <c r="V2">
        <f>IF(MIN(S2:U2)=S2,1,IF(MIN(S2:U2)=T2,2,IF(MIN(S2:U2)=U2,4)))</f>
        <v>2</v>
      </c>
      <c r="W2">
        <f>ABS(N2-(5+1/8))</f>
        <v>2.375</v>
      </c>
      <c r="X2">
        <f>ABS(N2-(3+1/2))</f>
        <v>0.75</v>
      </c>
      <c r="Y2">
        <f>ABS(N2-(3+3/4))</f>
        <v>1</v>
      </c>
      <c r="Z2">
        <f>IF(MIN(W2:Y2)=W2,1,IF(MIN(W2:Y2)=X2,2,IF(MIN(W2:Y2)=Y2,4)))</f>
        <v>2</v>
      </c>
      <c r="AA2">
        <f>IF(E2=TRUE,IF(A2=TRUE,1,2),IF(A2=TRUE,3,4))</f>
        <v>3</v>
      </c>
      <c r="AB2">
        <f t="shared" ref="AB2:AB33" si="3">IF(E2=TRUE,IF(A2=TRUE,IF(G2&gt;=8+5/8,1,IF(G2&lt;=6+5/8,4,2)),Z2),IF(A2=TRUE,R2,V2))</f>
        <v>1</v>
      </c>
      <c r="AC2">
        <v>22.5</v>
      </c>
      <c r="AI2">
        <v>0.23</v>
      </c>
      <c r="AK2">
        <v>35.700959756903011</v>
      </c>
      <c r="AL2">
        <v>57.082436969126881</v>
      </c>
      <c r="AM2">
        <f t="shared" ref="AM2:AM33" si="4">IF(AB2=1,IF(E2=FALSE,$AY$9,$AY$10),IF(AB2=2,IF(E2=FALSE,$AY$13,$AY$14),IF(AB2=4,IF(E2=FALSE,$AY$17,$AY$18))))</f>
        <v>0.55444800000000005</v>
      </c>
      <c r="AN2">
        <f t="shared" ref="AN2:AN33" si="5">IF(AB2=1,IF(E2=FALSE,$AY$11,$AY$12),IF(AB2=2,IF(E2=FALSE,$AY$15,$AY$16),IF(AB2=4,IF(E2=FALSE,$AY$19,$AY$20))))</f>
        <v>3.5850100000000005</v>
      </c>
      <c r="AO2" t="str">
        <f t="shared" ref="AO2:AO33" si="6">IF(AB2=1,IF(E2=FALSE,$AZ$9,$AZ$10),IF(AB2=2,IF(E2=FALSE,$AZ$13,$AZ$14),IF(AB2=4,IF(E2=FALSE,$AZ$17,$AZ$18))))</f>
        <v>lognormal</v>
      </c>
      <c r="AP2" t="str">
        <f t="shared" ref="AP2:AP33" si="7">IF(AB2=1,IF(E2=FALSE,$AZ$11,$AZ$12),IF(AB2=2,IF(E2=FALSE,$AZ$15,$AZ$16),IF(AB2=4,IF(E2=FALSE,$AZ$19,$AZ$20))))</f>
        <v>normal</v>
      </c>
      <c r="AQ2">
        <f>IF(AO2="lognormal",0.25,EXP(0.25))</f>
        <v>0.25</v>
      </c>
      <c r="AR2">
        <f>IF(AP2="lognormal",0.25,EXP(0.25))</f>
        <v>1.2840254166877414</v>
      </c>
    </row>
    <row r="3" spans="1:53" x14ac:dyDescent="0.25">
      <c r="A3" t="b">
        <v>1</v>
      </c>
      <c r="B3">
        <v>1</v>
      </c>
      <c r="C3">
        <f t="shared" ref="C3:C66" si="8">B3*1000</f>
        <v>1000</v>
      </c>
      <c r="D3">
        <v>500</v>
      </c>
      <c r="E3" t="b">
        <f t="shared" si="0"/>
        <v>0</v>
      </c>
      <c r="F3">
        <f t="shared" ref="F3:F32" si="9">G3+3+5/8</f>
        <v>12.25</v>
      </c>
      <c r="G3">
        <f t="shared" ref="G3:G32" si="10">8+5/8</f>
        <v>8.625</v>
      </c>
      <c r="H3">
        <f t="shared" ref="H3:H32" si="11">$H$33</f>
        <v>5.875</v>
      </c>
      <c r="I3">
        <f t="shared" ref="I3:I34" si="12">F3*2.54/100</f>
        <v>0.31115000000000004</v>
      </c>
      <c r="J3">
        <f t="shared" ref="J3:J66" si="13">G3*2.54/100</f>
        <v>0.21907499999999999</v>
      </c>
      <c r="K3">
        <f t="shared" ref="K3:K66" si="14">H3*2.54/100</f>
        <v>0.149225</v>
      </c>
      <c r="L3">
        <f t="shared" si="1"/>
        <v>3.625</v>
      </c>
      <c r="M3">
        <f t="shared" si="2"/>
        <v>6.375</v>
      </c>
      <c r="N3">
        <f t="shared" ref="N3:N66" si="15">G3-H3</f>
        <v>2.75</v>
      </c>
      <c r="O3">
        <f t="shared" ref="O3:O66" si="16">ABS(L3-(3+5/8))</f>
        <v>0</v>
      </c>
      <c r="P3">
        <f t="shared" ref="P3:P66" si="17">ABS(L3-(2+7/8))</f>
        <v>0.75</v>
      </c>
      <c r="Q3">
        <f t="shared" ref="Q3:Q66" si="18">ABS(L3-(4+0/8))</f>
        <v>0.375</v>
      </c>
      <c r="R3">
        <f t="shared" ref="R3:R66" si="19">IF(MIN(O3:Q3)=O3,1,IF(MIN(O3:Q3)=P3,2,IF(MIN(O3:Q3)=Q3,4)))</f>
        <v>1</v>
      </c>
      <c r="S3">
        <f t="shared" ref="S3:S66" si="20">ABS(M3-(8+3/4))</f>
        <v>2.375</v>
      </c>
      <c r="T3">
        <f t="shared" ref="T3:T66" si="21">ABS(M3-(6+3/8))</f>
        <v>0</v>
      </c>
      <c r="U3">
        <f t="shared" ref="U3:U66" si="22">ABS(M3-(7+3/4))</f>
        <v>1.375</v>
      </c>
      <c r="V3">
        <f t="shared" ref="V3:V66" si="23">IF(MIN(S3:U3)=S3,1,IF(MIN(S3:U3)=T3,2,IF(MIN(S3:U3)=U3,4)))</f>
        <v>2</v>
      </c>
      <c r="W3">
        <f t="shared" ref="W3:W66" si="24">ABS(N3-(5+1/8))</f>
        <v>2.375</v>
      </c>
      <c r="X3">
        <f t="shared" ref="X3:X66" si="25">ABS(N3-(3+1/2))</f>
        <v>0.75</v>
      </c>
      <c r="Y3">
        <f t="shared" ref="Y3:Y66" si="26">ABS(N3-(3+3/4))</f>
        <v>1</v>
      </c>
      <c r="Z3">
        <f t="shared" ref="Z3:Z66" si="27">IF(MIN(W3:Y3)=W3,1,IF(MIN(W3:Y3)=X3,2,IF(MIN(W3:Y3)=Y3,4)))</f>
        <v>2</v>
      </c>
      <c r="AA3">
        <f t="shared" ref="AA3:AA66" si="28">IF(E3=TRUE,IF(A3=TRUE,1,2),IF(A3=TRUE,3,4))</f>
        <v>3</v>
      </c>
      <c r="AB3">
        <f t="shared" si="3"/>
        <v>1</v>
      </c>
      <c r="AC3">
        <v>25</v>
      </c>
      <c r="AI3">
        <v>0.23</v>
      </c>
      <c r="AK3">
        <v>28.921442155775701</v>
      </c>
      <c r="AL3">
        <v>56.16843014412688</v>
      </c>
      <c r="AM3">
        <f t="shared" si="4"/>
        <v>0.55444800000000005</v>
      </c>
      <c r="AN3">
        <f t="shared" si="5"/>
        <v>3.5850100000000005</v>
      </c>
      <c r="AO3" t="str">
        <f t="shared" si="6"/>
        <v>lognormal</v>
      </c>
      <c r="AP3" t="str">
        <f t="shared" si="7"/>
        <v>normal</v>
      </c>
      <c r="AQ3">
        <f t="shared" ref="AQ3:AQ66" si="29">IF(AO3="lognormal",0.25,EXP(0.25))</f>
        <v>0.25</v>
      </c>
      <c r="AR3">
        <f t="shared" ref="AR3:AR66" si="30">IF(AP3="lognormal",0.25,EXP(0.25))</f>
        <v>1.2840254166877414</v>
      </c>
    </row>
    <row r="4" spans="1:53" x14ac:dyDescent="0.25">
      <c r="A4" t="b">
        <v>1</v>
      </c>
      <c r="B4">
        <v>1</v>
      </c>
      <c r="C4">
        <f t="shared" si="8"/>
        <v>1000</v>
      </c>
      <c r="D4">
        <v>500</v>
      </c>
      <c r="E4" t="b">
        <f t="shared" si="0"/>
        <v>0</v>
      </c>
      <c r="F4">
        <f t="shared" si="9"/>
        <v>12.25</v>
      </c>
      <c r="G4">
        <f t="shared" si="10"/>
        <v>8.625</v>
      </c>
      <c r="H4">
        <f t="shared" si="11"/>
        <v>5.875</v>
      </c>
      <c r="I4">
        <f t="shared" si="12"/>
        <v>0.31115000000000004</v>
      </c>
      <c r="J4">
        <f t="shared" si="13"/>
        <v>0.21907499999999999</v>
      </c>
      <c r="K4">
        <f t="shared" si="14"/>
        <v>0.149225</v>
      </c>
      <c r="L4">
        <f t="shared" si="1"/>
        <v>3.625</v>
      </c>
      <c r="M4">
        <f t="shared" si="2"/>
        <v>6.375</v>
      </c>
      <c r="N4">
        <f t="shared" si="15"/>
        <v>2.75</v>
      </c>
      <c r="O4">
        <f t="shared" si="16"/>
        <v>0</v>
      </c>
      <c r="P4">
        <f t="shared" si="17"/>
        <v>0.75</v>
      </c>
      <c r="Q4">
        <f t="shared" si="18"/>
        <v>0.375</v>
      </c>
      <c r="R4">
        <f t="shared" si="19"/>
        <v>1</v>
      </c>
      <c r="S4">
        <f t="shared" si="20"/>
        <v>2.375</v>
      </c>
      <c r="T4">
        <f t="shared" si="21"/>
        <v>0</v>
      </c>
      <c r="U4">
        <f t="shared" si="22"/>
        <v>1.375</v>
      </c>
      <c r="V4">
        <f t="shared" si="23"/>
        <v>2</v>
      </c>
      <c r="W4">
        <f t="shared" si="24"/>
        <v>2.375</v>
      </c>
      <c r="X4">
        <f t="shared" si="25"/>
        <v>0.75</v>
      </c>
      <c r="Y4">
        <f t="shared" si="26"/>
        <v>1</v>
      </c>
      <c r="Z4">
        <f t="shared" si="27"/>
        <v>2</v>
      </c>
      <c r="AA4">
        <f t="shared" si="28"/>
        <v>3</v>
      </c>
      <c r="AB4">
        <f t="shared" si="3"/>
        <v>1</v>
      </c>
      <c r="AC4">
        <v>30</v>
      </c>
      <c r="AI4">
        <v>0.24</v>
      </c>
      <c r="AK4">
        <v>31.899433376474757</v>
      </c>
      <c r="AL4">
        <v>56.476727966591554</v>
      </c>
      <c r="AM4">
        <f t="shared" si="4"/>
        <v>0.55444800000000005</v>
      </c>
      <c r="AN4">
        <f t="shared" si="5"/>
        <v>3.5850100000000005</v>
      </c>
      <c r="AO4" t="str">
        <f t="shared" si="6"/>
        <v>lognormal</v>
      </c>
      <c r="AP4" t="str">
        <f t="shared" si="7"/>
        <v>normal</v>
      </c>
      <c r="AQ4">
        <f t="shared" si="29"/>
        <v>0.25</v>
      </c>
      <c r="AR4">
        <f t="shared" si="30"/>
        <v>1.2840254166877414</v>
      </c>
    </row>
    <row r="5" spans="1:53" x14ac:dyDescent="0.25">
      <c r="A5" t="b">
        <v>1</v>
      </c>
      <c r="B5">
        <v>1</v>
      </c>
      <c r="C5">
        <f t="shared" si="8"/>
        <v>1000</v>
      </c>
      <c r="D5">
        <v>500</v>
      </c>
      <c r="E5" t="b">
        <f t="shared" si="0"/>
        <v>0</v>
      </c>
      <c r="F5">
        <f t="shared" si="9"/>
        <v>12.25</v>
      </c>
      <c r="G5">
        <f t="shared" si="10"/>
        <v>8.625</v>
      </c>
      <c r="H5">
        <f t="shared" si="11"/>
        <v>5.875</v>
      </c>
      <c r="I5">
        <f t="shared" si="12"/>
        <v>0.31115000000000004</v>
      </c>
      <c r="J5">
        <f t="shared" si="13"/>
        <v>0.21907499999999999</v>
      </c>
      <c r="K5">
        <f t="shared" si="14"/>
        <v>0.149225</v>
      </c>
      <c r="L5">
        <f t="shared" si="1"/>
        <v>3.625</v>
      </c>
      <c r="M5">
        <f t="shared" si="2"/>
        <v>6.375</v>
      </c>
      <c r="N5">
        <f t="shared" si="15"/>
        <v>2.75</v>
      </c>
      <c r="O5">
        <f t="shared" si="16"/>
        <v>0</v>
      </c>
      <c r="P5">
        <f t="shared" si="17"/>
        <v>0.75</v>
      </c>
      <c r="Q5">
        <f t="shared" si="18"/>
        <v>0.375</v>
      </c>
      <c r="R5">
        <f t="shared" si="19"/>
        <v>1</v>
      </c>
      <c r="S5">
        <f t="shared" si="20"/>
        <v>2.375</v>
      </c>
      <c r="T5">
        <f t="shared" si="21"/>
        <v>0</v>
      </c>
      <c r="U5">
        <f t="shared" si="22"/>
        <v>1.375</v>
      </c>
      <c r="V5">
        <f t="shared" si="23"/>
        <v>2</v>
      </c>
      <c r="W5">
        <f t="shared" si="24"/>
        <v>2.375</v>
      </c>
      <c r="X5">
        <f t="shared" si="25"/>
        <v>0.75</v>
      </c>
      <c r="Y5">
        <f t="shared" si="26"/>
        <v>1</v>
      </c>
      <c r="Z5">
        <f t="shared" si="27"/>
        <v>2</v>
      </c>
      <c r="AA5">
        <f t="shared" si="28"/>
        <v>3</v>
      </c>
      <c r="AB5">
        <f t="shared" si="3"/>
        <v>1</v>
      </c>
      <c r="AC5">
        <v>35</v>
      </c>
      <c r="AI5">
        <v>0.25</v>
      </c>
      <c r="AK5">
        <v>27.312987921885284</v>
      </c>
      <c r="AL5">
        <v>55.930094221925856</v>
      </c>
      <c r="AM5">
        <f t="shared" si="4"/>
        <v>0.55444800000000005</v>
      </c>
      <c r="AN5">
        <f t="shared" si="5"/>
        <v>3.5850100000000005</v>
      </c>
      <c r="AO5" t="str">
        <f t="shared" si="6"/>
        <v>lognormal</v>
      </c>
      <c r="AP5" t="str">
        <f t="shared" si="7"/>
        <v>normal</v>
      </c>
      <c r="AQ5">
        <f t="shared" si="29"/>
        <v>0.25</v>
      </c>
      <c r="AR5">
        <f t="shared" si="30"/>
        <v>1.2840254166877414</v>
      </c>
    </row>
    <row r="6" spans="1:53" x14ac:dyDescent="0.25">
      <c r="A6" t="b">
        <v>1</v>
      </c>
      <c r="B6">
        <v>1</v>
      </c>
      <c r="C6">
        <f t="shared" si="8"/>
        <v>1000</v>
      </c>
      <c r="D6">
        <v>500</v>
      </c>
      <c r="E6" t="b">
        <f t="shared" si="0"/>
        <v>0</v>
      </c>
      <c r="F6">
        <f t="shared" si="9"/>
        <v>12.25</v>
      </c>
      <c r="G6">
        <f t="shared" si="10"/>
        <v>8.625</v>
      </c>
      <c r="H6">
        <f t="shared" si="11"/>
        <v>5.875</v>
      </c>
      <c r="I6">
        <f t="shared" si="12"/>
        <v>0.31115000000000004</v>
      </c>
      <c r="J6">
        <f t="shared" si="13"/>
        <v>0.21907499999999999</v>
      </c>
      <c r="K6">
        <f t="shared" si="14"/>
        <v>0.149225</v>
      </c>
      <c r="L6">
        <f t="shared" si="1"/>
        <v>3.625</v>
      </c>
      <c r="M6">
        <f t="shared" si="2"/>
        <v>6.375</v>
      </c>
      <c r="N6">
        <f t="shared" si="15"/>
        <v>2.75</v>
      </c>
      <c r="O6">
        <f t="shared" si="16"/>
        <v>0</v>
      </c>
      <c r="P6">
        <f t="shared" si="17"/>
        <v>0.75</v>
      </c>
      <c r="Q6">
        <f t="shared" si="18"/>
        <v>0.375</v>
      </c>
      <c r="R6">
        <f t="shared" si="19"/>
        <v>1</v>
      </c>
      <c r="S6">
        <f t="shared" si="20"/>
        <v>2.375</v>
      </c>
      <c r="T6">
        <f t="shared" si="21"/>
        <v>0</v>
      </c>
      <c r="U6">
        <f t="shared" si="22"/>
        <v>1.375</v>
      </c>
      <c r="V6">
        <f t="shared" si="23"/>
        <v>2</v>
      </c>
      <c r="W6">
        <f t="shared" si="24"/>
        <v>2.375</v>
      </c>
      <c r="X6">
        <f t="shared" si="25"/>
        <v>0.75</v>
      </c>
      <c r="Y6">
        <f t="shared" si="26"/>
        <v>1</v>
      </c>
      <c r="Z6">
        <f t="shared" si="27"/>
        <v>2</v>
      </c>
      <c r="AA6">
        <f t="shared" si="28"/>
        <v>3</v>
      </c>
      <c r="AB6">
        <f t="shared" si="3"/>
        <v>1</v>
      </c>
      <c r="AC6">
        <v>40</v>
      </c>
      <c r="AI6">
        <v>0.28000000000000003</v>
      </c>
      <c r="AK6">
        <v>64.232496250237432</v>
      </c>
      <c r="AL6">
        <v>58.976269610747011</v>
      </c>
      <c r="AM6">
        <f t="shared" si="4"/>
        <v>0.55444800000000005</v>
      </c>
      <c r="AN6">
        <f t="shared" si="5"/>
        <v>3.5850100000000005</v>
      </c>
      <c r="AO6" t="str">
        <f t="shared" si="6"/>
        <v>lognormal</v>
      </c>
      <c r="AP6" t="str">
        <f t="shared" si="7"/>
        <v>normal</v>
      </c>
      <c r="AQ6">
        <f t="shared" si="29"/>
        <v>0.25</v>
      </c>
      <c r="AR6">
        <f t="shared" si="30"/>
        <v>1.2840254166877414</v>
      </c>
    </row>
    <row r="7" spans="1:53" x14ac:dyDescent="0.25">
      <c r="A7" t="b">
        <v>1</v>
      </c>
      <c r="B7">
        <v>1</v>
      </c>
      <c r="C7">
        <f t="shared" si="8"/>
        <v>1000</v>
      </c>
      <c r="D7">
        <v>500</v>
      </c>
      <c r="E7" t="b">
        <f t="shared" si="0"/>
        <v>0</v>
      </c>
      <c r="F7">
        <f t="shared" si="9"/>
        <v>12.25</v>
      </c>
      <c r="G7">
        <f t="shared" si="10"/>
        <v>8.625</v>
      </c>
      <c r="H7">
        <f t="shared" si="11"/>
        <v>5.875</v>
      </c>
      <c r="I7">
        <f t="shared" si="12"/>
        <v>0.31115000000000004</v>
      </c>
      <c r="J7">
        <f t="shared" si="13"/>
        <v>0.21907499999999999</v>
      </c>
      <c r="K7">
        <f t="shared" si="14"/>
        <v>0.149225</v>
      </c>
      <c r="L7">
        <f t="shared" si="1"/>
        <v>3.625</v>
      </c>
      <c r="M7">
        <f t="shared" si="2"/>
        <v>6.375</v>
      </c>
      <c r="N7">
        <f t="shared" si="15"/>
        <v>2.75</v>
      </c>
      <c r="O7">
        <f t="shared" si="16"/>
        <v>0</v>
      </c>
      <c r="P7">
        <f t="shared" si="17"/>
        <v>0.75</v>
      </c>
      <c r="Q7">
        <f t="shared" si="18"/>
        <v>0.375</v>
      </c>
      <c r="R7">
        <f t="shared" si="19"/>
        <v>1</v>
      </c>
      <c r="S7">
        <f t="shared" si="20"/>
        <v>2.375</v>
      </c>
      <c r="T7">
        <f t="shared" si="21"/>
        <v>0</v>
      </c>
      <c r="U7">
        <f t="shared" si="22"/>
        <v>1.375</v>
      </c>
      <c r="V7">
        <f t="shared" si="23"/>
        <v>2</v>
      </c>
      <c r="W7">
        <f t="shared" si="24"/>
        <v>2.375</v>
      </c>
      <c r="X7">
        <f t="shared" si="25"/>
        <v>0.75</v>
      </c>
      <c r="Y7">
        <f t="shared" si="26"/>
        <v>1</v>
      </c>
      <c r="Z7">
        <f t="shared" si="27"/>
        <v>2</v>
      </c>
      <c r="AA7">
        <f t="shared" si="28"/>
        <v>3</v>
      </c>
      <c r="AB7">
        <f t="shared" si="3"/>
        <v>1</v>
      </c>
      <c r="AC7">
        <v>45</v>
      </c>
      <c r="AI7">
        <v>0.3</v>
      </c>
      <c r="AK7">
        <v>57.441128393927364</v>
      </c>
      <c r="AL7">
        <v>58.509893310411108</v>
      </c>
      <c r="AM7">
        <f t="shared" si="4"/>
        <v>0.55444800000000005</v>
      </c>
      <c r="AN7">
        <f t="shared" si="5"/>
        <v>3.5850100000000005</v>
      </c>
      <c r="AO7" t="str">
        <f t="shared" si="6"/>
        <v>lognormal</v>
      </c>
      <c r="AP7" t="str">
        <f t="shared" si="7"/>
        <v>normal</v>
      </c>
      <c r="AQ7">
        <f t="shared" si="29"/>
        <v>0.25</v>
      </c>
      <c r="AR7">
        <f t="shared" si="30"/>
        <v>1.2840254166877414</v>
      </c>
    </row>
    <row r="8" spans="1:53" x14ac:dyDescent="0.25">
      <c r="A8" t="b">
        <v>1</v>
      </c>
      <c r="B8">
        <v>1</v>
      </c>
      <c r="C8">
        <f t="shared" si="8"/>
        <v>1000</v>
      </c>
      <c r="D8">
        <v>500</v>
      </c>
      <c r="E8" t="b">
        <f t="shared" si="0"/>
        <v>0</v>
      </c>
      <c r="F8">
        <f t="shared" si="9"/>
        <v>12.25</v>
      </c>
      <c r="G8">
        <f t="shared" si="10"/>
        <v>8.625</v>
      </c>
      <c r="H8">
        <f t="shared" si="11"/>
        <v>5.875</v>
      </c>
      <c r="I8">
        <f t="shared" si="12"/>
        <v>0.31115000000000004</v>
      </c>
      <c r="J8">
        <f t="shared" si="13"/>
        <v>0.21907499999999999</v>
      </c>
      <c r="K8">
        <f t="shared" si="14"/>
        <v>0.149225</v>
      </c>
      <c r="L8">
        <f t="shared" si="1"/>
        <v>3.625</v>
      </c>
      <c r="M8">
        <f t="shared" si="2"/>
        <v>6.375</v>
      </c>
      <c r="N8">
        <f t="shared" si="15"/>
        <v>2.75</v>
      </c>
      <c r="O8">
        <f t="shared" si="16"/>
        <v>0</v>
      </c>
      <c r="P8">
        <f t="shared" si="17"/>
        <v>0.75</v>
      </c>
      <c r="Q8">
        <f t="shared" si="18"/>
        <v>0.375</v>
      </c>
      <c r="R8">
        <f t="shared" si="19"/>
        <v>1</v>
      </c>
      <c r="S8">
        <f t="shared" si="20"/>
        <v>2.375</v>
      </c>
      <c r="T8">
        <f t="shared" si="21"/>
        <v>0</v>
      </c>
      <c r="U8">
        <f t="shared" si="22"/>
        <v>1.375</v>
      </c>
      <c r="V8">
        <f t="shared" si="23"/>
        <v>2</v>
      </c>
      <c r="W8">
        <f t="shared" si="24"/>
        <v>2.375</v>
      </c>
      <c r="X8">
        <f t="shared" si="25"/>
        <v>0.75</v>
      </c>
      <c r="Y8">
        <f t="shared" si="26"/>
        <v>1</v>
      </c>
      <c r="Z8">
        <f t="shared" si="27"/>
        <v>2</v>
      </c>
      <c r="AA8">
        <f t="shared" si="28"/>
        <v>3</v>
      </c>
      <c r="AB8">
        <f t="shared" si="3"/>
        <v>1</v>
      </c>
      <c r="AC8">
        <v>50</v>
      </c>
      <c r="AI8">
        <v>0.32</v>
      </c>
      <c r="AK8">
        <v>37.758316559235219</v>
      </c>
      <c r="AL8">
        <v>56.983486880774834</v>
      </c>
      <c r="AM8">
        <f t="shared" si="4"/>
        <v>0.55444800000000005</v>
      </c>
      <c r="AN8">
        <f t="shared" si="5"/>
        <v>3.5850100000000005</v>
      </c>
      <c r="AO8" t="str">
        <f t="shared" si="6"/>
        <v>lognormal</v>
      </c>
      <c r="AP8" t="str">
        <f t="shared" si="7"/>
        <v>normal</v>
      </c>
      <c r="AQ8">
        <f t="shared" si="29"/>
        <v>0.25</v>
      </c>
      <c r="AR8">
        <f t="shared" si="30"/>
        <v>1.2840254166877414</v>
      </c>
    </row>
    <row r="9" spans="1:53" x14ac:dyDescent="0.25">
      <c r="A9" t="b">
        <v>1</v>
      </c>
      <c r="B9">
        <v>1</v>
      </c>
      <c r="C9">
        <f t="shared" si="8"/>
        <v>1000</v>
      </c>
      <c r="D9">
        <v>500</v>
      </c>
      <c r="E9" t="b">
        <f t="shared" si="0"/>
        <v>0</v>
      </c>
      <c r="F9">
        <f t="shared" si="9"/>
        <v>12.25</v>
      </c>
      <c r="G9">
        <f t="shared" si="10"/>
        <v>8.625</v>
      </c>
      <c r="H9">
        <f t="shared" si="11"/>
        <v>5.875</v>
      </c>
      <c r="I9">
        <f t="shared" si="12"/>
        <v>0.31115000000000004</v>
      </c>
      <c r="J9">
        <f t="shared" si="13"/>
        <v>0.21907499999999999</v>
      </c>
      <c r="K9">
        <f t="shared" si="14"/>
        <v>0.149225</v>
      </c>
      <c r="L9">
        <f t="shared" si="1"/>
        <v>3.625</v>
      </c>
      <c r="M9">
        <f t="shared" si="2"/>
        <v>6.375</v>
      </c>
      <c r="N9">
        <f t="shared" si="15"/>
        <v>2.75</v>
      </c>
      <c r="O9">
        <f t="shared" si="16"/>
        <v>0</v>
      </c>
      <c r="P9">
        <f t="shared" si="17"/>
        <v>0.75</v>
      </c>
      <c r="Q9">
        <f t="shared" si="18"/>
        <v>0.375</v>
      </c>
      <c r="R9">
        <f t="shared" si="19"/>
        <v>1</v>
      </c>
      <c r="S9">
        <f t="shared" si="20"/>
        <v>2.375</v>
      </c>
      <c r="T9">
        <f t="shared" si="21"/>
        <v>0</v>
      </c>
      <c r="U9">
        <f t="shared" si="22"/>
        <v>1.375</v>
      </c>
      <c r="V9">
        <f t="shared" si="23"/>
        <v>2</v>
      </c>
      <c r="W9">
        <f t="shared" si="24"/>
        <v>2.375</v>
      </c>
      <c r="X9">
        <f t="shared" si="25"/>
        <v>0.75</v>
      </c>
      <c r="Y9">
        <f t="shared" si="26"/>
        <v>1</v>
      </c>
      <c r="Z9">
        <f t="shared" si="27"/>
        <v>2</v>
      </c>
      <c r="AA9">
        <f t="shared" si="28"/>
        <v>3</v>
      </c>
      <c r="AB9">
        <f t="shared" si="3"/>
        <v>1</v>
      </c>
      <c r="AC9">
        <v>55</v>
      </c>
      <c r="AI9">
        <v>0.35</v>
      </c>
      <c r="AK9">
        <v>29.940395848985784</v>
      </c>
      <c r="AL9">
        <v>56.03163587436709</v>
      </c>
      <c r="AM9">
        <f t="shared" si="4"/>
        <v>0.55444800000000005</v>
      </c>
      <c r="AN9">
        <f t="shared" si="5"/>
        <v>3.5850100000000005</v>
      </c>
      <c r="AO9" t="str">
        <f t="shared" si="6"/>
        <v>lognormal</v>
      </c>
      <c r="AP9" t="str">
        <f t="shared" si="7"/>
        <v>normal</v>
      </c>
      <c r="AQ9">
        <f t="shared" si="29"/>
        <v>0.25</v>
      </c>
      <c r="AR9">
        <f t="shared" si="30"/>
        <v>1.2840254166877414</v>
      </c>
      <c r="AX9" s="1" t="s">
        <v>10</v>
      </c>
      <c r="AY9">
        <f>IF(AZ9="lognormal",BA9,BA9*100)</f>
        <v>0.55444800000000005</v>
      </c>
      <c r="AZ9" t="s">
        <v>22</v>
      </c>
      <c r="BA9">
        <v>0.55444800000000005</v>
      </c>
    </row>
    <row r="10" spans="1:53" x14ac:dyDescent="0.25">
      <c r="A10" t="b">
        <v>1</v>
      </c>
      <c r="B10">
        <v>1</v>
      </c>
      <c r="C10">
        <f t="shared" si="8"/>
        <v>1000</v>
      </c>
      <c r="D10">
        <v>500</v>
      </c>
      <c r="E10" t="b">
        <f t="shared" si="0"/>
        <v>0</v>
      </c>
      <c r="F10">
        <f t="shared" si="9"/>
        <v>12.25</v>
      </c>
      <c r="G10">
        <f t="shared" si="10"/>
        <v>8.625</v>
      </c>
      <c r="H10">
        <f t="shared" si="11"/>
        <v>5.875</v>
      </c>
      <c r="I10">
        <f t="shared" si="12"/>
        <v>0.31115000000000004</v>
      </c>
      <c r="J10">
        <f t="shared" si="13"/>
        <v>0.21907499999999999</v>
      </c>
      <c r="K10">
        <f t="shared" si="14"/>
        <v>0.149225</v>
      </c>
      <c r="L10">
        <f t="shared" si="1"/>
        <v>3.625</v>
      </c>
      <c r="M10">
        <f t="shared" si="2"/>
        <v>6.375</v>
      </c>
      <c r="N10">
        <f t="shared" si="15"/>
        <v>2.75</v>
      </c>
      <c r="O10">
        <f t="shared" si="16"/>
        <v>0</v>
      </c>
      <c r="P10">
        <f t="shared" si="17"/>
        <v>0.75</v>
      </c>
      <c r="Q10">
        <f t="shared" si="18"/>
        <v>0.375</v>
      </c>
      <c r="R10">
        <f t="shared" si="19"/>
        <v>1</v>
      </c>
      <c r="S10">
        <f t="shared" si="20"/>
        <v>2.375</v>
      </c>
      <c r="T10">
        <f t="shared" si="21"/>
        <v>0</v>
      </c>
      <c r="U10">
        <f t="shared" si="22"/>
        <v>1.375</v>
      </c>
      <c r="V10">
        <f t="shared" si="23"/>
        <v>2</v>
      </c>
      <c r="W10">
        <f t="shared" si="24"/>
        <v>2.375</v>
      </c>
      <c r="X10">
        <f t="shared" si="25"/>
        <v>0.75</v>
      </c>
      <c r="Y10">
        <f t="shared" si="26"/>
        <v>1</v>
      </c>
      <c r="Z10">
        <f t="shared" si="27"/>
        <v>2</v>
      </c>
      <c r="AA10">
        <f t="shared" si="28"/>
        <v>3</v>
      </c>
      <c r="AB10">
        <f t="shared" si="3"/>
        <v>1</v>
      </c>
      <c r="AC10">
        <v>60</v>
      </c>
      <c r="AI10">
        <v>0.4</v>
      </c>
      <c r="AK10">
        <v>36.43203467842438</v>
      </c>
      <c r="AL10">
        <v>56.491888359384944</v>
      </c>
      <c r="AM10">
        <f t="shared" si="4"/>
        <v>0.55444800000000005</v>
      </c>
      <c r="AN10">
        <f t="shared" si="5"/>
        <v>3.5850100000000005</v>
      </c>
      <c r="AO10" t="str">
        <f t="shared" si="6"/>
        <v>lognormal</v>
      </c>
      <c r="AP10" t="str">
        <f t="shared" si="7"/>
        <v>normal</v>
      </c>
      <c r="AQ10">
        <f t="shared" si="29"/>
        <v>0.25</v>
      </c>
      <c r="AR10">
        <f t="shared" si="30"/>
        <v>1.2840254166877414</v>
      </c>
      <c r="AX10" s="1" t="s">
        <v>11</v>
      </c>
      <c r="AY10">
        <f t="shared" ref="AY10:AY20" si="31">IF(AZ10="lognormal",BA10,BA10*100)</f>
        <v>7.5886800000000001</v>
      </c>
      <c r="AZ10" t="s">
        <v>23</v>
      </c>
      <c r="BA10">
        <v>7.5886800000000004E-2</v>
      </c>
    </row>
    <row r="11" spans="1:53" x14ac:dyDescent="0.25">
      <c r="A11" t="b">
        <v>1</v>
      </c>
      <c r="B11">
        <v>1</v>
      </c>
      <c r="C11">
        <f t="shared" si="8"/>
        <v>1000</v>
      </c>
      <c r="D11">
        <v>500</v>
      </c>
      <c r="E11" t="b">
        <f t="shared" si="0"/>
        <v>0</v>
      </c>
      <c r="F11">
        <f t="shared" si="9"/>
        <v>12.25</v>
      </c>
      <c r="G11">
        <f t="shared" si="10"/>
        <v>8.625</v>
      </c>
      <c r="H11">
        <f t="shared" si="11"/>
        <v>5.875</v>
      </c>
      <c r="I11">
        <f t="shared" si="12"/>
        <v>0.31115000000000004</v>
      </c>
      <c r="J11">
        <f t="shared" si="13"/>
        <v>0.21907499999999999</v>
      </c>
      <c r="K11">
        <f t="shared" si="14"/>
        <v>0.149225</v>
      </c>
      <c r="L11">
        <f t="shared" si="1"/>
        <v>3.625</v>
      </c>
      <c r="M11">
        <f t="shared" si="2"/>
        <v>6.375</v>
      </c>
      <c r="N11">
        <f t="shared" si="15"/>
        <v>2.75</v>
      </c>
      <c r="O11">
        <f t="shared" si="16"/>
        <v>0</v>
      </c>
      <c r="P11">
        <f t="shared" si="17"/>
        <v>0.75</v>
      </c>
      <c r="Q11">
        <f t="shared" si="18"/>
        <v>0.375</v>
      </c>
      <c r="R11">
        <f t="shared" si="19"/>
        <v>1</v>
      </c>
      <c r="S11">
        <f t="shared" si="20"/>
        <v>2.375</v>
      </c>
      <c r="T11">
        <f t="shared" si="21"/>
        <v>0</v>
      </c>
      <c r="U11">
        <f t="shared" si="22"/>
        <v>1.375</v>
      </c>
      <c r="V11">
        <f t="shared" si="23"/>
        <v>2</v>
      </c>
      <c r="W11">
        <f t="shared" si="24"/>
        <v>2.375</v>
      </c>
      <c r="X11">
        <f t="shared" si="25"/>
        <v>0.75</v>
      </c>
      <c r="Y11">
        <f t="shared" si="26"/>
        <v>1</v>
      </c>
      <c r="Z11">
        <f t="shared" si="27"/>
        <v>2</v>
      </c>
      <c r="AA11">
        <f t="shared" si="28"/>
        <v>3</v>
      </c>
      <c r="AB11">
        <f t="shared" si="3"/>
        <v>1</v>
      </c>
      <c r="AC11">
        <v>63</v>
      </c>
      <c r="AI11">
        <v>0.45</v>
      </c>
      <c r="AK11">
        <v>56.101193191496066</v>
      </c>
      <c r="AL11">
        <v>58.118095043452954</v>
      </c>
      <c r="AM11">
        <f t="shared" si="4"/>
        <v>0.55444800000000005</v>
      </c>
      <c r="AN11">
        <f t="shared" si="5"/>
        <v>3.5850100000000005</v>
      </c>
      <c r="AO11" t="str">
        <f t="shared" si="6"/>
        <v>lognormal</v>
      </c>
      <c r="AP11" t="str">
        <f t="shared" si="7"/>
        <v>normal</v>
      </c>
      <c r="AQ11">
        <f t="shared" si="29"/>
        <v>0.25</v>
      </c>
      <c r="AR11">
        <f t="shared" si="30"/>
        <v>1.2840254166877414</v>
      </c>
      <c r="AX11" s="1" t="s">
        <v>12</v>
      </c>
      <c r="AY11">
        <f t="shared" si="31"/>
        <v>3.5850100000000005</v>
      </c>
      <c r="AZ11" t="s">
        <v>23</v>
      </c>
      <c r="BA11">
        <v>3.5850100000000003E-2</v>
      </c>
    </row>
    <row r="12" spans="1:53" x14ac:dyDescent="0.25">
      <c r="A12" t="b">
        <v>1</v>
      </c>
      <c r="B12">
        <v>1</v>
      </c>
      <c r="C12">
        <f t="shared" si="8"/>
        <v>1000</v>
      </c>
      <c r="D12">
        <v>500</v>
      </c>
      <c r="E12" t="b">
        <f t="shared" si="0"/>
        <v>0</v>
      </c>
      <c r="F12">
        <f t="shared" si="9"/>
        <v>12.25</v>
      </c>
      <c r="G12">
        <f t="shared" si="10"/>
        <v>8.625</v>
      </c>
      <c r="H12">
        <f t="shared" si="11"/>
        <v>5.875</v>
      </c>
      <c r="I12">
        <f t="shared" si="12"/>
        <v>0.31115000000000004</v>
      </c>
      <c r="J12">
        <f t="shared" si="13"/>
        <v>0.21907499999999999</v>
      </c>
      <c r="K12">
        <f t="shared" si="14"/>
        <v>0.149225</v>
      </c>
      <c r="L12">
        <f t="shared" si="1"/>
        <v>3.625</v>
      </c>
      <c r="M12">
        <f t="shared" si="2"/>
        <v>6.375</v>
      </c>
      <c r="N12">
        <f t="shared" si="15"/>
        <v>2.75</v>
      </c>
      <c r="O12">
        <f t="shared" si="16"/>
        <v>0</v>
      </c>
      <c r="P12">
        <f t="shared" si="17"/>
        <v>0.75</v>
      </c>
      <c r="Q12">
        <f t="shared" si="18"/>
        <v>0.375</v>
      </c>
      <c r="R12">
        <f t="shared" si="19"/>
        <v>1</v>
      </c>
      <c r="S12">
        <f t="shared" si="20"/>
        <v>2.375</v>
      </c>
      <c r="T12">
        <f t="shared" si="21"/>
        <v>0</v>
      </c>
      <c r="U12">
        <f t="shared" si="22"/>
        <v>1.375</v>
      </c>
      <c r="V12">
        <f t="shared" si="23"/>
        <v>2</v>
      </c>
      <c r="W12">
        <f t="shared" si="24"/>
        <v>2.375</v>
      </c>
      <c r="X12">
        <f t="shared" si="25"/>
        <v>0.75</v>
      </c>
      <c r="Y12">
        <f t="shared" si="26"/>
        <v>1</v>
      </c>
      <c r="Z12">
        <f t="shared" si="27"/>
        <v>2</v>
      </c>
      <c r="AA12">
        <f t="shared" si="28"/>
        <v>3</v>
      </c>
      <c r="AB12">
        <f t="shared" si="3"/>
        <v>1</v>
      </c>
      <c r="AC12">
        <v>66</v>
      </c>
      <c r="AI12">
        <v>0.5</v>
      </c>
      <c r="AK12">
        <v>50.373135455327798</v>
      </c>
      <c r="AL12">
        <v>58.617732517239141</v>
      </c>
      <c r="AM12">
        <f t="shared" si="4"/>
        <v>0.55444800000000005</v>
      </c>
      <c r="AN12">
        <f t="shared" si="5"/>
        <v>3.5850100000000005</v>
      </c>
      <c r="AO12" t="str">
        <f t="shared" si="6"/>
        <v>lognormal</v>
      </c>
      <c r="AP12" t="str">
        <f t="shared" si="7"/>
        <v>normal</v>
      </c>
      <c r="AQ12">
        <f t="shared" si="29"/>
        <v>0.25</v>
      </c>
      <c r="AR12">
        <f t="shared" si="30"/>
        <v>1.2840254166877414</v>
      </c>
      <c r="AX12" s="1" t="s">
        <v>13</v>
      </c>
      <c r="AY12">
        <f t="shared" si="31"/>
        <v>3.6626699999999999</v>
      </c>
      <c r="AZ12" t="s">
        <v>23</v>
      </c>
      <c r="BA12">
        <v>3.6626699999999998E-2</v>
      </c>
    </row>
    <row r="13" spans="1:53" x14ac:dyDescent="0.25">
      <c r="A13" t="b">
        <v>1</v>
      </c>
      <c r="B13">
        <v>1</v>
      </c>
      <c r="C13">
        <f t="shared" si="8"/>
        <v>1000</v>
      </c>
      <c r="D13">
        <v>1500</v>
      </c>
      <c r="E13" t="b">
        <f t="shared" si="0"/>
        <v>1</v>
      </c>
      <c r="F13">
        <f t="shared" si="9"/>
        <v>12.25</v>
      </c>
      <c r="G13">
        <f t="shared" si="10"/>
        <v>8.625</v>
      </c>
      <c r="H13">
        <f t="shared" si="11"/>
        <v>5.875</v>
      </c>
      <c r="I13">
        <f t="shared" si="12"/>
        <v>0.31115000000000004</v>
      </c>
      <c r="J13">
        <f t="shared" si="13"/>
        <v>0.21907499999999999</v>
      </c>
      <c r="K13">
        <f t="shared" si="14"/>
        <v>0.149225</v>
      </c>
      <c r="L13">
        <f t="shared" si="1"/>
        <v>3.625</v>
      </c>
      <c r="M13">
        <f t="shared" si="2"/>
        <v>6.375</v>
      </c>
      <c r="N13">
        <f t="shared" si="15"/>
        <v>2.75</v>
      </c>
      <c r="O13">
        <f t="shared" si="16"/>
        <v>0</v>
      </c>
      <c r="P13">
        <f t="shared" si="17"/>
        <v>0.75</v>
      </c>
      <c r="Q13">
        <f t="shared" si="18"/>
        <v>0.375</v>
      </c>
      <c r="R13">
        <f t="shared" si="19"/>
        <v>1</v>
      </c>
      <c r="S13">
        <f t="shared" si="20"/>
        <v>2.375</v>
      </c>
      <c r="T13">
        <f t="shared" si="21"/>
        <v>0</v>
      </c>
      <c r="U13">
        <f t="shared" si="22"/>
        <v>1.375</v>
      </c>
      <c r="V13">
        <f t="shared" si="23"/>
        <v>2</v>
      </c>
      <c r="W13">
        <f t="shared" si="24"/>
        <v>2.375</v>
      </c>
      <c r="X13">
        <f t="shared" si="25"/>
        <v>0.75</v>
      </c>
      <c r="Y13">
        <f t="shared" si="26"/>
        <v>1</v>
      </c>
      <c r="Z13">
        <f t="shared" si="27"/>
        <v>2</v>
      </c>
      <c r="AA13">
        <f t="shared" si="28"/>
        <v>1</v>
      </c>
      <c r="AB13">
        <f t="shared" si="3"/>
        <v>1</v>
      </c>
      <c r="AC13">
        <v>25</v>
      </c>
      <c r="AD13">
        <v>1.3954449999999999E-3</v>
      </c>
      <c r="AE13">
        <v>0.31491289300000003</v>
      </c>
      <c r="AF13">
        <v>6.02</v>
      </c>
      <c r="AI13">
        <v>0.2</v>
      </c>
      <c r="AJ13">
        <v>0.10425</v>
      </c>
      <c r="AK13">
        <v>83.309010680946088</v>
      </c>
      <c r="AL13">
        <v>200</v>
      </c>
      <c r="AM13">
        <f t="shared" si="4"/>
        <v>7.5886800000000001</v>
      </c>
      <c r="AN13">
        <f t="shared" si="5"/>
        <v>3.6626699999999999</v>
      </c>
      <c r="AO13" t="str">
        <f t="shared" si="6"/>
        <v>normal</v>
      </c>
      <c r="AP13" t="str">
        <f t="shared" si="7"/>
        <v>normal</v>
      </c>
      <c r="AQ13">
        <f t="shared" si="29"/>
        <v>1.2840254166877414</v>
      </c>
      <c r="AR13">
        <f t="shared" si="30"/>
        <v>1.2840254166877414</v>
      </c>
      <c r="AX13" s="1" t="s">
        <v>14</v>
      </c>
      <c r="AY13">
        <f t="shared" si="31"/>
        <v>0.52036959999999999</v>
      </c>
      <c r="AZ13" t="s">
        <v>22</v>
      </c>
      <c r="BA13">
        <v>0.52036959999999999</v>
      </c>
    </row>
    <row r="14" spans="1:53" x14ac:dyDescent="0.25">
      <c r="A14" t="b">
        <v>1</v>
      </c>
      <c r="B14">
        <v>1</v>
      </c>
      <c r="C14">
        <f t="shared" si="8"/>
        <v>1000</v>
      </c>
      <c r="D14">
        <v>1500</v>
      </c>
      <c r="E14" t="b">
        <f t="shared" si="0"/>
        <v>1</v>
      </c>
      <c r="F14">
        <f t="shared" si="9"/>
        <v>12.25</v>
      </c>
      <c r="G14">
        <f t="shared" si="10"/>
        <v>8.625</v>
      </c>
      <c r="H14">
        <f t="shared" si="11"/>
        <v>5.875</v>
      </c>
      <c r="I14">
        <f t="shared" si="12"/>
        <v>0.31115000000000004</v>
      </c>
      <c r="J14">
        <f t="shared" si="13"/>
        <v>0.21907499999999999</v>
      </c>
      <c r="K14">
        <f t="shared" si="14"/>
        <v>0.149225</v>
      </c>
      <c r="L14">
        <f t="shared" si="1"/>
        <v>3.625</v>
      </c>
      <c r="M14">
        <f t="shared" si="2"/>
        <v>6.375</v>
      </c>
      <c r="N14">
        <f t="shared" si="15"/>
        <v>2.75</v>
      </c>
      <c r="O14">
        <f t="shared" si="16"/>
        <v>0</v>
      </c>
      <c r="P14">
        <f t="shared" si="17"/>
        <v>0.75</v>
      </c>
      <c r="Q14">
        <f t="shared" si="18"/>
        <v>0.375</v>
      </c>
      <c r="R14">
        <f t="shared" si="19"/>
        <v>1</v>
      </c>
      <c r="S14">
        <f t="shared" si="20"/>
        <v>2.375</v>
      </c>
      <c r="T14">
        <f t="shared" si="21"/>
        <v>0</v>
      </c>
      <c r="U14">
        <f t="shared" si="22"/>
        <v>1.375</v>
      </c>
      <c r="V14">
        <f t="shared" si="23"/>
        <v>2</v>
      </c>
      <c r="W14">
        <f t="shared" si="24"/>
        <v>2.375</v>
      </c>
      <c r="X14">
        <f t="shared" si="25"/>
        <v>0.75</v>
      </c>
      <c r="Y14">
        <f>ABS(N14-(3+3/4))</f>
        <v>1</v>
      </c>
      <c r="Z14">
        <f t="shared" si="27"/>
        <v>2</v>
      </c>
      <c r="AA14">
        <f t="shared" si="28"/>
        <v>1</v>
      </c>
      <c r="AB14">
        <f t="shared" si="3"/>
        <v>1</v>
      </c>
      <c r="AC14">
        <v>25</v>
      </c>
      <c r="AD14">
        <v>3.7932130000000001E-3</v>
      </c>
      <c r="AE14">
        <v>0.51920358600000005</v>
      </c>
      <c r="AF14">
        <v>8.56</v>
      </c>
      <c r="AI14">
        <v>0.2</v>
      </c>
      <c r="AJ14">
        <v>0.10425</v>
      </c>
      <c r="AK14">
        <v>79.104122889869217</v>
      </c>
      <c r="AL14">
        <v>200</v>
      </c>
      <c r="AM14">
        <f t="shared" si="4"/>
        <v>7.5886800000000001</v>
      </c>
      <c r="AN14">
        <f t="shared" si="5"/>
        <v>3.6626699999999999</v>
      </c>
      <c r="AO14" t="str">
        <f t="shared" si="6"/>
        <v>normal</v>
      </c>
      <c r="AP14" t="str">
        <f t="shared" si="7"/>
        <v>normal</v>
      </c>
      <c r="AQ14">
        <f t="shared" si="29"/>
        <v>1.2840254166877414</v>
      </c>
      <c r="AR14">
        <f t="shared" si="30"/>
        <v>1.2840254166877414</v>
      </c>
      <c r="AX14" s="1" t="s">
        <v>15</v>
      </c>
      <c r="AY14">
        <f t="shared" si="31"/>
        <v>0.1015194</v>
      </c>
      <c r="AZ14" t="s">
        <v>22</v>
      </c>
      <c r="BA14">
        <v>0.1015194</v>
      </c>
    </row>
    <row r="15" spans="1:53" x14ac:dyDescent="0.25">
      <c r="A15" t="b">
        <v>1</v>
      </c>
      <c r="B15">
        <v>1</v>
      </c>
      <c r="C15">
        <f t="shared" si="8"/>
        <v>1000</v>
      </c>
      <c r="D15">
        <v>1500</v>
      </c>
      <c r="E15" t="b">
        <f t="shared" si="0"/>
        <v>1</v>
      </c>
      <c r="F15">
        <f t="shared" si="9"/>
        <v>12.25</v>
      </c>
      <c r="G15">
        <f t="shared" si="10"/>
        <v>8.625</v>
      </c>
      <c r="H15">
        <f t="shared" si="11"/>
        <v>5.875</v>
      </c>
      <c r="I15">
        <f t="shared" si="12"/>
        <v>0.31115000000000004</v>
      </c>
      <c r="J15">
        <f t="shared" si="13"/>
        <v>0.21907499999999999</v>
      </c>
      <c r="K15">
        <f t="shared" si="14"/>
        <v>0.149225</v>
      </c>
      <c r="L15">
        <f t="shared" si="1"/>
        <v>3.625</v>
      </c>
      <c r="M15">
        <f t="shared" si="2"/>
        <v>6.375</v>
      </c>
      <c r="N15">
        <f t="shared" si="15"/>
        <v>2.75</v>
      </c>
      <c r="O15">
        <f t="shared" si="16"/>
        <v>0</v>
      </c>
      <c r="P15">
        <f t="shared" si="17"/>
        <v>0.75</v>
      </c>
      <c r="Q15">
        <f t="shared" si="18"/>
        <v>0.375</v>
      </c>
      <c r="R15">
        <f t="shared" si="19"/>
        <v>1</v>
      </c>
      <c r="S15">
        <f t="shared" si="20"/>
        <v>2.375</v>
      </c>
      <c r="T15">
        <f t="shared" si="21"/>
        <v>0</v>
      </c>
      <c r="U15">
        <f t="shared" si="22"/>
        <v>1.375</v>
      </c>
      <c r="V15">
        <f t="shared" si="23"/>
        <v>2</v>
      </c>
      <c r="W15">
        <f t="shared" si="24"/>
        <v>2.375</v>
      </c>
      <c r="X15">
        <f t="shared" si="25"/>
        <v>0.75</v>
      </c>
      <c r="Y15">
        <f t="shared" si="26"/>
        <v>1</v>
      </c>
      <c r="Z15">
        <f t="shared" si="27"/>
        <v>2</v>
      </c>
      <c r="AA15">
        <f t="shared" si="28"/>
        <v>1</v>
      </c>
      <c r="AB15">
        <f t="shared" si="3"/>
        <v>1</v>
      </c>
      <c r="AC15">
        <v>25</v>
      </c>
      <c r="AD15">
        <v>2.8028262000000002E-2</v>
      </c>
      <c r="AE15">
        <v>1.411341672</v>
      </c>
      <c r="AF15">
        <v>13.64</v>
      </c>
      <c r="AI15">
        <v>0.2</v>
      </c>
      <c r="AJ15">
        <v>0.10425</v>
      </c>
      <c r="AK15">
        <v>59.194223363404738</v>
      </c>
      <c r="AL15">
        <v>200</v>
      </c>
      <c r="AM15">
        <f t="shared" si="4"/>
        <v>7.5886800000000001</v>
      </c>
      <c r="AN15">
        <f t="shared" si="5"/>
        <v>3.6626699999999999</v>
      </c>
      <c r="AO15" t="str">
        <f t="shared" si="6"/>
        <v>normal</v>
      </c>
      <c r="AP15" t="str">
        <f t="shared" si="7"/>
        <v>normal</v>
      </c>
      <c r="AQ15">
        <f t="shared" si="29"/>
        <v>1.2840254166877414</v>
      </c>
      <c r="AR15">
        <f t="shared" si="30"/>
        <v>1.2840254166877414</v>
      </c>
      <c r="AX15" s="1" t="s">
        <v>16</v>
      </c>
      <c r="AY15">
        <f t="shared" si="31"/>
        <v>3.0651799999999998</v>
      </c>
      <c r="AZ15" t="s">
        <v>23</v>
      </c>
      <c r="BA15">
        <v>3.06518E-2</v>
      </c>
    </row>
    <row r="16" spans="1:53" x14ac:dyDescent="0.25">
      <c r="A16" t="b">
        <v>1</v>
      </c>
      <c r="B16">
        <v>1</v>
      </c>
      <c r="C16">
        <f t="shared" si="8"/>
        <v>1000</v>
      </c>
      <c r="D16">
        <v>1500</v>
      </c>
      <c r="E16" t="b">
        <f t="shared" si="0"/>
        <v>1</v>
      </c>
      <c r="F16">
        <f t="shared" si="9"/>
        <v>12.25</v>
      </c>
      <c r="G16">
        <f t="shared" si="10"/>
        <v>8.625</v>
      </c>
      <c r="H16">
        <f t="shared" si="11"/>
        <v>5.875</v>
      </c>
      <c r="I16">
        <f t="shared" si="12"/>
        <v>0.31115000000000004</v>
      </c>
      <c r="J16">
        <f t="shared" si="13"/>
        <v>0.21907499999999999</v>
      </c>
      <c r="K16">
        <f t="shared" si="14"/>
        <v>0.149225</v>
      </c>
      <c r="L16">
        <f t="shared" si="1"/>
        <v>3.625</v>
      </c>
      <c r="M16">
        <f t="shared" si="2"/>
        <v>6.375</v>
      </c>
      <c r="N16">
        <f t="shared" si="15"/>
        <v>2.75</v>
      </c>
      <c r="O16">
        <f t="shared" si="16"/>
        <v>0</v>
      </c>
      <c r="P16">
        <f t="shared" si="17"/>
        <v>0.75</v>
      </c>
      <c r="Q16">
        <f t="shared" si="18"/>
        <v>0.375</v>
      </c>
      <c r="R16">
        <f t="shared" si="19"/>
        <v>1</v>
      </c>
      <c r="S16">
        <f t="shared" si="20"/>
        <v>2.375</v>
      </c>
      <c r="T16">
        <f t="shared" si="21"/>
        <v>0</v>
      </c>
      <c r="U16">
        <f t="shared" si="22"/>
        <v>1.375</v>
      </c>
      <c r="V16">
        <f t="shared" si="23"/>
        <v>2</v>
      </c>
      <c r="W16">
        <f t="shared" si="24"/>
        <v>2.375</v>
      </c>
      <c r="X16">
        <f t="shared" si="25"/>
        <v>0.75</v>
      </c>
      <c r="Y16">
        <f t="shared" si="26"/>
        <v>1</v>
      </c>
      <c r="Z16">
        <f t="shared" si="27"/>
        <v>2</v>
      </c>
      <c r="AA16">
        <f t="shared" si="28"/>
        <v>1</v>
      </c>
      <c r="AB16">
        <f t="shared" si="3"/>
        <v>1</v>
      </c>
      <c r="AC16">
        <v>25</v>
      </c>
      <c r="AD16">
        <v>7.6188714000000005E-2</v>
      </c>
      <c r="AE16">
        <v>2.3269090349999999</v>
      </c>
      <c r="AF16">
        <v>16.18</v>
      </c>
      <c r="AI16">
        <v>0.2</v>
      </c>
      <c r="AJ16">
        <v>0.10425</v>
      </c>
      <c r="AK16">
        <v>27.490950371116362</v>
      </c>
      <c r="AL16">
        <v>200</v>
      </c>
      <c r="AM16">
        <f t="shared" si="4"/>
        <v>7.5886800000000001</v>
      </c>
      <c r="AN16">
        <f t="shared" si="5"/>
        <v>3.6626699999999999</v>
      </c>
      <c r="AO16" t="str">
        <f t="shared" si="6"/>
        <v>normal</v>
      </c>
      <c r="AP16" t="str">
        <f t="shared" si="7"/>
        <v>normal</v>
      </c>
      <c r="AQ16">
        <f t="shared" si="29"/>
        <v>1.2840254166877414</v>
      </c>
      <c r="AR16">
        <f t="shared" si="30"/>
        <v>1.2840254166877414</v>
      </c>
      <c r="AX16" s="1" t="s">
        <v>17</v>
      </c>
      <c r="AY16">
        <f t="shared" si="31"/>
        <v>3.9998600000000004</v>
      </c>
      <c r="AZ16" t="s">
        <v>23</v>
      </c>
      <c r="BA16">
        <v>3.9998600000000002E-2</v>
      </c>
    </row>
    <row r="17" spans="1:53" x14ac:dyDescent="0.25">
      <c r="A17" t="b">
        <v>1</v>
      </c>
      <c r="B17">
        <v>1</v>
      </c>
      <c r="C17">
        <f t="shared" si="8"/>
        <v>1000</v>
      </c>
      <c r="D17">
        <v>1500</v>
      </c>
      <c r="E17" t="b">
        <f t="shared" si="0"/>
        <v>1</v>
      </c>
      <c r="F17">
        <f t="shared" si="9"/>
        <v>12.25</v>
      </c>
      <c r="G17">
        <f t="shared" si="10"/>
        <v>8.625</v>
      </c>
      <c r="H17">
        <f t="shared" si="11"/>
        <v>5.875</v>
      </c>
      <c r="I17">
        <f t="shared" si="12"/>
        <v>0.31115000000000004</v>
      </c>
      <c r="J17">
        <f t="shared" si="13"/>
        <v>0.21907499999999999</v>
      </c>
      <c r="K17">
        <f t="shared" si="14"/>
        <v>0.149225</v>
      </c>
      <c r="L17">
        <f t="shared" si="1"/>
        <v>3.625</v>
      </c>
      <c r="M17">
        <f t="shared" si="2"/>
        <v>6.375</v>
      </c>
      <c r="N17">
        <f t="shared" si="15"/>
        <v>2.75</v>
      </c>
      <c r="O17">
        <f t="shared" si="16"/>
        <v>0</v>
      </c>
      <c r="P17">
        <f t="shared" si="17"/>
        <v>0.75</v>
      </c>
      <c r="Q17">
        <f t="shared" si="18"/>
        <v>0.375</v>
      </c>
      <c r="R17">
        <f t="shared" si="19"/>
        <v>1</v>
      </c>
      <c r="S17">
        <f t="shared" si="20"/>
        <v>2.375</v>
      </c>
      <c r="T17">
        <f t="shared" si="21"/>
        <v>0</v>
      </c>
      <c r="U17">
        <f t="shared" si="22"/>
        <v>1.375</v>
      </c>
      <c r="V17">
        <f t="shared" si="23"/>
        <v>2</v>
      </c>
      <c r="W17">
        <f t="shared" si="24"/>
        <v>2.375</v>
      </c>
      <c r="X17">
        <f t="shared" si="25"/>
        <v>0.75</v>
      </c>
      <c r="Y17">
        <f t="shared" si="26"/>
        <v>1</v>
      </c>
      <c r="Z17">
        <f t="shared" si="27"/>
        <v>2</v>
      </c>
      <c r="AA17">
        <f t="shared" si="28"/>
        <v>1</v>
      </c>
      <c r="AB17">
        <f t="shared" si="3"/>
        <v>1</v>
      </c>
      <c r="AC17">
        <v>35</v>
      </c>
      <c r="AD17">
        <v>1.3954449999999999E-3</v>
      </c>
      <c r="AE17">
        <v>0.31491289300000003</v>
      </c>
      <c r="AF17">
        <v>6.02</v>
      </c>
      <c r="AI17">
        <v>0.2</v>
      </c>
      <c r="AJ17">
        <v>0.10625</v>
      </c>
      <c r="AK17">
        <v>81.182067163726089</v>
      </c>
      <c r="AL17">
        <v>200</v>
      </c>
      <c r="AM17">
        <f t="shared" si="4"/>
        <v>7.5886800000000001</v>
      </c>
      <c r="AN17">
        <f t="shared" si="5"/>
        <v>3.6626699999999999</v>
      </c>
      <c r="AO17" t="str">
        <f t="shared" si="6"/>
        <v>normal</v>
      </c>
      <c r="AP17" t="str">
        <f t="shared" si="7"/>
        <v>normal</v>
      </c>
      <c r="AQ17">
        <f t="shared" si="29"/>
        <v>1.2840254166877414</v>
      </c>
      <c r="AR17">
        <f t="shared" si="30"/>
        <v>1.2840254166877414</v>
      </c>
      <c r="AX17" s="1" t="s">
        <v>18</v>
      </c>
      <c r="AY17">
        <f t="shared" si="31"/>
        <v>0.62535890000000005</v>
      </c>
      <c r="AZ17" t="s">
        <v>22</v>
      </c>
      <c r="BA17">
        <v>0.62535890000000005</v>
      </c>
    </row>
    <row r="18" spans="1:53" x14ac:dyDescent="0.25">
      <c r="A18" t="b">
        <v>1</v>
      </c>
      <c r="B18">
        <v>1</v>
      </c>
      <c r="C18">
        <f t="shared" si="8"/>
        <v>1000</v>
      </c>
      <c r="D18">
        <v>1500</v>
      </c>
      <c r="E18" t="b">
        <f t="shared" si="0"/>
        <v>1</v>
      </c>
      <c r="F18">
        <f t="shared" si="9"/>
        <v>12.25</v>
      </c>
      <c r="G18">
        <f t="shared" si="10"/>
        <v>8.625</v>
      </c>
      <c r="H18">
        <f t="shared" si="11"/>
        <v>5.875</v>
      </c>
      <c r="I18">
        <f t="shared" si="12"/>
        <v>0.31115000000000004</v>
      </c>
      <c r="J18">
        <f t="shared" si="13"/>
        <v>0.21907499999999999</v>
      </c>
      <c r="K18">
        <f t="shared" si="14"/>
        <v>0.149225</v>
      </c>
      <c r="L18">
        <f t="shared" si="1"/>
        <v>3.625</v>
      </c>
      <c r="M18">
        <f t="shared" si="2"/>
        <v>6.375</v>
      </c>
      <c r="N18">
        <f t="shared" si="15"/>
        <v>2.75</v>
      </c>
      <c r="O18">
        <f t="shared" si="16"/>
        <v>0</v>
      </c>
      <c r="P18">
        <f t="shared" si="17"/>
        <v>0.75</v>
      </c>
      <c r="Q18">
        <f t="shared" si="18"/>
        <v>0.375</v>
      </c>
      <c r="R18">
        <f t="shared" si="19"/>
        <v>1</v>
      </c>
      <c r="S18">
        <f t="shared" si="20"/>
        <v>2.375</v>
      </c>
      <c r="T18">
        <f t="shared" si="21"/>
        <v>0</v>
      </c>
      <c r="U18">
        <f t="shared" si="22"/>
        <v>1.375</v>
      </c>
      <c r="V18">
        <f t="shared" si="23"/>
        <v>2</v>
      </c>
      <c r="W18">
        <f t="shared" si="24"/>
        <v>2.375</v>
      </c>
      <c r="X18">
        <f t="shared" si="25"/>
        <v>0.75</v>
      </c>
      <c r="Y18">
        <f t="shared" si="26"/>
        <v>1</v>
      </c>
      <c r="Z18">
        <f t="shared" si="27"/>
        <v>2</v>
      </c>
      <c r="AA18">
        <f t="shared" si="28"/>
        <v>1</v>
      </c>
      <c r="AB18">
        <f t="shared" si="3"/>
        <v>1</v>
      </c>
      <c r="AC18">
        <v>35</v>
      </c>
      <c r="AD18">
        <v>3.7932130000000001E-3</v>
      </c>
      <c r="AE18">
        <v>0.51920358600000005</v>
      </c>
      <c r="AF18">
        <v>8.56</v>
      </c>
      <c r="AI18">
        <v>0.2</v>
      </c>
      <c r="AJ18">
        <v>0.10625</v>
      </c>
      <c r="AK18">
        <v>76.977179372649204</v>
      </c>
      <c r="AL18">
        <v>200</v>
      </c>
      <c r="AM18">
        <f t="shared" si="4"/>
        <v>7.5886800000000001</v>
      </c>
      <c r="AN18">
        <f t="shared" si="5"/>
        <v>3.6626699999999999</v>
      </c>
      <c r="AO18" t="str">
        <f t="shared" si="6"/>
        <v>normal</v>
      </c>
      <c r="AP18" t="str">
        <f t="shared" si="7"/>
        <v>normal</v>
      </c>
      <c r="AQ18">
        <f t="shared" si="29"/>
        <v>1.2840254166877414</v>
      </c>
      <c r="AR18">
        <f t="shared" si="30"/>
        <v>1.2840254166877414</v>
      </c>
      <c r="AX18" s="1" t="s">
        <v>19</v>
      </c>
      <c r="AY18">
        <f t="shared" si="31"/>
        <v>9.2900999999999989</v>
      </c>
      <c r="AZ18" t="s">
        <v>23</v>
      </c>
      <c r="BA18">
        <v>9.2900999999999997E-2</v>
      </c>
    </row>
    <row r="19" spans="1:53" x14ac:dyDescent="0.25">
      <c r="A19" t="b">
        <v>1</v>
      </c>
      <c r="B19">
        <v>1</v>
      </c>
      <c r="C19">
        <f t="shared" si="8"/>
        <v>1000</v>
      </c>
      <c r="D19">
        <v>1500</v>
      </c>
      <c r="E19" t="b">
        <f t="shared" si="0"/>
        <v>1</v>
      </c>
      <c r="F19">
        <f t="shared" si="9"/>
        <v>12.25</v>
      </c>
      <c r="G19">
        <f t="shared" si="10"/>
        <v>8.625</v>
      </c>
      <c r="H19">
        <f t="shared" si="11"/>
        <v>5.875</v>
      </c>
      <c r="I19">
        <f t="shared" si="12"/>
        <v>0.31115000000000004</v>
      </c>
      <c r="J19">
        <f t="shared" si="13"/>
        <v>0.21907499999999999</v>
      </c>
      <c r="K19">
        <f t="shared" si="14"/>
        <v>0.149225</v>
      </c>
      <c r="L19">
        <f t="shared" si="1"/>
        <v>3.625</v>
      </c>
      <c r="M19">
        <f t="shared" si="2"/>
        <v>6.375</v>
      </c>
      <c r="N19">
        <f t="shared" si="15"/>
        <v>2.75</v>
      </c>
      <c r="O19">
        <f t="shared" si="16"/>
        <v>0</v>
      </c>
      <c r="P19">
        <f t="shared" si="17"/>
        <v>0.75</v>
      </c>
      <c r="Q19">
        <f t="shared" si="18"/>
        <v>0.375</v>
      </c>
      <c r="R19">
        <f t="shared" si="19"/>
        <v>1</v>
      </c>
      <c r="S19">
        <f t="shared" si="20"/>
        <v>2.375</v>
      </c>
      <c r="T19">
        <f t="shared" si="21"/>
        <v>0</v>
      </c>
      <c r="U19">
        <f t="shared" si="22"/>
        <v>1.375</v>
      </c>
      <c r="V19">
        <f t="shared" si="23"/>
        <v>2</v>
      </c>
      <c r="W19">
        <f t="shared" si="24"/>
        <v>2.375</v>
      </c>
      <c r="X19">
        <f t="shared" si="25"/>
        <v>0.75</v>
      </c>
      <c r="Y19">
        <f t="shared" si="26"/>
        <v>1</v>
      </c>
      <c r="Z19">
        <f t="shared" si="27"/>
        <v>2</v>
      </c>
      <c r="AA19">
        <f t="shared" si="28"/>
        <v>1</v>
      </c>
      <c r="AB19">
        <f t="shared" si="3"/>
        <v>1</v>
      </c>
      <c r="AC19">
        <v>35</v>
      </c>
      <c r="AD19">
        <v>2.8028262000000002E-2</v>
      </c>
      <c r="AE19">
        <v>1.411341672</v>
      </c>
      <c r="AF19">
        <v>13.64</v>
      </c>
      <c r="AI19">
        <v>0.2</v>
      </c>
      <c r="AJ19">
        <v>0.10625</v>
      </c>
      <c r="AK19">
        <v>57.067279846184739</v>
      </c>
      <c r="AL19">
        <v>200</v>
      </c>
      <c r="AM19">
        <f t="shared" si="4"/>
        <v>7.5886800000000001</v>
      </c>
      <c r="AN19">
        <f t="shared" si="5"/>
        <v>3.6626699999999999</v>
      </c>
      <c r="AO19" t="str">
        <f t="shared" si="6"/>
        <v>normal</v>
      </c>
      <c r="AP19" t="str">
        <f t="shared" si="7"/>
        <v>normal</v>
      </c>
      <c r="AQ19">
        <f t="shared" si="29"/>
        <v>1.2840254166877414</v>
      </c>
      <c r="AR19">
        <f t="shared" si="30"/>
        <v>1.2840254166877414</v>
      </c>
      <c r="AX19" s="1" t="s">
        <v>20</v>
      </c>
      <c r="AY19">
        <f t="shared" si="31"/>
        <v>1.84673</v>
      </c>
      <c r="AZ19" t="s">
        <v>23</v>
      </c>
      <c r="BA19">
        <v>1.8467299999999999E-2</v>
      </c>
    </row>
    <row r="20" spans="1:53" x14ac:dyDescent="0.25">
      <c r="A20" t="b">
        <v>1</v>
      </c>
      <c r="B20">
        <v>1</v>
      </c>
      <c r="C20">
        <f t="shared" si="8"/>
        <v>1000</v>
      </c>
      <c r="D20">
        <v>1500</v>
      </c>
      <c r="E20" t="b">
        <f t="shared" si="0"/>
        <v>1</v>
      </c>
      <c r="F20">
        <f t="shared" si="9"/>
        <v>12.25</v>
      </c>
      <c r="G20">
        <f t="shared" si="10"/>
        <v>8.625</v>
      </c>
      <c r="H20">
        <f t="shared" si="11"/>
        <v>5.875</v>
      </c>
      <c r="I20">
        <f t="shared" si="12"/>
        <v>0.31115000000000004</v>
      </c>
      <c r="J20">
        <f t="shared" si="13"/>
        <v>0.21907499999999999</v>
      </c>
      <c r="K20">
        <f t="shared" si="14"/>
        <v>0.149225</v>
      </c>
      <c r="L20">
        <f t="shared" si="1"/>
        <v>3.625</v>
      </c>
      <c r="M20">
        <f t="shared" si="2"/>
        <v>6.375</v>
      </c>
      <c r="N20">
        <f t="shared" si="15"/>
        <v>2.75</v>
      </c>
      <c r="O20">
        <f t="shared" si="16"/>
        <v>0</v>
      </c>
      <c r="P20">
        <f t="shared" si="17"/>
        <v>0.75</v>
      </c>
      <c r="Q20">
        <f t="shared" si="18"/>
        <v>0.375</v>
      </c>
      <c r="R20">
        <f t="shared" si="19"/>
        <v>1</v>
      </c>
      <c r="S20">
        <f t="shared" si="20"/>
        <v>2.375</v>
      </c>
      <c r="T20">
        <f t="shared" si="21"/>
        <v>0</v>
      </c>
      <c r="U20">
        <f t="shared" si="22"/>
        <v>1.375</v>
      </c>
      <c r="V20">
        <f t="shared" si="23"/>
        <v>2</v>
      </c>
      <c r="W20">
        <f t="shared" si="24"/>
        <v>2.375</v>
      </c>
      <c r="X20">
        <f t="shared" si="25"/>
        <v>0.75</v>
      </c>
      <c r="Y20">
        <f t="shared" si="26"/>
        <v>1</v>
      </c>
      <c r="Z20">
        <f t="shared" si="27"/>
        <v>2</v>
      </c>
      <c r="AA20">
        <f t="shared" si="28"/>
        <v>1</v>
      </c>
      <c r="AB20">
        <f t="shared" si="3"/>
        <v>1</v>
      </c>
      <c r="AC20">
        <v>35</v>
      </c>
      <c r="AD20">
        <v>7.6188714000000005E-2</v>
      </c>
      <c r="AE20">
        <v>2.3269090349999999</v>
      </c>
      <c r="AF20">
        <v>16.18</v>
      </c>
      <c r="AI20">
        <v>0.2</v>
      </c>
      <c r="AJ20">
        <v>0.10625</v>
      </c>
      <c r="AK20">
        <v>25.36400685389637</v>
      </c>
      <c r="AL20">
        <v>200</v>
      </c>
      <c r="AM20">
        <f t="shared" si="4"/>
        <v>7.5886800000000001</v>
      </c>
      <c r="AN20">
        <f t="shared" si="5"/>
        <v>3.6626699999999999</v>
      </c>
      <c r="AO20" t="str">
        <f t="shared" si="6"/>
        <v>normal</v>
      </c>
      <c r="AP20" t="str">
        <f t="shared" si="7"/>
        <v>normal</v>
      </c>
      <c r="AQ20">
        <f t="shared" si="29"/>
        <v>1.2840254166877414</v>
      </c>
      <c r="AR20">
        <f t="shared" si="30"/>
        <v>1.2840254166877414</v>
      </c>
      <c r="AX20" s="1" t="s">
        <v>21</v>
      </c>
      <c r="AY20">
        <f t="shared" si="31"/>
        <v>2.9013299999999997</v>
      </c>
      <c r="AZ20" t="s">
        <v>23</v>
      </c>
      <c r="BA20">
        <v>2.9013299999999999E-2</v>
      </c>
    </row>
    <row r="21" spans="1:53" x14ac:dyDescent="0.25">
      <c r="A21" t="b">
        <v>1</v>
      </c>
      <c r="B21">
        <v>1</v>
      </c>
      <c r="C21">
        <f t="shared" si="8"/>
        <v>1000</v>
      </c>
      <c r="D21">
        <v>1500</v>
      </c>
      <c r="E21" t="b">
        <f t="shared" si="0"/>
        <v>1</v>
      </c>
      <c r="F21">
        <f t="shared" si="9"/>
        <v>12.25</v>
      </c>
      <c r="G21">
        <f t="shared" si="10"/>
        <v>8.625</v>
      </c>
      <c r="H21">
        <f t="shared" si="11"/>
        <v>5.875</v>
      </c>
      <c r="I21">
        <f t="shared" si="12"/>
        <v>0.31115000000000004</v>
      </c>
      <c r="J21">
        <f t="shared" si="13"/>
        <v>0.21907499999999999</v>
      </c>
      <c r="K21">
        <f t="shared" si="14"/>
        <v>0.149225</v>
      </c>
      <c r="L21">
        <f t="shared" si="1"/>
        <v>3.625</v>
      </c>
      <c r="M21">
        <f t="shared" si="2"/>
        <v>6.375</v>
      </c>
      <c r="N21">
        <f t="shared" si="15"/>
        <v>2.75</v>
      </c>
      <c r="O21">
        <f t="shared" si="16"/>
        <v>0</v>
      </c>
      <c r="P21">
        <f t="shared" si="17"/>
        <v>0.75</v>
      </c>
      <c r="Q21">
        <f t="shared" si="18"/>
        <v>0.375</v>
      </c>
      <c r="R21">
        <f t="shared" si="19"/>
        <v>1</v>
      </c>
      <c r="S21">
        <f t="shared" si="20"/>
        <v>2.375</v>
      </c>
      <c r="T21">
        <f t="shared" si="21"/>
        <v>0</v>
      </c>
      <c r="U21">
        <f t="shared" si="22"/>
        <v>1.375</v>
      </c>
      <c r="V21">
        <f t="shared" si="23"/>
        <v>2</v>
      </c>
      <c r="W21">
        <f t="shared" si="24"/>
        <v>2.375</v>
      </c>
      <c r="X21">
        <f t="shared" si="25"/>
        <v>0.75</v>
      </c>
      <c r="Y21">
        <f t="shared" si="26"/>
        <v>1</v>
      </c>
      <c r="Z21">
        <f t="shared" si="27"/>
        <v>2</v>
      </c>
      <c r="AA21">
        <f t="shared" si="28"/>
        <v>1</v>
      </c>
      <c r="AB21">
        <f t="shared" si="3"/>
        <v>1</v>
      </c>
      <c r="AC21">
        <v>45</v>
      </c>
      <c r="AD21">
        <v>1.3954449999999999E-3</v>
      </c>
      <c r="AE21">
        <v>0.31491289300000003</v>
      </c>
      <c r="AF21">
        <v>6.02</v>
      </c>
      <c r="AI21">
        <v>0.2</v>
      </c>
      <c r="AJ21">
        <v>0.12225</v>
      </c>
      <c r="AK21">
        <v>65.335058625966056</v>
      </c>
      <c r="AL21">
        <v>200</v>
      </c>
      <c r="AM21">
        <f t="shared" si="4"/>
        <v>7.5886800000000001</v>
      </c>
      <c r="AN21">
        <f t="shared" si="5"/>
        <v>3.6626699999999999</v>
      </c>
      <c r="AO21" t="str">
        <f t="shared" si="6"/>
        <v>normal</v>
      </c>
      <c r="AP21" t="str">
        <f t="shared" si="7"/>
        <v>normal</v>
      </c>
      <c r="AQ21">
        <f t="shared" si="29"/>
        <v>1.2840254166877414</v>
      </c>
      <c r="AR21">
        <f t="shared" si="30"/>
        <v>1.2840254166877414</v>
      </c>
    </row>
    <row r="22" spans="1:53" x14ac:dyDescent="0.25">
      <c r="A22" t="b">
        <v>1</v>
      </c>
      <c r="B22">
        <v>1</v>
      </c>
      <c r="C22">
        <f t="shared" si="8"/>
        <v>1000</v>
      </c>
      <c r="D22">
        <v>1500</v>
      </c>
      <c r="E22" t="b">
        <f t="shared" si="0"/>
        <v>1</v>
      </c>
      <c r="F22">
        <f t="shared" si="9"/>
        <v>12.25</v>
      </c>
      <c r="G22">
        <f t="shared" si="10"/>
        <v>8.625</v>
      </c>
      <c r="H22">
        <f t="shared" si="11"/>
        <v>5.875</v>
      </c>
      <c r="I22">
        <f t="shared" si="12"/>
        <v>0.31115000000000004</v>
      </c>
      <c r="J22">
        <f t="shared" si="13"/>
        <v>0.21907499999999999</v>
      </c>
      <c r="K22">
        <f t="shared" si="14"/>
        <v>0.149225</v>
      </c>
      <c r="L22">
        <f t="shared" si="1"/>
        <v>3.625</v>
      </c>
      <c r="M22">
        <f t="shared" si="2"/>
        <v>6.375</v>
      </c>
      <c r="N22">
        <f t="shared" si="15"/>
        <v>2.75</v>
      </c>
      <c r="O22">
        <f t="shared" si="16"/>
        <v>0</v>
      </c>
      <c r="P22">
        <f t="shared" si="17"/>
        <v>0.75</v>
      </c>
      <c r="Q22">
        <f t="shared" si="18"/>
        <v>0.375</v>
      </c>
      <c r="R22">
        <f t="shared" si="19"/>
        <v>1</v>
      </c>
      <c r="S22">
        <f t="shared" si="20"/>
        <v>2.375</v>
      </c>
      <c r="T22">
        <f t="shared" si="21"/>
        <v>0</v>
      </c>
      <c r="U22">
        <f t="shared" si="22"/>
        <v>1.375</v>
      </c>
      <c r="V22">
        <f t="shared" si="23"/>
        <v>2</v>
      </c>
      <c r="W22">
        <f t="shared" si="24"/>
        <v>2.375</v>
      </c>
      <c r="X22">
        <f t="shared" si="25"/>
        <v>0.75</v>
      </c>
      <c r="Y22">
        <f t="shared" si="26"/>
        <v>1</v>
      </c>
      <c r="Z22">
        <f t="shared" si="27"/>
        <v>2</v>
      </c>
      <c r="AA22">
        <f t="shared" si="28"/>
        <v>1</v>
      </c>
      <c r="AB22">
        <f t="shared" si="3"/>
        <v>1</v>
      </c>
      <c r="AC22">
        <v>45</v>
      </c>
      <c r="AD22">
        <v>3.7932130000000001E-3</v>
      </c>
      <c r="AE22">
        <v>0.51920358600000005</v>
      </c>
      <c r="AF22">
        <v>8.56</v>
      </c>
      <c r="AI22">
        <v>0.2</v>
      </c>
      <c r="AJ22">
        <v>0.12225</v>
      </c>
      <c r="AK22">
        <v>61.130170834889185</v>
      </c>
      <c r="AL22">
        <v>200</v>
      </c>
      <c r="AM22">
        <f t="shared" si="4"/>
        <v>7.5886800000000001</v>
      </c>
      <c r="AN22">
        <f t="shared" si="5"/>
        <v>3.6626699999999999</v>
      </c>
      <c r="AO22" t="str">
        <f t="shared" si="6"/>
        <v>normal</v>
      </c>
      <c r="AP22" t="str">
        <f t="shared" si="7"/>
        <v>normal</v>
      </c>
      <c r="AQ22">
        <f t="shared" si="29"/>
        <v>1.2840254166877414</v>
      </c>
      <c r="AR22">
        <f t="shared" si="30"/>
        <v>1.2840254166877414</v>
      </c>
    </row>
    <row r="23" spans="1:53" x14ac:dyDescent="0.25">
      <c r="A23" t="b">
        <v>1</v>
      </c>
      <c r="B23">
        <v>1</v>
      </c>
      <c r="C23">
        <f t="shared" si="8"/>
        <v>1000</v>
      </c>
      <c r="D23">
        <v>1500</v>
      </c>
      <c r="E23" t="b">
        <f t="shared" si="0"/>
        <v>1</v>
      </c>
      <c r="F23">
        <f t="shared" si="9"/>
        <v>12.25</v>
      </c>
      <c r="G23">
        <f t="shared" si="10"/>
        <v>8.625</v>
      </c>
      <c r="H23">
        <f t="shared" si="11"/>
        <v>5.875</v>
      </c>
      <c r="I23">
        <f t="shared" si="12"/>
        <v>0.31115000000000004</v>
      </c>
      <c r="J23">
        <f t="shared" si="13"/>
        <v>0.21907499999999999</v>
      </c>
      <c r="K23">
        <f t="shared" si="14"/>
        <v>0.149225</v>
      </c>
      <c r="L23">
        <f t="shared" si="1"/>
        <v>3.625</v>
      </c>
      <c r="M23">
        <f t="shared" si="2"/>
        <v>6.375</v>
      </c>
      <c r="N23">
        <f t="shared" si="15"/>
        <v>2.75</v>
      </c>
      <c r="O23">
        <f t="shared" si="16"/>
        <v>0</v>
      </c>
      <c r="P23">
        <f t="shared" si="17"/>
        <v>0.75</v>
      </c>
      <c r="Q23">
        <f t="shared" si="18"/>
        <v>0.375</v>
      </c>
      <c r="R23">
        <f t="shared" si="19"/>
        <v>1</v>
      </c>
      <c r="S23">
        <f t="shared" si="20"/>
        <v>2.375</v>
      </c>
      <c r="T23">
        <f t="shared" si="21"/>
        <v>0</v>
      </c>
      <c r="U23">
        <f t="shared" si="22"/>
        <v>1.375</v>
      </c>
      <c r="V23">
        <f t="shared" si="23"/>
        <v>2</v>
      </c>
      <c r="W23">
        <f t="shared" si="24"/>
        <v>2.375</v>
      </c>
      <c r="X23">
        <f t="shared" si="25"/>
        <v>0.75</v>
      </c>
      <c r="Y23">
        <f t="shared" si="26"/>
        <v>1</v>
      </c>
      <c r="Z23">
        <f t="shared" si="27"/>
        <v>2</v>
      </c>
      <c r="AA23">
        <f t="shared" si="28"/>
        <v>1</v>
      </c>
      <c r="AB23">
        <f t="shared" si="3"/>
        <v>1</v>
      </c>
      <c r="AC23">
        <v>45</v>
      </c>
      <c r="AD23">
        <v>2.8028262000000002E-2</v>
      </c>
      <c r="AE23">
        <v>1.411341672</v>
      </c>
      <c r="AF23">
        <v>13.64</v>
      </c>
      <c r="AI23">
        <v>0.2</v>
      </c>
      <c r="AJ23">
        <v>0.12225</v>
      </c>
      <c r="AK23">
        <v>41.220271308424714</v>
      </c>
      <c r="AL23">
        <v>200</v>
      </c>
      <c r="AM23">
        <f t="shared" si="4"/>
        <v>7.5886800000000001</v>
      </c>
      <c r="AN23">
        <f t="shared" si="5"/>
        <v>3.6626699999999999</v>
      </c>
      <c r="AO23" t="str">
        <f t="shared" si="6"/>
        <v>normal</v>
      </c>
      <c r="AP23" t="str">
        <f t="shared" si="7"/>
        <v>normal</v>
      </c>
      <c r="AQ23">
        <f t="shared" si="29"/>
        <v>1.2840254166877414</v>
      </c>
      <c r="AR23">
        <f t="shared" si="30"/>
        <v>1.2840254166877414</v>
      </c>
    </row>
    <row r="24" spans="1:53" x14ac:dyDescent="0.25">
      <c r="A24" t="b">
        <v>1</v>
      </c>
      <c r="B24">
        <v>1</v>
      </c>
      <c r="C24">
        <f t="shared" si="8"/>
        <v>1000</v>
      </c>
      <c r="D24">
        <v>1500</v>
      </c>
      <c r="E24" t="b">
        <f t="shared" si="0"/>
        <v>1</v>
      </c>
      <c r="F24">
        <f t="shared" si="9"/>
        <v>12.25</v>
      </c>
      <c r="G24">
        <f t="shared" si="10"/>
        <v>8.625</v>
      </c>
      <c r="H24">
        <f t="shared" si="11"/>
        <v>5.875</v>
      </c>
      <c r="I24">
        <f t="shared" si="12"/>
        <v>0.31115000000000004</v>
      </c>
      <c r="J24">
        <f t="shared" si="13"/>
        <v>0.21907499999999999</v>
      </c>
      <c r="K24">
        <f t="shared" si="14"/>
        <v>0.149225</v>
      </c>
      <c r="L24">
        <f t="shared" si="1"/>
        <v>3.625</v>
      </c>
      <c r="M24">
        <f t="shared" si="2"/>
        <v>6.375</v>
      </c>
      <c r="N24">
        <f t="shared" si="15"/>
        <v>2.75</v>
      </c>
      <c r="O24">
        <f t="shared" si="16"/>
        <v>0</v>
      </c>
      <c r="P24">
        <f t="shared" si="17"/>
        <v>0.75</v>
      </c>
      <c r="Q24">
        <f t="shared" si="18"/>
        <v>0.375</v>
      </c>
      <c r="R24">
        <f t="shared" si="19"/>
        <v>1</v>
      </c>
      <c r="S24">
        <f t="shared" si="20"/>
        <v>2.375</v>
      </c>
      <c r="T24">
        <f t="shared" si="21"/>
        <v>0</v>
      </c>
      <c r="U24">
        <f t="shared" si="22"/>
        <v>1.375</v>
      </c>
      <c r="V24">
        <f t="shared" si="23"/>
        <v>2</v>
      </c>
      <c r="W24">
        <f t="shared" si="24"/>
        <v>2.375</v>
      </c>
      <c r="X24">
        <f t="shared" si="25"/>
        <v>0.75</v>
      </c>
      <c r="Y24">
        <f t="shared" si="26"/>
        <v>1</v>
      </c>
      <c r="Z24">
        <f t="shared" si="27"/>
        <v>2</v>
      </c>
      <c r="AA24">
        <f t="shared" si="28"/>
        <v>1</v>
      </c>
      <c r="AB24">
        <f t="shared" si="3"/>
        <v>1</v>
      </c>
      <c r="AC24">
        <v>45</v>
      </c>
      <c r="AD24">
        <v>7.6188714000000005E-2</v>
      </c>
      <c r="AE24">
        <v>2.3269090349999999</v>
      </c>
      <c r="AF24">
        <v>16.18</v>
      </c>
      <c r="AI24">
        <v>0.2</v>
      </c>
      <c r="AJ24">
        <v>0.12225</v>
      </c>
      <c r="AK24">
        <v>9.5169983161363376</v>
      </c>
      <c r="AL24">
        <v>200</v>
      </c>
      <c r="AM24">
        <f t="shared" si="4"/>
        <v>7.5886800000000001</v>
      </c>
      <c r="AN24">
        <f t="shared" si="5"/>
        <v>3.6626699999999999</v>
      </c>
      <c r="AO24" t="str">
        <f t="shared" si="6"/>
        <v>normal</v>
      </c>
      <c r="AP24" t="str">
        <f t="shared" si="7"/>
        <v>normal</v>
      </c>
      <c r="AQ24">
        <f t="shared" si="29"/>
        <v>1.2840254166877414</v>
      </c>
      <c r="AR24">
        <f t="shared" si="30"/>
        <v>1.2840254166877414</v>
      </c>
    </row>
    <row r="25" spans="1:53" x14ac:dyDescent="0.25">
      <c r="A25" t="b">
        <v>1</v>
      </c>
      <c r="B25">
        <v>1</v>
      </c>
      <c r="C25">
        <f t="shared" si="8"/>
        <v>1000</v>
      </c>
      <c r="D25">
        <v>1500</v>
      </c>
      <c r="E25" t="b">
        <f t="shared" si="0"/>
        <v>1</v>
      </c>
      <c r="F25">
        <f t="shared" si="9"/>
        <v>12.25</v>
      </c>
      <c r="G25">
        <f t="shared" si="10"/>
        <v>8.625</v>
      </c>
      <c r="H25">
        <f t="shared" si="11"/>
        <v>5.875</v>
      </c>
      <c r="I25">
        <f t="shared" si="12"/>
        <v>0.31115000000000004</v>
      </c>
      <c r="J25">
        <f t="shared" si="13"/>
        <v>0.21907499999999999</v>
      </c>
      <c r="K25">
        <f t="shared" si="14"/>
        <v>0.149225</v>
      </c>
      <c r="L25">
        <f t="shared" si="1"/>
        <v>3.625</v>
      </c>
      <c r="M25">
        <f t="shared" si="2"/>
        <v>6.375</v>
      </c>
      <c r="N25">
        <f t="shared" si="15"/>
        <v>2.75</v>
      </c>
      <c r="O25">
        <f t="shared" si="16"/>
        <v>0</v>
      </c>
      <c r="P25">
        <f t="shared" si="17"/>
        <v>0.75</v>
      </c>
      <c r="Q25">
        <f t="shared" si="18"/>
        <v>0.375</v>
      </c>
      <c r="R25">
        <f t="shared" si="19"/>
        <v>1</v>
      </c>
      <c r="S25">
        <f t="shared" si="20"/>
        <v>2.375</v>
      </c>
      <c r="T25">
        <f t="shared" si="21"/>
        <v>0</v>
      </c>
      <c r="U25">
        <f t="shared" si="22"/>
        <v>1.375</v>
      </c>
      <c r="V25">
        <f t="shared" si="23"/>
        <v>2</v>
      </c>
      <c r="W25">
        <f t="shared" si="24"/>
        <v>2.375</v>
      </c>
      <c r="X25">
        <f t="shared" si="25"/>
        <v>0.75</v>
      </c>
      <c r="Y25">
        <f t="shared" si="26"/>
        <v>1</v>
      </c>
      <c r="Z25">
        <f t="shared" si="27"/>
        <v>2</v>
      </c>
      <c r="AA25">
        <f t="shared" si="28"/>
        <v>1</v>
      </c>
      <c r="AB25">
        <f t="shared" si="3"/>
        <v>1</v>
      </c>
      <c r="AC25">
        <v>55</v>
      </c>
      <c r="AD25">
        <v>1.3954449999999999E-3</v>
      </c>
      <c r="AE25">
        <v>0.31491289300000003</v>
      </c>
      <c r="AF25">
        <v>6.02</v>
      </c>
      <c r="AI25">
        <v>0.25</v>
      </c>
      <c r="AJ25">
        <v>0.15225</v>
      </c>
      <c r="AK25">
        <v>75.682502998166058</v>
      </c>
      <c r="AL25">
        <v>200</v>
      </c>
      <c r="AM25">
        <f t="shared" si="4"/>
        <v>7.5886800000000001</v>
      </c>
      <c r="AN25">
        <f t="shared" si="5"/>
        <v>3.6626699999999999</v>
      </c>
      <c r="AO25" t="str">
        <f t="shared" si="6"/>
        <v>normal</v>
      </c>
      <c r="AP25" t="str">
        <f t="shared" si="7"/>
        <v>normal</v>
      </c>
      <c r="AQ25">
        <f t="shared" si="29"/>
        <v>1.2840254166877414</v>
      </c>
      <c r="AR25">
        <f t="shared" si="30"/>
        <v>1.2840254166877414</v>
      </c>
    </row>
    <row r="26" spans="1:53" x14ac:dyDescent="0.25">
      <c r="A26" t="b">
        <v>1</v>
      </c>
      <c r="B26">
        <v>1</v>
      </c>
      <c r="C26">
        <f t="shared" si="8"/>
        <v>1000</v>
      </c>
      <c r="D26">
        <v>1500</v>
      </c>
      <c r="E26" t="b">
        <f t="shared" si="0"/>
        <v>1</v>
      </c>
      <c r="F26">
        <f t="shared" si="9"/>
        <v>12.25</v>
      </c>
      <c r="G26">
        <f t="shared" si="10"/>
        <v>8.625</v>
      </c>
      <c r="H26">
        <f t="shared" si="11"/>
        <v>5.875</v>
      </c>
      <c r="I26">
        <f t="shared" si="12"/>
        <v>0.31115000000000004</v>
      </c>
      <c r="J26">
        <f t="shared" si="13"/>
        <v>0.21907499999999999</v>
      </c>
      <c r="K26">
        <f t="shared" si="14"/>
        <v>0.149225</v>
      </c>
      <c r="L26">
        <f t="shared" si="1"/>
        <v>3.625</v>
      </c>
      <c r="M26">
        <f t="shared" si="2"/>
        <v>6.375</v>
      </c>
      <c r="N26">
        <f t="shared" si="15"/>
        <v>2.75</v>
      </c>
      <c r="O26">
        <f t="shared" si="16"/>
        <v>0</v>
      </c>
      <c r="P26">
        <f t="shared" si="17"/>
        <v>0.75</v>
      </c>
      <c r="Q26">
        <f t="shared" si="18"/>
        <v>0.375</v>
      </c>
      <c r="R26">
        <f t="shared" si="19"/>
        <v>1</v>
      </c>
      <c r="S26">
        <f t="shared" si="20"/>
        <v>2.375</v>
      </c>
      <c r="T26">
        <f t="shared" si="21"/>
        <v>0</v>
      </c>
      <c r="U26">
        <f t="shared" si="22"/>
        <v>1.375</v>
      </c>
      <c r="V26">
        <f t="shared" si="23"/>
        <v>2</v>
      </c>
      <c r="W26">
        <f t="shared" si="24"/>
        <v>2.375</v>
      </c>
      <c r="X26">
        <f t="shared" si="25"/>
        <v>0.75</v>
      </c>
      <c r="Y26">
        <f t="shared" si="26"/>
        <v>1</v>
      </c>
      <c r="Z26">
        <f t="shared" si="27"/>
        <v>2</v>
      </c>
      <c r="AA26">
        <f t="shared" si="28"/>
        <v>1</v>
      </c>
      <c r="AB26">
        <f t="shared" si="3"/>
        <v>1</v>
      </c>
      <c r="AC26">
        <v>55</v>
      </c>
      <c r="AD26">
        <v>3.7932130000000001E-3</v>
      </c>
      <c r="AE26">
        <v>0.51920358600000005</v>
      </c>
      <c r="AF26">
        <v>8.56</v>
      </c>
      <c r="AI26">
        <v>0.25</v>
      </c>
      <c r="AJ26">
        <v>0.15225</v>
      </c>
      <c r="AK26">
        <v>71.477615207089187</v>
      </c>
      <c r="AL26">
        <v>200</v>
      </c>
      <c r="AM26">
        <f t="shared" si="4"/>
        <v>7.5886800000000001</v>
      </c>
      <c r="AN26">
        <f t="shared" si="5"/>
        <v>3.6626699999999999</v>
      </c>
      <c r="AO26" t="str">
        <f t="shared" si="6"/>
        <v>normal</v>
      </c>
      <c r="AP26" t="str">
        <f t="shared" si="7"/>
        <v>normal</v>
      </c>
      <c r="AQ26">
        <f t="shared" si="29"/>
        <v>1.2840254166877414</v>
      </c>
      <c r="AR26">
        <f t="shared" si="30"/>
        <v>1.2840254166877414</v>
      </c>
    </row>
    <row r="27" spans="1:53" x14ac:dyDescent="0.25">
      <c r="A27" t="b">
        <v>1</v>
      </c>
      <c r="B27">
        <v>1</v>
      </c>
      <c r="C27">
        <f t="shared" si="8"/>
        <v>1000</v>
      </c>
      <c r="D27">
        <v>1500</v>
      </c>
      <c r="E27" t="b">
        <f t="shared" si="0"/>
        <v>1</v>
      </c>
      <c r="F27">
        <f t="shared" si="9"/>
        <v>12.25</v>
      </c>
      <c r="G27">
        <f t="shared" si="10"/>
        <v>8.625</v>
      </c>
      <c r="H27">
        <f t="shared" si="11"/>
        <v>5.875</v>
      </c>
      <c r="I27">
        <f t="shared" si="12"/>
        <v>0.31115000000000004</v>
      </c>
      <c r="J27">
        <f t="shared" si="13"/>
        <v>0.21907499999999999</v>
      </c>
      <c r="K27">
        <f t="shared" si="14"/>
        <v>0.149225</v>
      </c>
      <c r="L27">
        <f t="shared" si="1"/>
        <v>3.625</v>
      </c>
      <c r="M27">
        <f t="shared" si="2"/>
        <v>6.375</v>
      </c>
      <c r="N27">
        <f t="shared" si="15"/>
        <v>2.75</v>
      </c>
      <c r="O27">
        <f t="shared" si="16"/>
        <v>0</v>
      </c>
      <c r="P27">
        <f t="shared" si="17"/>
        <v>0.75</v>
      </c>
      <c r="Q27">
        <f t="shared" si="18"/>
        <v>0.375</v>
      </c>
      <c r="R27">
        <f t="shared" si="19"/>
        <v>1</v>
      </c>
      <c r="S27">
        <f t="shared" si="20"/>
        <v>2.375</v>
      </c>
      <c r="T27">
        <f t="shared" si="21"/>
        <v>0</v>
      </c>
      <c r="U27">
        <f t="shared" si="22"/>
        <v>1.375</v>
      </c>
      <c r="V27">
        <f t="shared" si="23"/>
        <v>2</v>
      </c>
      <c r="W27">
        <f t="shared" si="24"/>
        <v>2.375</v>
      </c>
      <c r="X27">
        <f t="shared" si="25"/>
        <v>0.75</v>
      </c>
      <c r="Y27">
        <f t="shared" si="26"/>
        <v>1</v>
      </c>
      <c r="Z27">
        <f t="shared" si="27"/>
        <v>2</v>
      </c>
      <c r="AA27">
        <f t="shared" si="28"/>
        <v>1</v>
      </c>
      <c r="AB27">
        <f t="shared" si="3"/>
        <v>1</v>
      </c>
      <c r="AC27">
        <v>55</v>
      </c>
      <c r="AD27">
        <v>2.8028262000000002E-2</v>
      </c>
      <c r="AE27">
        <v>1.411341672</v>
      </c>
      <c r="AF27">
        <v>13.64</v>
      </c>
      <c r="AI27">
        <v>0.25</v>
      </c>
      <c r="AJ27">
        <v>0.15225</v>
      </c>
      <c r="AK27">
        <v>51.567715680624701</v>
      </c>
      <c r="AL27">
        <v>200</v>
      </c>
      <c r="AM27">
        <f t="shared" si="4"/>
        <v>7.5886800000000001</v>
      </c>
      <c r="AN27">
        <f t="shared" si="5"/>
        <v>3.6626699999999999</v>
      </c>
      <c r="AO27" t="str">
        <f t="shared" si="6"/>
        <v>normal</v>
      </c>
      <c r="AP27" t="str">
        <f t="shared" si="7"/>
        <v>normal</v>
      </c>
      <c r="AQ27">
        <f t="shared" si="29"/>
        <v>1.2840254166877414</v>
      </c>
      <c r="AR27">
        <f t="shared" si="30"/>
        <v>1.2840254166877414</v>
      </c>
    </row>
    <row r="28" spans="1:53" x14ac:dyDescent="0.25">
      <c r="A28" t="b">
        <v>1</v>
      </c>
      <c r="B28">
        <v>1</v>
      </c>
      <c r="C28">
        <f t="shared" si="8"/>
        <v>1000</v>
      </c>
      <c r="D28">
        <v>1500</v>
      </c>
      <c r="E28" t="b">
        <f t="shared" si="0"/>
        <v>1</v>
      </c>
      <c r="F28">
        <f t="shared" si="9"/>
        <v>12.25</v>
      </c>
      <c r="G28">
        <f t="shared" si="10"/>
        <v>8.625</v>
      </c>
      <c r="H28">
        <f t="shared" si="11"/>
        <v>5.875</v>
      </c>
      <c r="I28">
        <f t="shared" si="12"/>
        <v>0.31115000000000004</v>
      </c>
      <c r="J28">
        <f t="shared" si="13"/>
        <v>0.21907499999999999</v>
      </c>
      <c r="K28">
        <f t="shared" si="14"/>
        <v>0.149225</v>
      </c>
      <c r="L28">
        <f t="shared" si="1"/>
        <v>3.625</v>
      </c>
      <c r="M28">
        <f t="shared" si="2"/>
        <v>6.375</v>
      </c>
      <c r="N28">
        <f t="shared" si="15"/>
        <v>2.75</v>
      </c>
      <c r="O28">
        <f t="shared" si="16"/>
        <v>0</v>
      </c>
      <c r="P28">
        <f t="shared" si="17"/>
        <v>0.75</v>
      </c>
      <c r="Q28">
        <f t="shared" si="18"/>
        <v>0.375</v>
      </c>
      <c r="R28">
        <f t="shared" si="19"/>
        <v>1</v>
      </c>
      <c r="S28">
        <f t="shared" si="20"/>
        <v>2.375</v>
      </c>
      <c r="T28">
        <f t="shared" si="21"/>
        <v>0</v>
      </c>
      <c r="U28">
        <f t="shared" si="22"/>
        <v>1.375</v>
      </c>
      <c r="V28">
        <f t="shared" si="23"/>
        <v>2</v>
      </c>
      <c r="W28">
        <f t="shared" si="24"/>
        <v>2.375</v>
      </c>
      <c r="X28">
        <f t="shared" si="25"/>
        <v>0.75</v>
      </c>
      <c r="Y28">
        <f t="shared" si="26"/>
        <v>1</v>
      </c>
      <c r="Z28">
        <f t="shared" si="27"/>
        <v>2</v>
      </c>
      <c r="AA28">
        <f t="shared" si="28"/>
        <v>1</v>
      </c>
      <c r="AB28">
        <f t="shared" si="3"/>
        <v>1</v>
      </c>
      <c r="AC28">
        <v>55</v>
      </c>
      <c r="AD28">
        <v>7.6188714000000005E-2</v>
      </c>
      <c r="AE28">
        <v>2.3269090349999999</v>
      </c>
      <c r="AF28">
        <v>16.18</v>
      </c>
      <c r="AI28">
        <v>0.25</v>
      </c>
      <c r="AJ28">
        <v>0.15225</v>
      </c>
      <c r="AK28">
        <v>19.864442688336347</v>
      </c>
      <c r="AL28">
        <v>200</v>
      </c>
      <c r="AM28">
        <f t="shared" si="4"/>
        <v>7.5886800000000001</v>
      </c>
      <c r="AN28">
        <f t="shared" si="5"/>
        <v>3.6626699999999999</v>
      </c>
      <c r="AO28" t="str">
        <f t="shared" si="6"/>
        <v>normal</v>
      </c>
      <c r="AP28" t="str">
        <f t="shared" si="7"/>
        <v>normal</v>
      </c>
      <c r="AQ28">
        <f t="shared" si="29"/>
        <v>1.2840254166877414</v>
      </c>
      <c r="AR28">
        <f t="shared" si="30"/>
        <v>1.2840254166877414</v>
      </c>
    </row>
    <row r="29" spans="1:53" x14ac:dyDescent="0.25">
      <c r="A29" t="b">
        <v>1</v>
      </c>
      <c r="B29">
        <v>1</v>
      </c>
      <c r="C29">
        <f t="shared" si="8"/>
        <v>1000</v>
      </c>
      <c r="D29">
        <v>1500</v>
      </c>
      <c r="E29" t="b">
        <f t="shared" si="0"/>
        <v>1</v>
      </c>
      <c r="F29">
        <f t="shared" si="9"/>
        <v>12.25</v>
      </c>
      <c r="G29">
        <f t="shared" si="10"/>
        <v>8.625</v>
      </c>
      <c r="H29">
        <f t="shared" si="11"/>
        <v>5.875</v>
      </c>
      <c r="I29">
        <f t="shared" si="12"/>
        <v>0.31115000000000004</v>
      </c>
      <c r="J29">
        <f t="shared" si="13"/>
        <v>0.21907499999999999</v>
      </c>
      <c r="K29">
        <f t="shared" si="14"/>
        <v>0.149225</v>
      </c>
      <c r="L29">
        <f t="shared" si="1"/>
        <v>3.625</v>
      </c>
      <c r="M29">
        <f t="shared" si="2"/>
        <v>6.375</v>
      </c>
      <c r="N29">
        <f t="shared" si="15"/>
        <v>2.75</v>
      </c>
      <c r="O29">
        <f t="shared" si="16"/>
        <v>0</v>
      </c>
      <c r="P29">
        <f t="shared" si="17"/>
        <v>0.75</v>
      </c>
      <c r="Q29">
        <f t="shared" si="18"/>
        <v>0.375</v>
      </c>
      <c r="R29">
        <f t="shared" si="19"/>
        <v>1</v>
      </c>
      <c r="S29">
        <f t="shared" si="20"/>
        <v>2.375</v>
      </c>
      <c r="T29">
        <f t="shared" si="21"/>
        <v>0</v>
      </c>
      <c r="U29">
        <f t="shared" si="22"/>
        <v>1.375</v>
      </c>
      <c r="V29">
        <f t="shared" si="23"/>
        <v>2</v>
      </c>
      <c r="W29">
        <f t="shared" si="24"/>
        <v>2.375</v>
      </c>
      <c r="X29">
        <f t="shared" si="25"/>
        <v>0.75</v>
      </c>
      <c r="Y29">
        <f t="shared" si="26"/>
        <v>1</v>
      </c>
      <c r="Z29">
        <f t="shared" si="27"/>
        <v>2</v>
      </c>
      <c r="AA29">
        <f t="shared" si="28"/>
        <v>1</v>
      </c>
      <c r="AB29">
        <f t="shared" si="3"/>
        <v>1</v>
      </c>
      <c r="AC29">
        <v>65</v>
      </c>
      <c r="AD29">
        <v>1.3954449999999999E-3</v>
      </c>
      <c r="AE29">
        <v>0.31491289300000003</v>
      </c>
      <c r="AF29">
        <v>6.02</v>
      </c>
      <c r="AI29">
        <v>0.3</v>
      </c>
      <c r="AJ29">
        <v>0.19625000000000001</v>
      </c>
      <c r="AK29">
        <v>72.309882349826054</v>
      </c>
      <c r="AL29">
        <v>200</v>
      </c>
      <c r="AM29">
        <f t="shared" si="4"/>
        <v>7.5886800000000001</v>
      </c>
      <c r="AN29">
        <f t="shared" si="5"/>
        <v>3.6626699999999999</v>
      </c>
      <c r="AO29" t="str">
        <f t="shared" si="6"/>
        <v>normal</v>
      </c>
      <c r="AP29" t="str">
        <f t="shared" si="7"/>
        <v>normal</v>
      </c>
      <c r="AQ29">
        <f t="shared" si="29"/>
        <v>1.2840254166877414</v>
      </c>
      <c r="AR29">
        <f t="shared" si="30"/>
        <v>1.2840254166877414</v>
      </c>
    </row>
    <row r="30" spans="1:53" x14ac:dyDescent="0.25">
      <c r="A30" t="b">
        <v>1</v>
      </c>
      <c r="B30">
        <v>1</v>
      </c>
      <c r="C30">
        <f t="shared" si="8"/>
        <v>1000</v>
      </c>
      <c r="D30">
        <v>1500</v>
      </c>
      <c r="E30" t="b">
        <f t="shared" si="0"/>
        <v>1</v>
      </c>
      <c r="F30">
        <f t="shared" si="9"/>
        <v>12.25</v>
      </c>
      <c r="G30">
        <f t="shared" si="10"/>
        <v>8.625</v>
      </c>
      <c r="H30">
        <f t="shared" si="11"/>
        <v>5.875</v>
      </c>
      <c r="I30">
        <f t="shared" si="12"/>
        <v>0.31115000000000004</v>
      </c>
      <c r="J30">
        <f t="shared" si="13"/>
        <v>0.21907499999999999</v>
      </c>
      <c r="K30">
        <f t="shared" si="14"/>
        <v>0.149225</v>
      </c>
      <c r="L30">
        <f t="shared" si="1"/>
        <v>3.625</v>
      </c>
      <c r="M30">
        <f t="shared" si="2"/>
        <v>6.375</v>
      </c>
      <c r="N30">
        <f t="shared" si="15"/>
        <v>2.75</v>
      </c>
      <c r="O30">
        <f t="shared" si="16"/>
        <v>0</v>
      </c>
      <c r="P30">
        <f t="shared" si="17"/>
        <v>0.75</v>
      </c>
      <c r="Q30">
        <f t="shared" si="18"/>
        <v>0.375</v>
      </c>
      <c r="R30">
        <f t="shared" si="19"/>
        <v>1</v>
      </c>
      <c r="S30">
        <f t="shared" si="20"/>
        <v>2.375</v>
      </c>
      <c r="T30">
        <f t="shared" si="21"/>
        <v>0</v>
      </c>
      <c r="U30">
        <f t="shared" si="22"/>
        <v>1.375</v>
      </c>
      <c r="V30">
        <f t="shared" si="23"/>
        <v>2</v>
      </c>
      <c r="W30">
        <f t="shared" si="24"/>
        <v>2.375</v>
      </c>
      <c r="X30">
        <f t="shared" si="25"/>
        <v>0.75</v>
      </c>
      <c r="Y30">
        <f t="shared" si="26"/>
        <v>1</v>
      </c>
      <c r="Z30">
        <f t="shared" si="27"/>
        <v>2</v>
      </c>
      <c r="AA30">
        <f t="shared" si="28"/>
        <v>1</v>
      </c>
      <c r="AB30">
        <f t="shared" si="3"/>
        <v>1</v>
      </c>
      <c r="AC30">
        <v>65</v>
      </c>
      <c r="AD30">
        <v>3.7932130000000001E-3</v>
      </c>
      <c r="AE30">
        <v>0.51920358600000005</v>
      </c>
      <c r="AF30">
        <v>8.56</v>
      </c>
      <c r="AI30">
        <v>0.3</v>
      </c>
      <c r="AJ30">
        <v>0.19625000000000001</v>
      </c>
      <c r="AK30">
        <v>68.104994558749183</v>
      </c>
      <c r="AL30">
        <v>200</v>
      </c>
      <c r="AM30">
        <f t="shared" si="4"/>
        <v>7.5886800000000001</v>
      </c>
      <c r="AN30">
        <f t="shared" si="5"/>
        <v>3.6626699999999999</v>
      </c>
      <c r="AO30" t="str">
        <f t="shared" si="6"/>
        <v>normal</v>
      </c>
      <c r="AP30" t="str">
        <f t="shared" si="7"/>
        <v>normal</v>
      </c>
      <c r="AQ30">
        <f t="shared" si="29"/>
        <v>1.2840254166877414</v>
      </c>
      <c r="AR30">
        <f t="shared" si="30"/>
        <v>1.2840254166877414</v>
      </c>
    </row>
    <row r="31" spans="1:53" x14ac:dyDescent="0.25">
      <c r="A31" t="b">
        <v>1</v>
      </c>
      <c r="B31">
        <v>1</v>
      </c>
      <c r="C31">
        <f t="shared" si="8"/>
        <v>1000</v>
      </c>
      <c r="D31">
        <v>1500</v>
      </c>
      <c r="E31" t="b">
        <f t="shared" si="0"/>
        <v>1</v>
      </c>
      <c r="F31">
        <f t="shared" si="9"/>
        <v>12.25</v>
      </c>
      <c r="G31">
        <f t="shared" si="10"/>
        <v>8.625</v>
      </c>
      <c r="H31">
        <f t="shared" si="11"/>
        <v>5.875</v>
      </c>
      <c r="I31">
        <f t="shared" si="12"/>
        <v>0.31115000000000004</v>
      </c>
      <c r="J31">
        <f t="shared" si="13"/>
        <v>0.21907499999999999</v>
      </c>
      <c r="K31">
        <f t="shared" si="14"/>
        <v>0.149225</v>
      </c>
      <c r="L31">
        <f t="shared" si="1"/>
        <v>3.625</v>
      </c>
      <c r="M31">
        <f t="shared" si="2"/>
        <v>6.375</v>
      </c>
      <c r="N31">
        <f t="shared" si="15"/>
        <v>2.75</v>
      </c>
      <c r="O31">
        <f t="shared" si="16"/>
        <v>0</v>
      </c>
      <c r="P31">
        <f t="shared" si="17"/>
        <v>0.75</v>
      </c>
      <c r="Q31">
        <f t="shared" si="18"/>
        <v>0.375</v>
      </c>
      <c r="R31">
        <f t="shared" si="19"/>
        <v>1</v>
      </c>
      <c r="S31">
        <f t="shared" si="20"/>
        <v>2.375</v>
      </c>
      <c r="T31">
        <f t="shared" si="21"/>
        <v>0</v>
      </c>
      <c r="U31">
        <f t="shared" si="22"/>
        <v>1.375</v>
      </c>
      <c r="V31">
        <f t="shared" si="23"/>
        <v>2</v>
      </c>
      <c r="W31">
        <f t="shared" si="24"/>
        <v>2.375</v>
      </c>
      <c r="X31">
        <f t="shared" si="25"/>
        <v>0.75</v>
      </c>
      <c r="Y31">
        <f t="shared" si="26"/>
        <v>1</v>
      </c>
      <c r="Z31">
        <f t="shared" si="27"/>
        <v>2</v>
      </c>
      <c r="AA31">
        <f t="shared" si="28"/>
        <v>1</v>
      </c>
      <c r="AB31">
        <f t="shared" si="3"/>
        <v>1</v>
      </c>
      <c r="AC31">
        <v>65</v>
      </c>
      <c r="AD31">
        <v>2.8028262000000002E-2</v>
      </c>
      <c r="AE31">
        <v>1.411341672</v>
      </c>
      <c r="AF31">
        <v>13.64</v>
      </c>
      <c r="AI31">
        <v>0.3</v>
      </c>
      <c r="AJ31">
        <v>0.19625000000000001</v>
      </c>
      <c r="AK31">
        <v>48.195095032284712</v>
      </c>
      <c r="AL31">
        <v>200</v>
      </c>
      <c r="AM31">
        <f t="shared" si="4"/>
        <v>7.5886800000000001</v>
      </c>
      <c r="AN31">
        <f t="shared" si="5"/>
        <v>3.6626699999999999</v>
      </c>
      <c r="AO31" t="str">
        <f t="shared" si="6"/>
        <v>normal</v>
      </c>
      <c r="AP31" t="str">
        <f t="shared" si="7"/>
        <v>normal</v>
      </c>
      <c r="AQ31">
        <f t="shared" si="29"/>
        <v>1.2840254166877414</v>
      </c>
      <c r="AR31">
        <f t="shared" si="30"/>
        <v>1.2840254166877414</v>
      </c>
    </row>
    <row r="32" spans="1:53" x14ac:dyDescent="0.25">
      <c r="A32" t="b">
        <v>1</v>
      </c>
      <c r="B32">
        <v>1</v>
      </c>
      <c r="C32">
        <f t="shared" si="8"/>
        <v>1000</v>
      </c>
      <c r="D32">
        <v>1500</v>
      </c>
      <c r="E32" t="b">
        <f t="shared" si="0"/>
        <v>1</v>
      </c>
      <c r="F32">
        <f t="shared" si="9"/>
        <v>12.25</v>
      </c>
      <c r="G32">
        <f t="shared" si="10"/>
        <v>8.625</v>
      </c>
      <c r="H32">
        <f t="shared" si="11"/>
        <v>5.875</v>
      </c>
      <c r="I32">
        <f t="shared" si="12"/>
        <v>0.31115000000000004</v>
      </c>
      <c r="J32">
        <f t="shared" si="13"/>
        <v>0.21907499999999999</v>
      </c>
      <c r="K32">
        <f t="shared" si="14"/>
        <v>0.149225</v>
      </c>
      <c r="L32">
        <f t="shared" si="1"/>
        <v>3.625</v>
      </c>
      <c r="M32">
        <f t="shared" si="2"/>
        <v>6.375</v>
      </c>
      <c r="N32">
        <f t="shared" si="15"/>
        <v>2.75</v>
      </c>
      <c r="O32">
        <f t="shared" si="16"/>
        <v>0</v>
      </c>
      <c r="P32">
        <f t="shared" si="17"/>
        <v>0.75</v>
      </c>
      <c r="Q32">
        <f t="shared" si="18"/>
        <v>0.375</v>
      </c>
      <c r="R32">
        <f t="shared" si="19"/>
        <v>1</v>
      </c>
      <c r="S32">
        <f t="shared" si="20"/>
        <v>2.375</v>
      </c>
      <c r="T32">
        <f t="shared" si="21"/>
        <v>0</v>
      </c>
      <c r="U32">
        <f t="shared" si="22"/>
        <v>1.375</v>
      </c>
      <c r="V32">
        <f t="shared" si="23"/>
        <v>2</v>
      </c>
      <c r="W32">
        <f t="shared" si="24"/>
        <v>2.375</v>
      </c>
      <c r="X32">
        <f t="shared" si="25"/>
        <v>0.75</v>
      </c>
      <c r="Y32">
        <f t="shared" si="26"/>
        <v>1</v>
      </c>
      <c r="Z32">
        <f t="shared" si="27"/>
        <v>2</v>
      </c>
      <c r="AA32">
        <f t="shared" si="28"/>
        <v>1</v>
      </c>
      <c r="AB32">
        <f t="shared" si="3"/>
        <v>1</v>
      </c>
      <c r="AC32">
        <v>65</v>
      </c>
      <c r="AD32">
        <v>7.6188714000000005E-2</v>
      </c>
      <c r="AE32">
        <v>2.3269090349999999</v>
      </c>
      <c r="AF32">
        <v>16.18</v>
      </c>
      <c r="AI32">
        <v>0.3</v>
      </c>
      <c r="AJ32">
        <v>0.19625000000000001</v>
      </c>
      <c r="AK32">
        <v>16.49182203999635</v>
      </c>
      <c r="AL32">
        <v>200</v>
      </c>
      <c r="AM32">
        <f t="shared" si="4"/>
        <v>7.5886800000000001</v>
      </c>
      <c r="AN32">
        <f t="shared" si="5"/>
        <v>3.6626699999999999</v>
      </c>
      <c r="AO32" t="str">
        <f t="shared" si="6"/>
        <v>normal</v>
      </c>
      <c r="AP32" t="str">
        <f t="shared" si="7"/>
        <v>normal</v>
      </c>
      <c r="AQ32">
        <f t="shared" si="29"/>
        <v>1.2840254166877414</v>
      </c>
      <c r="AR32">
        <f t="shared" si="30"/>
        <v>1.2840254166877414</v>
      </c>
    </row>
    <row r="33" spans="1:44" x14ac:dyDescent="0.25">
      <c r="A33" t="b">
        <v>0</v>
      </c>
      <c r="B33">
        <v>1</v>
      </c>
      <c r="C33">
        <f t="shared" si="8"/>
        <v>1000</v>
      </c>
      <c r="D33">
        <v>500</v>
      </c>
      <c r="E33" t="b">
        <f t="shared" si="0"/>
        <v>0</v>
      </c>
      <c r="F33">
        <f t="shared" ref="F33:F64" si="32">$F$32</f>
        <v>12.25</v>
      </c>
      <c r="G33">
        <f>$G$32</f>
        <v>8.625</v>
      </c>
      <c r="H33">
        <f>F33-(6+3/8)</f>
        <v>5.875</v>
      </c>
      <c r="I33">
        <f t="shared" si="12"/>
        <v>0.31115000000000004</v>
      </c>
      <c r="J33">
        <f t="shared" si="13"/>
        <v>0.21907499999999999</v>
      </c>
      <c r="K33">
        <f t="shared" si="14"/>
        <v>0.149225</v>
      </c>
      <c r="L33">
        <f t="shared" si="1"/>
        <v>3.625</v>
      </c>
      <c r="M33">
        <f t="shared" si="2"/>
        <v>6.375</v>
      </c>
      <c r="N33">
        <f t="shared" si="15"/>
        <v>2.75</v>
      </c>
      <c r="O33">
        <f t="shared" si="16"/>
        <v>0</v>
      </c>
      <c r="P33">
        <f t="shared" si="17"/>
        <v>0.75</v>
      </c>
      <c r="Q33">
        <f t="shared" si="18"/>
        <v>0.375</v>
      </c>
      <c r="R33">
        <f t="shared" si="19"/>
        <v>1</v>
      </c>
      <c r="S33">
        <f t="shared" si="20"/>
        <v>2.375</v>
      </c>
      <c r="T33">
        <f t="shared" si="21"/>
        <v>0</v>
      </c>
      <c r="U33">
        <f t="shared" si="22"/>
        <v>1.375</v>
      </c>
      <c r="V33">
        <f t="shared" si="23"/>
        <v>2</v>
      </c>
      <c r="W33">
        <f t="shared" si="24"/>
        <v>2.375</v>
      </c>
      <c r="X33">
        <f t="shared" si="25"/>
        <v>0.75</v>
      </c>
      <c r="Y33">
        <f t="shared" si="26"/>
        <v>1</v>
      </c>
      <c r="Z33">
        <f t="shared" si="27"/>
        <v>2</v>
      </c>
      <c r="AA33">
        <f t="shared" si="28"/>
        <v>4</v>
      </c>
      <c r="AB33">
        <f t="shared" si="3"/>
        <v>2</v>
      </c>
      <c r="AC33">
        <v>22.5</v>
      </c>
      <c r="AI33">
        <v>0.15</v>
      </c>
      <c r="AK33">
        <v>6.1183702619145777</v>
      </c>
      <c r="AL33">
        <v>38.25205484264476</v>
      </c>
      <c r="AM33">
        <f t="shared" si="4"/>
        <v>0.52036959999999999</v>
      </c>
      <c r="AN33">
        <f t="shared" si="5"/>
        <v>3.0651799999999998</v>
      </c>
      <c r="AO33" t="str">
        <f t="shared" si="6"/>
        <v>lognormal</v>
      </c>
      <c r="AP33" t="str">
        <f t="shared" si="7"/>
        <v>normal</v>
      </c>
      <c r="AQ33">
        <f t="shared" si="29"/>
        <v>0.25</v>
      </c>
      <c r="AR33">
        <f t="shared" si="30"/>
        <v>1.2840254166877414</v>
      </c>
    </row>
    <row r="34" spans="1:44" x14ac:dyDescent="0.25">
      <c r="A34" t="b">
        <v>0</v>
      </c>
      <c r="B34">
        <v>1</v>
      </c>
      <c r="C34">
        <f t="shared" si="8"/>
        <v>1000</v>
      </c>
      <c r="D34">
        <v>500</v>
      </c>
      <c r="E34" t="b">
        <f t="shared" ref="E34:E65" si="33">IF(D34&gt;=C34,TRUE,FALSE)</f>
        <v>0</v>
      </c>
      <c r="F34">
        <f t="shared" si="32"/>
        <v>12.25</v>
      </c>
      <c r="G34">
        <f t="shared" ref="G34:G63" si="34">$G$32</f>
        <v>8.625</v>
      </c>
      <c r="H34">
        <f t="shared" ref="H34:H63" si="35">F34-(6+3/8)</f>
        <v>5.875</v>
      </c>
      <c r="I34">
        <f t="shared" si="12"/>
        <v>0.31115000000000004</v>
      </c>
      <c r="J34">
        <f t="shared" si="13"/>
        <v>0.21907499999999999</v>
      </c>
      <c r="K34">
        <f t="shared" si="14"/>
        <v>0.149225</v>
      </c>
      <c r="L34">
        <f t="shared" ref="L34:L65" si="36">F34-G34</f>
        <v>3.625</v>
      </c>
      <c r="M34">
        <f t="shared" ref="M34:M65" si="37">F34-H34</f>
        <v>6.375</v>
      </c>
      <c r="N34">
        <f t="shared" si="15"/>
        <v>2.75</v>
      </c>
      <c r="O34">
        <f t="shared" si="16"/>
        <v>0</v>
      </c>
      <c r="P34">
        <f t="shared" si="17"/>
        <v>0.75</v>
      </c>
      <c r="Q34">
        <f t="shared" si="18"/>
        <v>0.375</v>
      </c>
      <c r="R34">
        <f t="shared" si="19"/>
        <v>1</v>
      </c>
      <c r="S34">
        <f t="shared" si="20"/>
        <v>2.375</v>
      </c>
      <c r="T34">
        <f t="shared" si="21"/>
        <v>0</v>
      </c>
      <c r="U34">
        <f t="shared" si="22"/>
        <v>1.375</v>
      </c>
      <c r="V34">
        <f t="shared" si="23"/>
        <v>2</v>
      </c>
      <c r="W34">
        <f t="shared" si="24"/>
        <v>2.375</v>
      </c>
      <c r="X34">
        <f t="shared" si="25"/>
        <v>0.75</v>
      </c>
      <c r="Y34">
        <f t="shared" si="26"/>
        <v>1</v>
      </c>
      <c r="Z34">
        <f t="shared" si="27"/>
        <v>2</v>
      </c>
      <c r="AA34">
        <f t="shared" si="28"/>
        <v>4</v>
      </c>
      <c r="AB34">
        <f t="shared" ref="AB34:AB65" si="38">IF(E34=TRUE,IF(A34=TRUE,IF(G34&gt;=8+5/8,1,IF(G34&lt;=6+5/8,4,2)),Z34),IF(A34=TRUE,R34,V34))</f>
        <v>2</v>
      </c>
      <c r="AC34">
        <v>25</v>
      </c>
      <c r="AI34">
        <v>0.15</v>
      </c>
      <c r="AK34">
        <v>5.3469941785718715</v>
      </c>
      <c r="AL34">
        <v>37.558609217644737</v>
      </c>
      <c r="AM34">
        <f t="shared" ref="AM34:AM65" si="39">IF(AB34=1,IF(E34=FALSE,$AY$9,$AY$10),IF(AB34=2,IF(E34=FALSE,$AY$13,$AY$14),IF(AB34=4,IF(E34=FALSE,$AY$17,$AY$18))))</f>
        <v>0.52036959999999999</v>
      </c>
      <c r="AN34">
        <f t="shared" ref="AN34:AN65" si="40">IF(AB34=1,IF(E34=FALSE,$AY$11,$AY$12),IF(AB34=2,IF(E34=FALSE,$AY$15,$AY$16),IF(AB34=4,IF(E34=FALSE,$AY$19,$AY$20))))</f>
        <v>3.0651799999999998</v>
      </c>
      <c r="AO34" t="str">
        <f t="shared" ref="AO34:AO65" si="41">IF(AB34=1,IF(E34=FALSE,$AZ$9,$AZ$10),IF(AB34=2,IF(E34=FALSE,$AZ$13,$AZ$14),IF(AB34=4,IF(E34=FALSE,$AZ$17,$AZ$18))))</f>
        <v>lognormal</v>
      </c>
      <c r="AP34" t="str">
        <f t="shared" ref="AP34:AP65" si="42">IF(AB34=1,IF(E34=FALSE,$AZ$11,$AZ$12),IF(AB34=2,IF(E34=FALSE,$AZ$15,$AZ$16),IF(AB34=4,IF(E34=FALSE,$AZ$19,$AZ$20))))</f>
        <v>normal</v>
      </c>
      <c r="AQ34">
        <f t="shared" si="29"/>
        <v>0.25</v>
      </c>
      <c r="AR34">
        <f t="shared" si="30"/>
        <v>1.2840254166877414</v>
      </c>
    </row>
    <row r="35" spans="1:44" x14ac:dyDescent="0.25">
      <c r="A35" t="b">
        <v>0</v>
      </c>
      <c r="B35">
        <v>1</v>
      </c>
      <c r="C35">
        <f t="shared" si="8"/>
        <v>1000</v>
      </c>
      <c r="D35">
        <v>500</v>
      </c>
      <c r="E35" t="b">
        <f t="shared" si="33"/>
        <v>0</v>
      </c>
      <c r="F35">
        <f t="shared" si="32"/>
        <v>12.25</v>
      </c>
      <c r="G35">
        <f t="shared" si="34"/>
        <v>8.625</v>
      </c>
      <c r="H35">
        <f t="shared" si="35"/>
        <v>5.875</v>
      </c>
      <c r="I35">
        <f t="shared" ref="I35:I66" si="43">F35*2.54/100</f>
        <v>0.31115000000000004</v>
      </c>
      <c r="J35">
        <f t="shared" si="13"/>
        <v>0.21907499999999999</v>
      </c>
      <c r="K35">
        <f t="shared" si="14"/>
        <v>0.149225</v>
      </c>
      <c r="L35">
        <f t="shared" si="36"/>
        <v>3.625</v>
      </c>
      <c r="M35">
        <f t="shared" si="37"/>
        <v>6.375</v>
      </c>
      <c r="N35">
        <f t="shared" si="15"/>
        <v>2.75</v>
      </c>
      <c r="O35">
        <f t="shared" si="16"/>
        <v>0</v>
      </c>
      <c r="P35">
        <f t="shared" si="17"/>
        <v>0.75</v>
      </c>
      <c r="Q35">
        <f t="shared" si="18"/>
        <v>0.375</v>
      </c>
      <c r="R35">
        <f t="shared" si="19"/>
        <v>1</v>
      </c>
      <c r="S35">
        <f t="shared" si="20"/>
        <v>2.375</v>
      </c>
      <c r="T35">
        <f t="shared" si="21"/>
        <v>0</v>
      </c>
      <c r="U35">
        <f t="shared" si="22"/>
        <v>1.375</v>
      </c>
      <c r="V35">
        <f t="shared" si="23"/>
        <v>2</v>
      </c>
      <c r="W35">
        <f t="shared" si="24"/>
        <v>2.375</v>
      </c>
      <c r="X35">
        <f t="shared" si="25"/>
        <v>0.75</v>
      </c>
      <c r="Y35">
        <f t="shared" si="26"/>
        <v>1</v>
      </c>
      <c r="Z35">
        <f t="shared" si="27"/>
        <v>2</v>
      </c>
      <c r="AA35">
        <f t="shared" si="28"/>
        <v>4</v>
      </c>
      <c r="AB35">
        <f t="shared" si="38"/>
        <v>2</v>
      </c>
      <c r="AC35">
        <v>30</v>
      </c>
      <c r="AI35">
        <v>0.16</v>
      </c>
      <c r="AK35">
        <v>7.3007646554313421</v>
      </c>
      <c r="AL35">
        <v>39.370229111552824</v>
      </c>
      <c r="AM35">
        <f t="shared" si="39"/>
        <v>0.52036959999999999</v>
      </c>
      <c r="AN35">
        <f t="shared" si="40"/>
        <v>3.0651799999999998</v>
      </c>
      <c r="AO35" t="str">
        <f t="shared" si="41"/>
        <v>lognormal</v>
      </c>
      <c r="AP35" t="str">
        <f t="shared" si="42"/>
        <v>normal</v>
      </c>
      <c r="AQ35">
        <f t="shared" si="29"/>
        <v>0.25</v>
      </c>
      <c r="AR35">
        <f t="shared" si="30"/>
        <v>1.2840254166877414</v>
      </c>
    </row>
    <row r="36" spans="1:44" x14ac:dyDescent="0.25">
      <c r="A36" t="b">
        <v>0</v>
      </c>
      <c r="B36">
        <v>1</v>
      </c>
      <c r="C36">
        <f t="shared" si="8"/>
        <v>1000</v>
      </c>
      <c r="D36">
        <v>500</v>
      </c>
      <c r="E36" t="b">
        <f t="shared" si="33"/>
        <v>0</v>
      </c>
      <c r="F36">
        <f t="shared" si="32"/>
        <v>12.25</v>
      </c>
      <c r="G36">
        <f t="shared" si="34"/>
        <v>8.625</v>
      </c>
      <c r="H36">
        <f t="shared" si="35"/>
        <v>5.875</v>
      </c>
      <c r="I36">
        <f t="shared" si="43"/>
        <v>0.31115000000000004</v>
      </c>
      <c r="J36">
        <f t="shared" si="13"/>
        <v>0.21907499999999999</v>
      </c>
      <c r="K36">
        <f t="shared" si="14"/>
        <v>0.149225</v>
      </c>
      <c r="L36">
        <f t="shared" si="36"/>
        <v>3.625</v>
      </c>
      <c r="M36">
        <f t="shared" si="37"/>
        <v>6.375</v>
      </c>
      <c r="N36">
        <f t="shared" si="15"/>
        <v>2.75</v>
      </c>
      <c r="O36">
        <f t="shared" si="16"/>
        <v>0</v>
      </c>
      <c r="P36">
        <f t="shared" si="17"/>
        <v>0.75</v>
      </c>
      <c r="Q36">
        <f t="shared" si="18"/>
        <v>0.375</v>
      </c>
      <c r="R36">
        <f t="shared" si="19"/>
        <v>1</v>
      </c>
      <c r="S36">
        <f t="shared" si="20"/>
        <v>2.375</v>
      </c>
      <c r="T36">
        <f t="shared" si="21"/>
        <v>0</v>
      </c>
      <c r="U36">
        <f t="shared" si="22"/>
        <v>1.375</v>
      </c>
      <c r="V36">
        <f t="shared" si="23"/>
        <v>2</v>
      </c>
      <c r="W36">
        <f t="shared" si="24"/>
        <v>2.375</v>
      </c>
      <c r="X36">
        <f t="shared" si="25"/>
        <v>0.75</v>
      </c>
      <c r="Y36">
        <f t="shared" si="26"/>
        <v>1</v>
      </c>
      <c r="Z36">
        <f t="shared" si="27"/>
        <v>2</v>
      </c>
      <c r="AA36">
        <f t="shared" si="28"/>
        <v>4</v>
      </c>
      <c r="AB36">
        <f t="shared" si="38"/>
        <v>2</v>
      </c>
      <c r="AC36">
        <v>35</v>
      </c>
      <c r="AI36">
        <v>0.16</v>
      </c>
      <c r="AK36">
        <v>3.9592817556815345</v>
      </c>
      <c r="AL36">
        <v>36.872831611552826</v>
      </c>
      <c r="AM36">
        <f t="shared" si="39"/>
        <v>0.52036959999999999</v>
      </c>
      <c r="AN36">
        <f t="shared" si="40"/>
        <v>3.0651799999999998</v>
      </c>
      <c r="AO36" t="str">
        <f t="shared" si="41"/>
        <v>lognormal</v>
      </c>
      <c r="AP36" t="str">
        <f t="shared" si="42"/>
        <v>normal</v>
      </c>
      <c r="AQ36">
        <f t="shared" si="29"/>
        <v>0.25</v>
      </c>
      <c r="AR36">
        <f t="shared" si="30"/>
        <v>1.2840254166877414</v>
      </c>
    </row>
    <row r="37" spans="1:44" x14ac:dyDescent="0.25">
      <c r="A37" t="b">
        <v>0</v>
      </c>
      <c r="B37">
        <v>1</v>
      </c>
      <c r="C37">
        <f t="shared" si="8"/>
        <v>1000</v>
      </c>
      <c r="D37">
        <v>500</v>
      </c>
      <c r="E37" t="b">
        <f t="shared" si="33"/>
        <v>0</v>
      </c>
      <c r="F37">
        <f t="shared" si="32"/>
        <v>12.25</v>
      </c>
      <c r="G37">
        <f t="shared" si="34"/>
        <v>8.625</v>
      </c>
      <c r="H37">
        <f t="shared" si="35"/>
        <v>5.875</v>
      </c>
      <c r="I37">
        <f t="shared" si="43"/>
        <v>0.31115000000000004</v>
      </c>
      <c r="J37">
        <f t="shared" si="13"/>
        <v>0.21907499999999999</v>
      </c>
      <c r="K37">
        <f t="shared" si="14"/>
        <v>0.149225</v>
      </c>
      <c r="L37">
        <f t="shared" si="36"/>
        <v>3.625</v>
      </c>
      <c r="M37">
        <f t="shared" si="37"/>
        <v>6.375</v>
      </c>
      <c r="N37">
        <f t="shared" si="15"/>
        <v>2.75</v>
      </c>
      <c r="O37">
        <f t="shared" si="16"/>
        <v>0</v>
      </c>
      <c r="P37">
        <f t="shared" si="17"/>
        <v>0.75</v>
      </c>
      <c r="Q37">
        <f t="shared" si="18"/>
        <v>0.375</v>
      </c>
      <c r="R37">
        <f t="shared" si="19"/>
        <v>1</v>
      </c>
      <c r="S37">
        <f t="shared" si="20"/>
        <v>2.375</v>
      </c>
      <c r="T37">
        <f t="shared" si="21"/>
        <v>0</v>
      </c>
      <c r="U37">
        <f t="shared" si="22"/>
        <v>1.375</v>
      </c>
      <c r="V37">
        <f t="shared" si="23"/>
        <v>2</v>
      </c>
      <c r="W37">
        <f t="shared" si="24"/>
        <v>2.375</v>
      </c>
      <c r="X37">
        <f t="shared" si="25"/>
        <v>0.75</v>
      </c>
      <c r="Y37">
        <f t="shared" si="26"/>
        <v>1</v>
      </c>
      <c r="Z37">
        <f t="shared" si="27"/>
        <v>2</v>
      </c>
      <c r="AA37">
        <f t="shared" si="28"/>
        <v>4</v>
      </c>
      <c r="AB37">
        <f t="shared" si="38"/>
        <v>2</v>
      </c>
      <c r="AC37">
        <v>40</v>
      </c>
      <c r="AI37">
        <v>0.17</v>
      </c>
      <c r="AK37">
        <v>3.5800856017786273</v>
      </c>
      <c r="AL37">
        <v>37.107307826171933</v>
      </c>
      <c r="AM37">
        <f t="shared" si="39"/>
        <v>0.52036959999999999</v>
      </c>
      <c r="AN37">
        <f t="shared" si="40"/>
        <v>3.0651799999999998</v>
      </c>
      <c r="AO37" t="str">
        <f t="shared" si="41"/>
        <v>lognormal</v>
      </c>
      <c r="AP37" t="str">
        <f t="shared" si="42"/>
        <v>normal</v>
      </c>
      <c r="AQ37">
        <f t="shared" si="29"/>
        <v>0.25</v>
      </c>
      <c r="AR37">
        <f t="shared" si="30"/>
        <v>1.2840254166877414</v>
      </c>
    </row>
    <row r="38" spans="1:44" x14ac:dyDescent="0.25">
      <c r="A38" t="b">
        <v>0</v>
      </c>
      <c r="B38">
        <v>1</v>
      </c>
      <c r="C38">
        <f t="shared" si="8"/>
        <v>1000</v>
      </c>
      <c r="D38">
        <v>500</v>
      </c>
      <c r="E38" t="b">
        <f t="shared" si="33"/>
        <v>0</v>
      </c>
      <c r="F38">
        <f t="shared" si="32"/>
        <v>12.25</v>
      </c>
      <c r="G38">
        <f t="shared" si="34"/>
        <v>8.625</v>
      </c>
      <c r="H38">
        <f t="shared" si="35"/>
        <v>5.875</v>
      </c>
      <c r="I38">
        <f t="shared" si="43"/>
        <v>0.31115000000000004</v>
      </c>
      <c r="J38">
        <f t="shared" si="13"/>
        <v>0.21907499999999999</v>
      </c>
      <c r="K38">
        <f t="shared" si="14"/>
        <v>0.149225</v>
      </c>
      <c r="L38">
        <f t="shared" si="36"/>
        <v>3.625</v>
      </c>
      <c r="M38">
        <f t="shared" si="37"/>
        <v>6.375</v>
      </c>
      <c r="N38">
        <f t="shared" si="15"/>
        <v>2.75</v>
      </c>
      <c r="O38">
        <f t="shared" si="16"/>
        <v>0</v>
      </c>
      <c r="P38">
        <f t="shared" si="17"/>
        <v>0.75</v>
      </c>
      <c r="Q38">
        <f t="shared" si="18"/>
        <v>0.375</v>
      </c>
      <c r="R38">
        <f t="shared" si="19"/>
        <v>1</v>
      </c>
      <c r="S38">
        <f t="shared" si="20"/>
        <v>2.375</v>
      </c>
      <c r="T38">
        <f t="shared" si="21"/>
        <v>0</v>
      </c>
      <c r="U38">
        <f t="shared" si="22"/>
        <v>1.375</v>
      </c>
      <c r="V38">
        <f t="shared" si="23"/>
        <v>2</v>
      </c>
      <c r="W38">
        <f t="shared" si="24"/>
        <v>2.375</v>
      </c>
      <c r="X38">
        <f t="shared" si="25"/>
        <v>0.75</v>
      </c>
      <c r="Y38">
        <f t="shared" si="26"/>
        <v>1</v>
      </c>
      <c r="Z38">
        <f t="shared" si="27"/>
        <v>2</v>
      </c>
      <c r="AA38">
        <f t="shared" si="28"/>
        <v>4</v>
      </c>
      <c r="AB38">
        <f t="shared" si="38"/>
        <v>2</v>
      </c>
      <c r="AC38">
        <v>45</v>
      </c>
      <c r="AI38">
        <v>0.19</v>
      </c>
      <c r="AK38">
        <v>5.0708704296196165</v>
      </c>
      <c r="AL38">
        <v>39.302535696932381</v>
      </c>
      <c r="AM38">
        <f t="shared" si="39"/>
        <v>0.52036959999999999</v>
      </c>
      <c r="AN38">
        <f t="shared" si="40"/>
        <v>3.0651799999999998</v>
      </c>
      <c r="AO38" t="str">
        <f t="shared" si="41"/>
        <v>lognormal</v>
      </c>
      <c r="AP38" t="str">
        <f t="shared" si="42"/>
        <v>normal</v>
      </c>
      <c r="AQ38">
        <f t="shared" si="29"/>
        <v>0.25</v>
      </c>
      <c r="AR38">
        <f t="shared" si="30"/>
        <v>1.2840254166877414</v>
      </c>
    </row>
    <row r="39" spans="1:44" x14ac:dyDescent="0.25">
      <c r="A39" t="b">
        <v>0</v>
      </c>
      <c r="B39">
        <v>1</v>
      </c>
      <c r="C39">
        <f t="shared" si="8"/>
        <v>1000</v>
      </c>
      <c r="D39">
        <v>500</v>
      </c>
      <c r="E39" t="b">
        <f t="shared" si="33"/>
        <v>0</v>
      </c>
      <c r="F39">
        <f t="shared" si="32"/>
        <v>12.25</v>
      </c>
      <c r="G39">
        <f t="shared" si="34"/>
        <v>8.625</v>
      </c>
      <c r="H39">
        <f t="shared" si="35"/>
        <v>5.875</v>
      </c>
      <c r="I39">
        <f t="shared" si="43"/>
        <v>0.31115000000000004</v>
      </c>
      <c r="J39">
        <f t="shared" si="13"/>
        <v>0.21907499999999999</v>
      </c>
      <c r="K39">
        <f t="shared" si="14"/>
        <v>0.149225</v>
      </c>
      <c r="L39">
        <f t="shared" si="36"/>
        <v>3.625</v>
      </c>
      <c r="M39">
        <f t="shared" si="37"/>
        <v>6.375</v>
      </c>
      <c r="N39">
        <f t="shared" si="15"/>
        <v>2.75</v>
      </c>
      <c r="O39">
        <f t="shared" si="16"/>
        <v>0</v>
      </c>
      <c r="P39">
        <f t="shared" si="17"/>
        <v>0.75</v>
      </c>
      <c r="Q39">
        <f t="shared" si="18"/>
        <v>0.375</v>
      </c>
      <c r="R39">
        <f t="shared" si="19"/>
        <v>1</v>
      </c>
      <c r="S39">
        <f t="shared" si="20"/>
        <v>2.375</v>
      </c>
      <c r="T39">
        <f t="shared" si="21"/>
        <v>0</v>
      </c>
      <c r="U39">
        <f t="shared" si="22"/>
        <v>1.375</v>
      </c>
      <c r="V39">
        <f t="shared" si="23"/>
        <v>2</v>
      </c>
      <c r="W39">
        <f t="shared" si="24"/>
        <v>2.375</v>
      </c>
      <c r="X39">
        <f t="shared" si="25"/>
        <v>0.75</v>
      </c>
      <c r="Y39">
        <f t="shared" si="26"/>
        <v>1</v>
      </c>
      <c r="Z39">
        <f t="shared" si="27"/>
        <v>2</v>
      </c>
      <c r="AA39">
        <f t="shared" si="28"/>
        <v>4</v>
      </c>
      <c r="AB39">
        <f t="shared" si="38"/>
        <v>2</v>
      </c>
      <c r="AC39">
        <v>50</v>
      </c>
      <c r="AI39">
        <v>0.2</v>
      </c>
      <c r="AK39">
        <v>2.9127283696206825</v>
      </c>
      <c r="AL39">
        <v>37.557215330705432</v>
      </c>
      <c r="AM39">
        <f t="shared" si="39"/>
        <v>0.52036959999999999</v>
      </c>
      <c r="AN39">
        <f t="shared" si="40"/>
        <v>3.0651799999999998</v>
      </c>
      <c r="AO39" t="str">
        <f t="shared" si="41"/>
        <v>lognormal</v>
      </c>
      <c r="AP39" t="str">
        <f t="shared" si="42"/>
        <v>normal</v>
      </c>
      <c r="AQ39">
        <f t="shared" si="29"/>
        <v>0.25</v>
      </c>
      <c r="AR39">
        <f t="shared" si="30"/>
        <v>1.2840254166877414</v>
      </c>
    </row>
    <row r="40" spans="1:44" x14ac:dyDescent="0.25">
      <c r="A40" t="b">
        <v>0</v>
      </c>
      <c r="B40">
        <v>1</v>
      </c>
      <c r="C40">
        <f t="shared" si="8"/>
        <v>1000</v>
      </c>
      <c r="D40">
        <v>500</v>
      </c>
      <c r="E40" t="b">
        <f t="shared" si="33"/>
        <v>0</v>
      </c>
      <c r="F40">
        <f t="shared" si="32"/>
        <v>12.25</v>
      </c>
      <c r="G40">
        <f t="shared" si="34"/>
        <v>8.625</v>
      </c>
      <c r="H40">
        <f t="shared" si="35"/>
        <v>5.875</v>
      </c>
      <c r="I40">
        <f t="shared" si="43"/>
        <v>0.31115000000000004</v>
      </c>
      <c r="J40">
        <f t="shared" si="13"/>
        <v>0.21907499999999999</v>
      </c>
      <c r="K40">
        <f t="shared" si="14"/>
        <v>0.149225</v>
      </c>
      <c r="L40">
        <f t="shared" si="36"/>
        <v>3.625</v>
      </c>
      <c r="M40">
        <f t="shared" si="37"/>
        <v>6.375</v>
      </c>
      <c r="N40">
        <f t="shared" si="15"/>
        <v>2.75</v>
      </c>
      <c r="O40">
        <f t="shared" si="16"/>
        <v>0</v>
      </c>
      <c r="P40">
        <f t="shared" si="17"/>
        <v>0.75</v>
      </c>
      <c r="Q40">
        <f t="shared" si="18"/>
        <v>0.375</v>
      </c>
      <c r="R40">
        <f t="shared" si="19"/>
        <v>1</v>
      </c>
      <c r="S40">
        <f t="shared" si="20"/>
        <v>2.375</v>
      </c>
      <c r="T40">
        <f t="shared" si="21"/>
        <v>0</v>
      </c>
      <c r="U40">
        <f t="shared" si="22"/>
        <v>1.375</v>
      </c>
      <c r="V40">
        <f t="shared" si="23"/>
        <v>2</v>
      </c>
      <c r="W40">
        <f t="shared" si="24"/>
        <v>2.375</v>
      </c>
      <c r="X40">
        <f t="shared" si="25"/>
        <v>0.75</v>
      </c>
      <c r="Y40">
        <f t="shared" si="26"/>
        <v>1</v>
      </c>
      <c r="Z40">
        <f t="shared" si="27"/>
        <v>2</v>
      </c>
      <c r="AA40">
        <f t="shared" si="28"/>
        <v>4</v>
      </c>
      <c r="AB40">
        <f t="shared" si="38"/>
        <v>2</v>
      </c>
      <c r="AC40">
        <v>55</v>
      </c>
      <c r="AI40">
        <v>0.22</v>
      </c>
      <c r="AK40">
        <v>2.4621398436654629</v>
      </c>
      <c r="AL40">
        <v>37.299556979770919</v>
      </c>
      <c r="AM40">
        <f t="shared" si="39"/>
        <v>0.52036959999999999</v>
      </c>
      <c r="AN40">
        <f t="shared" si="40"/>
        <v>3.0651799999999998</v>
      </c>
      <c r="AO40" t="str">
        <f t="shared" si="41"/>
        <v>lognormal</v>
      </c>
      <c r="AP40" t="str">
        <f t="shared" si="42"/>
        <v>normal</v>
      </c>
      <c r="AQ40">
        <f t="shared" si="29"/>
        <v>0.25</v>
      </c>
      <c r="AR40">
        <f t="shared" si="30"/>
        <v>1.2840254166877414</v>
      </c>
    </row>
    <row r="41" spans="1:44" x14ac:dyDescent="0.25">
      <c r="A41" t="b">
        <v>0</v>
      </c>
      <c r="B41">
        <v>1</v>
      </c>
      <c r="C41">
        <f t="shared" si="8"/>
        <v>1000</v>
      </c>
      <c r="D41">
        <v>500</v>
      </c>
      <c r="E41" t="b">
        <f t="shared" si="33"/>
        <v>0</v>
      </c>
      <c r="F41">
        <f t="shared" si="32"/>
        <v>12.25</v>
      </c>
      <c r="G41">
        <f t="shared" si="34"/>
        <v>8.625</v>
      </c>
      <c r="H41">
        <f t="shared" si="35"/>
        <v>5.875</v>
      </c>
      <c r="I41">
        <f t="shared" si="43"/>
        <v>0.31115000000000004</v>
      </c>
      <c r="J41">
        <f t="shared" si="13"/>
        <v>0.21907499999999999</v>
      </c>
      <c r="K41">
        <f t="shared" si="14"/>
        <v>0.149225</v>
      </c>
      <c r="L41">
        <f t="shared" si="36"/>
        <v>3.625</v>
      </c>
      <c r="M41">
        <f t="shared" si="37"/>
        <v>6.375</v>
      </c>
      <c r="N41">
        <f t="shared" si="15"/>
        <v>2.75</v>
      </c>
      <c r="O41">
        <f t="shared" si="16"/>
        <v>0</v>
      </c>
      <c r="P41">
        <f t="shared" si="17"/>
        <v>0.75</v>
      </c>
      <c r="Q41">
        <f t="shared" si="18"/>
        <v>0.375</v>
      </c>
      <c r="R41">
        <f t="shared" si="19"/>
        <v>1</v>
      </c>
      <c r="S41">
        <f t="shared" si="20"/>
        <v>2.375</v>
      </c>
      <c r="T41">
        <f t="shared" si="21"/>
        <v>0</v>
      </c>
      <c r="U41">
        <f t="shared" si="22"/>
        <v>1.375</v>
      </c>
      <c r="V41">
        <f t="shared" si="23"/>
        <v>2</v>
      </c>
      <c r="W41">
        <f t="shared" si="24"/>
        <v>2.375</v>
      </c>
      <c r="X41">
        <f t="shared" si="25"/>
        <v>0.75</v>
      </c>
      <c r="Y41">
        <f t="shared" si="26"/>
        <v>1</v>
      </c>
      <c r="Z41">
        <f t="shared" si="27"/>
        <v>2</v>
      </c>
      <c r="AA41">
        <f t="shared" si="28"/>
        <v>4</v>
      </c>
      <c r="AB41">
        <f t="shared" si="38"/>
        <v>2</v>
      </c>
      <c r="AC41">
        <v>60</v>
      </c>
      <c r="AI41">
        <v>0.25</v>
      </c>
      <c r="AK41">
        <v>2.7032550345228401</v>
      </c>
      <c r="AL41">
        <v>37.717622250814301</v>
      </c>
      <c r="AM41">
        <f t="shared" si="39"/>
        <v>0.52036959999999999</v>
      </c>
      <c r="AN41">
        <f t="shared" si="40"/>
        <v>3.0651799999999998</v>
      </c>
      <c r="AO41" t="str">
        <f t="shared" si="41"/>
        <v>lognormal</v>
      </c>
      <c r="AP41" t="str">
        <f t="shared" si="42"/>
        <v>normal</v>
      </c>
      <c r="AQ41">
        <f t="shared" si="29"/>
        <v>0.25</v>
      </c>
      <c r="AR41">
        <f t="shared" si="30"/>
        <v>1.2840254166877414</v>
      </c>
    </row>
    <row r="42" spans="1:44" x14ac:dyDescent="0.25">
      <c r="A42" t="b">
        <v>0</v>
      </c>
      <c r="B42">
        <v>1</v>
      </c>
      <c r="C42">
        <f t="shared" si="8"/>
        <v>1000</v>
      </c>
      <c r="D42">
        <v>500</v>
      </c>
      <c r="E42" t="b">
        <f t="shared" si="33"/>
        <v>0</v>
      </c>
      <c r="F42">
        <f t="shared" si="32"/>
        <v>12.25</v>
      </c>
      <c r="G42">
        <f t="shared" si="34"/>
        <v>8.625</v>
      </c>
      <c r="H42">
        <f t="shared" si="35"/>
        <v>5.875</v>
      </c>
      <c r="I42">
        <f t="shared" si="43"/>
        <v>0.31115000000000004</v>
      </c>
      <c r="J42">
        <f t="shared" si="13"/>
        <v>0.21907499999999999</v>
      </c>
      <c r="K42">
        <f t="shared" si="14"/>
        <v>0.149225</v>
      </c>
      <c r="L42">
        <f t="shared" si="36"/>
        <v>3.625</v>
      </c>
      <c r="M42">
        <f t="shared" si="37"/>
        <v>6.375</v>
      </c>
      <c r="N42">
        <f t="shared" si="15"/>
        <v>2.75</v>
      </c>
      <c r="O42">
        <f t="shared" si="16"/>
        <v>0</v>
      </c>
      <c r="P42">
        <f t="shared" si="17"/>
        <v>0.75</v>
      </c>
      <c r="Q42">
        <f t="shared" si="18"/>
        <v>0.375</v>
      </c>
      <c r="R42">
        <f t="shared" si="19"/>
        <v>1</v>
      </c>
      <c r="S42">
        <f t="shared" si="20"/>
        <v>2.375</v>
      </c>
      <c r="T42">
        <f t="shared" si="21"/>
        <v>0</v>
      </c>
      <c r="U42">
        <f t="shared" si="22"/>
        <v>1.375</v>
      </c>
      <c r="V42">
        <f t="shared" si="23"/>
        <v>2</v>
      </c>
      <c r="W42">
        <f t="shared" si="24"/>
        <v>2.375</v>
      </c>
      <c r="X42">
        <f t="shared" si="25"/>
        <v>0.75</v>
      </c>
      <c r="Y42">
        <f t="shared" si="26"/>
        <v>1</v>
      </c>
      <c r="Z42">
        <f t="shared" si="27"/>
        <v>2</v>
      </c>
      <c r="AA42">
        <f t="shared" si="28"/>
        <v>4</v>
      </c>
      <c r="AB42">
        <f t="shared" si="38"/>
        <v>2</v>
      </c>
      <c r="AC42">
        <v>63</v>
      </c>
      <c r="AI42">
        <v>0.27</v>
      </c>
      <c r="AK42">
        <v>2.6241952920545715</v>
      </c>
      <c r="AL42">
        <v>37.499409967092873</v>
      </c>
      <c r="AM42">
        <f t="shared" si="39"/>
        <v>0.52036959999999999</v>
      </c>
      <c r="AN42">
        <f t="shared" si="40"/>
        <v>3.0651799999999998</v>
      </c>
      <c r="AO42" t="str">
        <f t="shared" si="41"/>
        <v>lognormal</v>
      </c>
      <c r="AP42" t="str">
        <f t="shared" si="42"/>
        <v>normal</v>
      </c>
      <c r="AQ42">
        <f t="shared" si="29"/>
        <v>0.25</v>
      </c>
      <c r="AR42">
        <f t="shared" si="30"/>
        <v>1.2840254166877414</v>
      </c>
    </row>
    <row r="43" spans="1:44" x14ac:dyDescent="0.25">
      <c r="A43" t="b">
        <v>0</v>
      </c>
      <c r="B43">
        <v>1</v>
      </c>
      <c r="C43">
        <f t="shared" si="8"/>
        <v>1000</v>
      </c>
      <c r="D43">
        <v>500</v>
      </c>
      <c r="E43" t="b">
        <f t="shared" si="33"/>
        <v>0</v>
      </c>
      <c r="F43">
        <f t="shared" si="32"/>
        <v>12.25</v>
      </c>
      <c r="G43">
        <f t="shared" si="34"/>
        <v>8.625</v>
      </c>
      <c r="H43">
        <f t="shared" si="35"/>
        <v>5.875</v>
      </c>
      <c r="I43">
        <f t="shared" si="43"/>
        <v>0.31115000000000004</v>
      </c>
      <c r="J43">
        <f t="shared" si="13"/>
        <v>0.21907499999999999</v>
      </c>
      <c r="K43">
        <f t="shared" si="14"/>
        <v>0.149225</v>
      </c>
      <c r="L43">
        <f t="shared" si="36"/>
        <v>3.625</v>
      </c>
      <c r="M43">
        <f t="shared" si="37"/>
        <v>6.375</v>
      </c>
      <c r="N43">
        <f t="shared" si="15"/>
        <v>2.75</v>
      </c>
      <c r="O43">
        <f t="shared" si="16"/>
        <v>0</v>
      </c>
      <c r="P43">
        <f t="shared" si="17"/>
        <v>0.75</v>
      </c>
      <c r="Q43">
        <f t="shared" si="18"/>
        <v>0.375</v>
      </c>
      <c r="R43">
        <f t="shared" si="19"/>
        <v>1</v>
      </c>
      <c r="S43">
        <f t="shared" si="20"/>
        <v>2.375</v>
      </c>
      <c r="T43">
        <f t="shared" si="21"/>
        <v>0</v>
      </c>
      <c r="U43">
        <f t="shared" si="22"/>
        <v>1.375</v>
      </c>
      <c r="V43">
        <f t="shared" si="23"/>
        <v>2</v>
      </c>
      <c r="W43">
        <f t="shared" si="24"/>
        <v>2.375</v>
      </c>
      <c r="X43">
        <f t="shared" si="25"/>
        <v>0.75</v>
      </c>
      <c r="Y43">
        <f t="shared" si="26"/>
        <v>1</v>
      </c>
      <c r="Z43">
        <f t="shared" si="27"/>
        <v>2</v>
      </c>
      <c r="AA43">
        <f t="shared" si="28"/>
        <v>4</v>
      </c>
      <c r="AB43">
        <f t="shared" si="38"/>
        <v>2</v>
      </c>
      <c r="AC43">
        <v>66</v>
      </c>
      <c r="AI43">
        <v>0.35</v>
      </c>
      <c r="AK43">
        <v>21.914896433621532</v>
      </c>
      <c r="AL43">
        <v>44.347550918822506</v>
      </c>
      <c r="AM43">
        <f t="shared" si="39"/>
        <v>0.52036959999999999</v>
      </c>
      <c r="AN43">
        <f t="shared" si="40"/>
        <v>3.0651799999999998</v>
      </c>
      <c r="AO43" t="str">
        <f t="shared" si="41"/>
        <v>lognormal</v>
      </c>
      <c r="AP43" t="str">
        <f t="shared" si="42"/>
        <v>normal</v>
      </c>
      <c r="AQ43">
        <f t="shared" si="29"/>
        <v>0.25</v>
      </c>
      <c r="AR43">
        <f t="shared" si="30"/>
        <v>1.2840254166877414</v>
      </c>
    </row>
    <row r="44" spans="1:44" x14ac:dyDescent="0.25">
      <c r="A44" t="b">
        <v>0</v>
      </c>
      <c r="B44">
        <v>1</v>
      </c>
      <c r="C44">
        <f t="shared" si="8"/>
        <v>1000</v>
      </c>
      <c r="D44">
        <v>1500</v>
      </c>
      <c r="E44" t="b">
        <f t="shared" si="33"/>
        <v>1</v>
      </c>
      <c r="F44">
        <f t="shared" si="32"/>
        <v>12.25</v>
      </c>
      <c r="G44">
        <f t="shared" si="34"/>
        <v>8.625</v>
      </c>
      <c r="H44">
        <f t="shared" si="35"/>
        <v>5.875</v>
      </c>
      <c r="I44">
        <f t="shared" si="43"/>
        <v>0.31115000000000004</v>
      </c>
      <c r="J44">
        <f t="shared" si="13"/>
        <v>0.21907499999999999</v>
      </c>
      <c r="K44">
        <f t="shared" si="14"/>
        <v>0.149225</v>
      </c>
      <c r="L44">
        <f t="shared" si="36"/>
        <v>3.625</v>
      </c>
      <c r="M44">
        <f t="shared" si="37"/>
        <v>6.375</v>
      </c>
      <c r="N44">
        <f t="shared" si="15"/>
        <v>2.75</v>
      </c>
      <c r="O44">
        <f t="shared" si="16"/>
        <v>0</v>
      </c>
      <c r="P44">
        <f t="shared" si="17"/>
        <v>0.75</v>
      </c>
      <c r="Q44">
        <f t="shared" si="18"/>
        <v>0.375</v>
      </c>
      <c r="R44">
        <f t="shared" si="19"/>
        <v>1</v>
      </c>
      <c r="S44">
        <f t="shared" si="20"/>
        <v>2.375</v>
      </c>
      <c r="T44">
        <f t="shared" si="21"/>
        <v>0</v>
      </c>
      <c r="U44">
        <f t="shared" si="22"/>
        <v>1.375</v>
      </c>
      <c r="V44">
        <f t="shared" si="23"/>
        <v>2</v>
      </c>
      <c r="W44">
        <f t="shared" si="24"/>
        <v>2.375</v>
      </c>
      <c r="X44">
        <f t="shared" si="25"/>
        <v>0.75</v>
      </c>
      <c r="Y44">
        <f t="shared" si="26"/>
        <v>1</v>
      </c>
      <c r="Z44">
        <f t="shared" si="27"/>
        <v>2</v>
      </c>
      <c r="AA44">
        <f t="shared" si="28"/>
        <v>2</v>
      </c>
      <c r="AB44">
        <f t="shared" si="38"/>
        <v>2</v>
      </c>
      <c r="AC44">
        <v>25</v>
      </c>
      <c r="AD44">
        <v>1.3954449999999999E-3</v>
      </c>
      <c r="AE44">
        <v>0.31491289300000003</v>
      </c>
      <c r="AG44">
        <v>15</v>
      </c>
      <c r="AI44">
        <v>0.12</v>
      </c>
      <c r="AJ44">
        <v>7.1349999999999997E-2</v>
      </c>
      <c r="AK44">
        <v>156.34642532102362</v>
      </c>
      <c r="AL44">
        <v>200</v>
      </c>
      <c r="AM44">
        <f t="shared" si="39"/>
        <v>0.1015194</v>
      </c>
      <c r="AN44">
        <f t="shared" si="40"/>
        <v>3.9998600000000004</v>
      </c>
      <c r="AO44" t="str">
        <f t="shared" si="41"/>
        <v>lognormal</v>
      </c>
      <c r="AP44" t="str">
        <f t="shared" si="42"/>
        <v>normal</v>
      </c>
      <c r="AQ44">
        <f t="shared" si="29"/>
        <v>0.25</v>
      </c>
      <c r="AR44">
        <f t="shared" si="30"/>
        <v>1.2840254166877414</v>
      </c>
    </row>
    <row r="45" spans="1:44" x14ac:dyDescent="0.25">
      <c r="A45" t="b">
        <v>0</v>
      </c>
      <c r="B45">
        <v>1</v>
      </c>
      <c r="C45">
        <f t="shared" si="8"/>
        <v>1000</v>
      </c>
      <c r="D45">
        <v>1500</v>
      </c>
      <c r="E45" t="b">
        <f t="shared" si="33"/>
        <v>1</v>
      </c>
      <c r="F45">
        <f t="shared" si="32"/>
        <v>12.25</v>
      </c>
      <c r="G45">
        <f t="shared" si="34"/>
        <v>8.625</v>
      </c>
      <c r="H45">
        <f t="shared" si="35"/>
        <v>5.875</v>
      </c>
      <c r="I45">
        <f t="shared" si="43"/>
        <v>0.31115000000000004</v>
      </c>
      <c r="J45">
        <f t="shared" si="13"/>
        <v>0.21907499999999999</v>
      </c>
      <c r="K45">
        <f t="shared" si="14"/>
        <v>0.149225</v>
      </c>
      <c r="L45">
        <f t="shared" si="36"/>
        <v>3.625</v>
      </c>
      <c r="M45">
        <f t="shared" si="37"/>
        <v>6.375</v>
      </c>
      <c r="N45">
        <f t="shared" si="15"/>
        <v>2.75</v>
      </c>
      <c r="O45">
        <f t="shared" si="16"/>
        <v>0</v>
      </c>
      <c r="P45">
        <f t="shared" si="17"/>
        <v>0.75</v>
      </c>
      <c r="Q45">
        <f t="shared" si="18"/>
        <v>0.375</v>
      </c>
      <c r="R45">
        <f t="shared" si="19"/>
        <v>1</v>
      </c>
      <c r="S45">
        <f t="shared" si="20"/>
        <v>2.375</v>
      </c>
      <c r="T45">
        <f t="shared" si="21"/>
        <v>0</v>
      </c>
      <c r="U45">
        <f t="shared" si="22"/>
        <v>1.375</v>
      </c>
      <c r="V45">
        <f t="shared" si="23"/>
        <v>2</v>
      </c>
      <c r="W45">
        <f t="shared" si="24"/>
        <v>2.375</v>
      </c>
      <c r="X45">
        <f t="shared" si="25"/>
        <v>0.75</v>
      </c>
      <c r="Y45">
        <f t="shared" si="26"/>
        <v>1</v>
      </c>
      <c r="Z45">
        <f t="shared" si="27"/>
        <v>2</v>
      </c>
      <c r="AA45">
        <f t="shared" si="28"/>
        <v>2</v>
      </c>
      <c r="AB45">
        <f t="shared" si="38"/>
        <v>2</v>
      </c>
      <c r="AC45">
        <v>25</v>
      </c>
      <c r="AD45">
        <v>3.7932130000000001E-3</v>
      </c>
      <c r="AE45">
        <v>0.51920358600000005</v>
      </c>
      <c r="AG45">
        <v>20</v>
      </c>
      <c r="AI45">
        <v>0.14000000000000001</v>
      </c>
      <c r="AJ45">
        <v>7.1349999999999997E-2</v>
      </c>
      <c r="AK45">
        <v>185.26089436649571</v>
      </c>
      <c r="AL45">
        <v>200</v>
      </c>
      <c r="AM45">
        <f t="shared" si="39"/>
        <v>0.1015194</v>
      </c>
      <c r="AN45">
        <f t="shared" si="40"/>
        <v>3.9998600000000004</v>
      </c>
      <c r="AO45" t="str">
        <f t="shared" si="41"/>
        <v>lognormal</v>
      </c>
      <c r="AP45" t="str">
        <f t="shared" si="42"/>
        <v>normal</v>
      </c>
      <c r="AQ45">
        <f t="shared" si="29"/>
        <v>0.25</v>
      </c>
      <c r="AR45">
        <f t="shared" si="30"/>
        <v>1.2840254166877414</v>
      </c>
    </row>
    <row r="46" spans="1:44" x14ac:dyDescent="0.25">
      <c r="A46" t="b">
        <v>0</v>
      </c>
      <c r="B46">
        <v>1</v>
      </c>
      <c r="C46">
        <f t="shared" si="8"/>
        <v>1000</v>
      </c>
      <c r="D46">
        <v>1500</v>
      </c>
      <c r="E46" t="b">
        <f t="shared" si="33"/>
        <v>1</v>
      </c>
      <c r="F46">
        <f t="shared" si="32"/>
        <v>12.25</v>
      </c>
      <c r="G46">
        <f t="shared" si="34"/>
        <v>8.625</v>
      </c>
      <c r="H46">
        <f t="shared" si="35"/>
        <v>5.875</v>
      </c>
      <c r="I46">
        <f t="shared" si="43"/>
        <v>0.31115000000000004</v>
      </c>
      <c r="J46">
        <f t="shared" si="13"/>
        <v>0.21907499999999999</v>
      </c>
      <c r="K46">
        <f t="shared" si="14"/>
        <v>0.149225</v>
      </c>
      <c r="L46">
        <f t="shared" si="36"/>
        <v>3.625</v>
      </c>
      <c r="M46">
        <f t="shared" si="37"/>
        <v>6.375</v>
      </c>
      <c r="N46">
        <f t="shared" si="15"/>
        <v>2.75</v>
      </c>
      <c r="O46">
        <f t="shared" si="16"/>
        <v>0</v>
      </c>
      <c r="P46">
        <f t="shared" si="17"/>
        <v>0.75</v>
      </c>
      <c r="Q46">
        <f t="shared" si="18"/>
        <v>0.375</v>
      </c>
      <c r="R46">
        <f t="shared" si="19"/>
        <v>1</v>
      </c>
      <c r="S46">
        <f t="shared" si="20"/>
        <v>2.375</v>
      </c>
      <c r="T46">
        <f t="shared" si="21"/>
        <v>0</v>
      </c>
      <c r="U46">
        <f t="shared" si="22"/>
        <v>1.375</v>
      </c>
      <c r="V46">
        <f t="shared" si="23"/>
        <v>2</v>
      </c>
      <c r="W46">
        <f t="shared" si="24"/>
        <v>2.375</v>
      </c>
      <c r="X46">
        <f t="shared" si="25"/>
        <v>0.75</v>
      </c>
      <c r="Y46">
        <f t="shared" si="26"/>
        <v>1</v>
      </c>
      <c r="Z46">
        <f t="shared" si="27"/>
        <v>2</v>
      </c>
      <c r="AA46">
        <f t="shared" si="28"/>
        <v>2</v>
      </c>
      <c r="AB46">
        <f t="shared" si="38"/>
        <v>2</v>
      </c>
      <c r="AC46">
        <v>25</v>
      </c>
      <c r="AD46">
        <v>2.8028262000000002E-2</v>
      </c>
      <c r="AE46">
        <v>1.411341672</v>
      </c>
      <c r="AG46">
        <v>30</v>
      </c>
      <c r="AI46">
        <v>0.16</v>
      </c>
      <c r="AJ46">
        <v>7.1349999999999997E-2</v>
      </c>
      <c r="AK46">
        <v>195.47871808086248</v>
      </c>
      <c r="AL46">
        <v>200</v>
      </c>
      <c r="AM46">
        <f t="shared" si="39"/>
        <v>0.1015194</v>
      </c>
      <c r="AN46">
        <f t="shared" si="40"/>
        <v>3.9998600000000004</v>
      </c>
      <c r="AO46" t="str">
        <f t="shared" si="41"/>
        <v>lognormal</v>
      </c>
      <c r="AP46" t="str">
        <f t="shared" si="42"/>
        <v>normal</v>
      </c>
      <c r="AQ46">
        <f t="shared" si="29"/>
        <v>0.25</v>
      </c>
      <c r="AR46">
        <f t="shared" si="30"/>
        <v>1.2840254166877414</v>
      </c>
    </row>
    <row r="47" spans="1:44" x14ac:dyDescent="0.25">
      <c r="A47" t="b">
        <v>0</v>
      </c>
      <c r="B47">
        <v>1</v>
      </c>
      <c r="C47">
        <f t="shared" si="8"/>
        <v>1000</v>
      </c>
      <c r="D47">
        <v>1500</v>
      </c>
      <c r="E47" t="b">
        <f t="shared" si="33"/>
        <v>1</v>
      </c>
      <c r="F47">
        <f t="shared" si="32"/>
        <v>12.25</v>
      </c>
      <c r="G47">
        <f t="shared" si="34"/>
        <v>8.625</v>
      </c>
      <c r="H47">
        <f t="shared" si="35"/>
        <v>5.875</v>
      </c>
      <c r="I47">
        <f t="shared" si="43"/>
        <v>0.31115000000000004</v>
      </c>
      <c r="J47">
        <f t="shared" si="13"/>
        <v>0.21907499999999999</v>
      </c>
      <c r="K47">
        <f t="shared" si="14"/>
        <v>0.149225</v>
      </c>
      <c r="L47">
        <f t="shared" si="36"/>
        <v>3.625</v>
      </c>
      <c r="M47">
        <f t="shared" si="37"/>
        <v>6.375</v>
      </c>
      <c r="N47">
        <f t="shared" si="15"/>
        <v>2.75</v>
      </c>
      <c r="O47">
        <f t="shared" si="16"/>
        <v>0</v>
      </c>
      <c r="P47">
        <f t="shared" si="17"/>
        <v>0.75</v>
      </c>
      <c r="Q47">
        <f t="shared" si="18"/>
        <v>0.375</v>
      </c>
      <c r="R47">
        <f t="shared" si="19"/>
        <v>1</v>
      </c>
      <c r="S47">
        <f t="shared" si="20"/>
        <v>2.375</v>
      </c>
      <c r="T47">
        <f t="shared" si="21"/>
        <v>0</v>
      </c>
      <c r="U47">
        <f t="shared" si="22"/>
        <v>1.375</v>
      </c>
      <c r="V47">
        <f t="shared" si="23"/>
        <v>2</v>
      </c>
      <c r="W47">
        <f t="shared" si="24"/>
        <v>2.375</v>
      </c>
      <c r="X47">
        <f t="shared" si="25"/>
        <v>0.75</v>
      </c>
      <c r="Y47">
        <f t="shared" si="26"/>
        <v>1</v>
      </c>
      <c r="Z47">
        <f t="shared" si="27"/>
        <v>2</v>
      </c>
      <c r="AA47">
        <f t="shared" si="28"/>
        <v>2</v>
      </c>
      <c r="AB47">
        <f t="shared" si="38"/>
        <v>2</v>
      </c>
      <c r="AC47">
        <v>25</v>
      </c>
      <c r="AD47">
        <v>7.6188714000000005E-2</v>
      </c>
      <c r="AE47">
        <v>2.3269090349999999</v>
      </c>
      <c r="AG47">
        <v>35</v>
      </c>
      <c r="AI47">
        <v>0.2</v>
      </c>
      <c r="AJ47">
        <v>7.1349999999999997E-2</v>
      </c>
      <c r="AK47">
        <v>199.78072058550748</v>
      </c>
      <c r="AL47">
        <v>200</v>
      </c>
      <c r="AM47">
        <f t="shared" si="39"/>
        <v>0.1015194</v>
      </c>
      <c r="AN47">
        <f t="shared" si="40"/>
        <v>3.9998600000000004</v>
      </c>
      <c r="AO47" t="str">
        <f t="shared" si="41"/>
        <v>lognormal</v>
      </c>
      <c r="AP47" t="str">
        <f t="shared" si="42"/>
        <v>normal</v>
      </c>
      <c r="AQ47">
        <f t="shared" si="29"/>
        <v>0.25</v>
      </c>
      <c r="AR47">
        <f t="shared" si="30"/>
        <v>1.2840254166877414</v>
      </c>
    </row>
    <row r="48" spans="1:44" x14ac:dyDescent="0.25">
      <c r="A48" t="b">
        <v>0</v>
      </c>
      <c r="B48">
        <v>1</v>
      </c>
      <c r="C48">
        <f t="shared" si="8"/>
        <v>1000</v>
      </c>
      <c r="D48">
        <v>1500</v>
      </c>
      <c r="E48" t="b">
        <f t="shared" si="33"/>
        <v>1</v>
      </c>
      <c r="F48">
        <f t="shared" si="32"/>
        <v>12.25</v>
      </c>
      <c r="G48">
        <f t="shared" si="34"/>
        <v>8.625</v>
      </c>
      <c r="H48">
        <f t="shared" si="35"/>
        <v>5.875</v>
      </c>
      <c r="I48">
        <f t="shared" si="43"/>
        <v>0.31115000000000004</v>
      </c>
      <c r="J48">
        <f t="shared" si="13"/>
        <v>0.21907499999999999</v>
      </c>
      <c r="K48">
        <f t="shared" si="14"/>
        <v>0.149225</v>
      </c>
      <c r="L48">
        <f t="shared" si="36"/>
        <v>3.625</v>
      </c>
      <c r="M48">
        <f t="shared" si="37"/>
        <v>6.375</v>
      </c>
      <c r="N48">
        <f t="shared" si="15"/>
        <v>2.75</v>
      </c>
      <c r="O48">
        <f t="shared" si="16"/>
        <v>0</v>
      </c>
      <c r="P48">
        <f t="shared" si="17"/>
        <v>0.75</v>
      </c>
      <c r="Q48">
        <f t="shared" si="18"/>
        <v>0.375</v>
      </c>
      <c r="R48">
        <f t="shared" si="19"/>
        <v>1</v>
      </c>
      <c r="S48">
        <f t="shared" si="20"/>
        <v>2.375</v>
      </c>
      <c r="T48">
        <f t="shared" si="21"/>
        <v>0</v>
      </c>
      <c r="U48">
        <f t="shared" si="22"/>
        <v>1.375</v>
      </c>
      <c r="V48">
        <f t="shared" si="23"/>
        <v>2</v>
      </c>
      <c r="W48">
        <f t="shared" si="24"/>
        <v>2.375</v>
      </c>
      <c r="X48">
        <f t="shared" si="25"/>
        <v>0.75</v>
      </c>
      <c r="Y48">
        <f t="shared" si="26"/>
        <v>1</v>
      </c>
      <c r="Z48">
        <f t="shared" si="27"/>
        <v>2</v>
      </c>
      <c r="AA48">
        <f t="shared" si="28"/>
        <v>2</v>
      </c>
      <c r="AB48">
        <f t="shared" si="38"/>
        <v>2</v>
      </c>
      <c r="AC48">
        <v>35</v>
      </c>
      <c r="AD48">
        <v>1.3954449999999999E-3</v>
      </c>
      <c r="AE48">
        <v>0.31491289300000003</v>
      </c>
      <c r="AG48">
        <v>15</v>
      </c>
      <c r="AI48">
        <v>0.14000000000000001</v>
      </c>
      <c r="AJ48">
        <v>7.535E-2</v>
      </c>
      <c r="AK48">
        <v>175.97001982229702</v>
      </c>
      <c r="AL48">
        <v>200</v>
      </c>
      <c r="AM48">
        <f t="shared" si="39"/>
        <v>0.1015194</v>
      </c>
      <c r="AN48">
        <f t="shared" si="40"/>
        <v>3.9998600000000004</v>
      </c>
      <c r="AO48" t="str">
        <f t="shared" si="41"/>
        <v>lognormal</v>
      </c>
      <c r="AP48" t="str">
        <f t="shared" si="42"/>
        <v>normal</v>
      </c>
      <c r="AQ48">
        <f t="shared" si="29"/>
        <v>0.25</v>
      </c>
      <c r="AR48">
        <f t="shared" si="30"/>
        <v>1.2840254166877414</v>
      </c>
    </row>
    <row r="49" spans="1:44" x14ac:dyDescent="0.25">
      <c r="A49" t="b">
        <v>0</v>
      </c>
      <c r="B49">
        <v>1</v>
      </c>
      <c r="C49">
        <f t="shared" si="8"/>
        <v>1000</v>
      </c>
      <c r="D49">
        <v>1500</v>
      </c>
      <c r="E49" t="b">
        <f t="shared" si="33"/>
        <v>1</v>
      </c>
      <c r="F49">
        <f t="shared" si="32"/>
        <v>12.25</v>
      </c>
      <c r="G49">
        <f t="shared" si="34"/>
        <v>8.625</v>
      </c>
      <c r="H49">
        <f t="shared" si="35"/>
        <v>5.875</v>
      </c>
      <c r="I49">
        <f t="shared" si="43"/>
        <v>0.31115000000000004</v>
      </c>
      <c r="J49">
        <f t="shared" si="13"/>
        <v>0.21907499999999999</v>
      </c>
      <c r="K49">
        <f t="shared" si="14"/>
        <v>0.149225</v>
      </c>
      <c r="L49">
        <f t="shared" si="36"/>
        <v>3.625</v>
      </c>
      <c r="M49">
        <f t="shared" si="37"/>
        <v>6.375</v>
      </c>
      <c r="N49">
        <f t="shared" si="15"/>
        <v>2.75</v>
      </c>
      <c r="O49">
        <f t="shared" si="16"/>
        <v>0</v>
      </c>
      <c r="P49">
        <f t="shared" si="17"/>
        <v>0.75</v>
      </c>
      <c r="Q49">
        <f t="shared" si="18"/>
        <v>0.375</v>
      </c>
      <c r="R49">
        <f t="shared" si="19"/>
        <v>1</v>
      </c>
      <c r="S49">
        <f t="shared" si="20"/>
        <v>2.375</v>
      </c>
      <c r="T49">
        <f t="shared" si="21"/>
        <v>0</v>
      </c>
      <c r="U49">
        <f t="shared" si="22"/>
        <v>1.375</v>
      </c>
      <c r="V49">
        <f t="shared" si="23"/>
        <v>2</v>
      </c>
      <c r="W49">
        <f t="shared" si="24"/>
        <v>2.375</v>
      </c>
      <c r="X49">
        <f t="shared" si="25"/>
        <v>0.75</v>
      </c>
      <c r="Y49">
        <f t="shared" si="26"/>
        <v>1</v>
      </c>
      <c r="Z49">
        <f t="shared" si="27"/>
        <v>2</v>
      </c>
      <c r="AA49">
        <f t="shared" si="28"/>
        <v>2</v>
      </c>
      <c r="AB49">
        <f t="shared" si="38"/>
        <v>2</v>
      </c>
      <c r="AC49">
        <v>35</v>
      </c>
      <c r="AD49">
        <v>3.7932130000000001E-3</v>
      </c>
      <c r="AE49">
        <v>0.51920358600000005</v>
      </c>
      <c r="AG49">
        <v>20</v>
      </c>
      <c r="AI49">
        <v>0.16</v>
      </c>
      <c r="AJ49">
        <v>7.535E-2</v>
      </c>
      <c r="AK49">
        <v>200</v>
      </c>
      <c r="AL49">
        <v>200</v>
      </c>
      <c r="AM49">
        <f t="shared" si="39"/>
        <v>0.1015194</v>
      </c>
      <c r="AN49">
        <f t="shared" si="40"/>
        <v>3.9998600000000004</v>
      </c>
      <c r="AO49" t="str">
        <f t="shared" si="41"/>
        <v>lognormal</v>
      </c>
      <c r="AP49" t="str">
        <f t="shared" si="42"/>
        <v>normal</v>
      </c>
      <c r="AQ49">
        <f t="shared" si="29"/>
        <v>0.25</v>
      </c>
      <c r="AR49">
        <f t="shared" si="30"/>
        <v>1.2840254166877414</v>
      </c>
    </row>
    <row r="50" spans="1:44" x14ac:dyDescent="0.25">
      <c r="A50" t="b">
        <v>0</v>
      </c>
      <c r="B50">
        <v>1</v>
      </c>
      <c r="C50">
        <f t="shared" si="8"/>
        <v>1000</v>
      </c>
      <c r="D50">
        <v>1500</v>
      </c>
      <c r="E50" t="b">
        <f t="shared" si="33"/>
        <v>1</v>
      </c>
      <c r="F50">
        <f t="shared" si="32"/>
        <v>12.25</v>
      </c>
      <c r="G50">
        <f t="shared" si="34"/>
        <v>8.625</v>
      </c>
      <c r="H50">
        <f t="shared" si="35"/>
        <v>5.875</v>
      </c>
      <c r="I50">
        <f t="shared" si="43"/>
        <v>0.31115000000000004</v>
      </c>
      <c r="J50">
        <f t="shared" si="13"/>
        <v>0.21907499999999999</v>
      </c>
      <c r="K50">
        <f t="shared" si="14"/>
        <v>0.149225</v>
      </c>
      <c r="L50">
        <f t="shared" si="36"/>
        <v>3.625</v>
      </c>
      <c r="M50">
        <f t="shared" si="37"/>
        <v>6.375</v>
      </c>
      <c r="N50">
        <f t="shared" si="15"/>
        <v>2.75</v>
      </c>
      <c r="O50">
        <f t="shared" si="16"/>
        <v>0</v>
      </c>
      <c r="P50">
        <f t="shared" si="17"/>
        <v>0.75</v>
      </c>
      <c r="Q50">
        <f t="shared" si="18"/>
        <v>0.375</v>
      </c>
      <c r="R50">
        <f t="shared" si="19"/>
        <v>1</v>
      </c>
      <c r="S50">
        <f t="shared" si="20"/>
        <v>2.375</v>
      </c>
      <c r="T50">
        <f t="shared" si="21"/>
        <v>0</v>
      </c>
      <c r="U50">
        <f t="shared" si="22"/>
        <v>1.375</v>
      </c>
      <c r="V50">
        <f t="shared" si="23"/>
        <v>2</v>
      </c>
      <c r="W50">
        <f t="shared" si="24"/>
        <v>2.375</v>
      </c>
      <c r="X50">
        <f t="shared" si="25"/>
        <v>0.75</v>
      </c>
      <c r="Y50">
        <f t="shared" si="26"/>
        <v>1</v>
      </c>
      <c r="Z50">
        <f t="shared" si="27"/>
        <v>2</v>
      </c>
      <c r="AA50">
        <f t="shared" si="28"/>
        <v>2</v>
      </c>
      <c r="AB50">
        <f t="shared" si="38"/>
        <v>2</v>
      </c>
      <c r="AC50">
        <v>35</v>
      </c>
      <c r="AD50">
        <v>2.8028262000000002E-2</v>
      </c>
      <c r="AE50">
        <v>1.411341672</v>
      </c>
      <c r="AG50">
        <v>30</v>
      </c>
      <c r="AI50">
        <v>0.18</v>
      </c>
      <c r="AJ50">
        <v>7.535E-2</v>
      </c>
      <c r="AK50">
        <v>200</v>
      </c>
      <c r="AL50">
        <v>200</v>
      </c>
      <c r="AM50">
        <f t="shared" si="39"/>
        <v>0.1015194</v>
      </c>
      <c r="AN50">
        <f t="shared" si="40"/>
        <v>3.9998600000000004</v>
      </c>
      <c r="AO50" t="str">
        <f t="shared" si="41"/>
        <v>lognormal</v>
      </c>
      <c r="AP50" t="str">
        <f t="shared" si="42"/>
        <v>normal</v>
      </c>
      <c r="AQ50">
        <f t="shared" si="29"/>
        <v>0.25</v>
      </c>
      <c r="AR50">
        <f t="shared" si="30"/>
        <v>1.2840254166877414</v>
      </c>
    </row>
    <row r="51" spans="1:44" x14ac:dyDescent="0.25">
      <c r="A51" t="b">
        <v>0</v>
      </c>
      <c r="B51">
        <v>1</v>
      </c>
      <c r="C51">
        <f t="shared" si="8"/>
        <v>1000</v>
      </c>
      <c r="D51">
        <v>1500</v>
      </c>
      <c r="E51" t="b">
        <f t="shared" si="33"/>
        <v>1</v>
      </c>
      <c r="F51">
        <f t="shared" si="32"/>
        <v>12.25</v>
      </c>
      <c r="G51">
        <f t="shared" si="34"/>
        <v>8.625</v>
      </c>
      <c r="H51">
        <f t="shared" si="35"/>
        <v>5.875</v>
      </c>
      <c r="I51">
        <f t="shared" si="43"/>
        <v>0.31115000000000004</v>
      </c>
      <c r="J51">
        <f t="shared" si="13"/>
        <v>0.21907499999999999</v>
      </c>
      <c r="K51">
        <f t="shared" si="14"/>
        <v>0.149225</v>
      </c>
      <c r="L51">
        <f t="shared" si="36"/>
        <v>3.625</v>
      </c>
      <c r="M51">
        <f t="shared" si="37"/>
        <v>6.375</v>
      </c>
      <c r="N51">
        <f t="shared" si="15"/>
        <v>2.75</v>
      </c>
      <c r="O51">
        <f t="shared" si="16"/>
        <v>0</v>
      </c>
      <c r="P51">
        <f t="shared" si="17"/>
        <v>0.75</v>
      </c>
      <c r="Q51">
        <f t="shared" si="18"/>
        <v>0.375</v>
      </c>
      <c r="R51">
        <f t="shared" si="19"/>
        <v>1</v>
      </c>
      <c r="S51">
        <f t="shared" si="20"/>
        <v>2.375</v>
      </c>
      <c r="T51">
        <f t="shared" si="21"/>
        <v>0</v>
      </c>
      <c r="U51">
        <f t="shared" si="22"/>
        <v>1.375</v>
      </c>
      <c r="V51">
        <f t="shared" si="23"/>
        <v>2</v>
      </c>
      <c r="W51">
        <f t="shared" si="24"/>
        <v>2.375</v>
      </c>
      <c r="X51">
        <f t="shared" si="25"/>
        <v>0.75</v>
      </c>
      <c r="Y51">
        <f t="shared" si="26"/>
        <v>1</v>
      </c>
      <c r="Z51">
        <f t="shared" si="27"/>
        <v>2</v>
      </c>
      <c r="AA51">
        <f t="shared" si="28"/>
        <v>2</v>
      </c>
      <c r="AB51">
        <f t="shared" si="38"/>
        <v>2</v>
      </c>
      <c r="AC51">
        <v>35</v>
      </c>
      <c r="AD51">
        <v>7.6188714000000005E-2</v>
      </c>
      <c r="AE51">
        <v>2.3269090349999999</v>
      </c>
      <c r="AG51">
        <v>35</v>
      </c>
      <c r="AI51">
        <v>0.22</v>
      </c>
      <c r="AJ51">
        <v>7.535E-2</v>
      </c>
      <c r="AK51">
        <v>200</v>
      </c>
      <c r="AL51">
        <v>200</v>
      </c>
      <c r="AM51">
        <f t="shared" si="39"/>
        <v>0.1015194</v>
      </c>
      <c r="AN51">
        <f t="shared" si="40"/>
        <v>3.9998600000000004</v>
      </c>
      <c r="AO51" t="str">
        <f t="shared" si="41"/>
        <v>lognormal</v>
      </c>
      <c r="AP51" t="str">
        <f t="shared" si="42"/>
        <v>normal</v>
      </c>
      <c r="AQ51">
        <f t="shared" si="29"/>
        <v>0.25</v>
      </c>
      <c r="AR51">
        <f t="shared" si="30"/>
        <v>1.2840254166877414</v>
      </c>
    </row>
    <row r="52" spans="1:44" x14ac:dyDescent="0.25">
      <c r="A52" t="b">
        <v>0</v>
      </c>
      <c r="B52">
        <v>1</v>
      </c>
      <c r="C52">
        <f t="shared" si="8"/>
        <v>1000</v>
      </c>
      <c r="D52">
        <v>1500</v>
      </c>
      <c r="E52" t="b">
        <f t="shared" si="33"/>
        <v>1</v>
      </c>
      <c r="F52">
        <f t="shared" si="32"/>
        <v>12.25</v>
      </c>
      <c r="G52">
        <f t="shared" si="34"/>
        <v>8.625</v>
      </c>
      <c r="H52">
        <f t="shared" si="35"/>
        <v>5.875</v>
      </c>
      <c r="I52">
        <f t="shared" si="43"/>
        <v>0.31115000000000004</v>
      </c>
      <c r="J52">
        <f t="shared" si="13"/>
        <v>0.21907499999999999</v>
      </c>
      <c r="K52">
        <f t="shared" si="14"/>
        <v>0.149225</v>
      </c>
      <c r="L52">
        <f t="shared" si="36"/>
        <v>3.625</v>
      </c>
      <c r="M52">
        <f t="shared" si="37"/>
        <v>6.375</v>
      </c>
      <c r="N52">
        <f t="shared" si="15"/>
        <v>2.75</v>
      </c>
      <c r="O52">
        <f t="shared" si="16"/>
        <v>0</v>
      </c>
      <c r="P52">
        <f t="shared" si="17"/>
        <v>0.75</v>
      </c>
      <c r="Q52">
        <f t="shared" si="18"/>
        <v>0.375</v>
      </c>
      <c r="R52">
        <f t="shared" si="19"/>
        <v>1</v>
      </c>
      <c r="S52">
        <f t="shared" si="20"/>
        <v>2.375</v>
      </c>
      <c r="T52">
        <f t="shared" si="21"/>
        <v>0</v>
      </c>
      <c r="U52">
        <f t="shared" si="22"/>
        <v>1.375</v>
      </c>
      <c r="V52">
        <f t="shared" si="23"/>
        <v>2</v>
      </c>
      <c r="W52">
        <f t="shared" si="24"/>
        <v>2.375</v>
      </c>
      <c r="X52">
        <f t="shared" si="25"/>
        <v>0.75</v>
      </c>
      <c r="Y52">
        <f t="shared" si="26"/>
        <v>1</v>
      </c>
      <c r="Z52">
        <f t="shared" si="27"/>
        <v>2</v>
      </c>
      <c r="AA52">
        <f t="shared" si="28"/>
        <v>2</v>
      </c>
      <c r="AB52">
        <f t="shared" si="38"/>
        <v>2</v>
      </c>
      <c r="AC52">
        <v>45</v>
      </c>
      <c r="AD52">
        <v>1.3954449999999999E-3</v>
      </c>
      <c r="AE52">
        <v>0.31491289300000003</v>
      </c>
      <c r="AG52">
        <v>15</v>
      </c>
      <c r="AI52">
        <v>0.16</v>
      </c>
      <c r="AJ52">
        <v>8.9349999999999999E-2</v>
      </c>
      <c r="AK52">
        <v>181.47327448377132</v>
      </c>
      <c r="AL52">
        <v>200</v>
      </c>
      <c r="AM52">
        <f t="shared" si="39"/>
        <v>0.1015194</v>
      </c>
      <c r="AN52">
        <f t="shared" si="40"/>
        <v>3.9998600000000004</v>
      </c>
      <c r="AO52" t="str">
        <f t="shared" si="41"/>
        <v>lognormal</v>
      </c>
      <c r="AP52" t="str">
        <f t="shared" si="42"/>
        <v>normal</v>
      </c>
      <c r="AQ52">
        <f t="shared" si="29"/>
        <v>0.25</v>
      </c>
      <c r="AR52">
        <f t="shared" si="30"/>
        <v>1.2840254166877414</v>
      </c>
    </row>
    <row r="53" spans="1:44" x14ac:dyDescent="0.25">
      <c r="A53" t="b">
        <v>0</v>
      </c>
      <c r="B53">
        <v>1</v>
      </c>
      <c r="C53">
        <f t="shared" si="8"/>
        <v>1000</v>
      </c>
      <c r="D53">
        <v>1500</v>
      </c>
      <c r="E53" t="b">
        <f t="shared" si="33"/>
        <v>1</v>
      </c>
      <c r="F53">
        <f t="shared" si="32"/>
        <v>12.25</v>
      </c>
      <c r="G53">
        <f t="shared" si="34"/>
        <v>8.625</v>
      </c>
      <c r="H53">
        <f t="shared" si="35"/>
        <v>5.875</v>
      </c>
      <c r="I53">
        <f t="shared" si="43"/>
        <v>0.31115000000000004</v>
      </c>
      <c r="J53">
        <f t="shared" si="13"/>
        <v>0.21907499999999999</v>
      </c>
      <c r="K53">
        <f t="shared" si="14"/>
        <v>0.149225</v>
      </c>
      <c r="L53">
        <f t="shared" si="36"/>
        <v>3.625</v>
      </c>
      <c r="M53">
        <f t="shared" si="37"/>
        <v>6.375</v>
      </c>
      <c r="N53">
        <f t="shared" si="15"/>
        <v>2.75</v>
      </c>
      <c r="O53">
        <f t="shared" si="16"/>
        <v>0</v>
      </c>
      <c r="P53">
        <f t="shared" si="17"/>
        <v>0.75</v>
      </c>
      <c r="Q53">
        <f t="shared" si="18"/>
        <v>0.375</v>
      </c>
      <c r="R53">
        <f t="shared" si="19"/>
        <v>1</v>
      </c>
      <c r="S53">
        <f t="shared" si="20"/>
        <v>2.375</v>
      </c>
      <c r="T53">
        <f t="shared" si="21"/>
        <v>0</v>
      </c>
      <c r="U53">
        <f t="shared" si="22"/>
        <v>1.375</v>
      </c>
      <c r="V53">
        <f t="shared" si="23"/>
        <v>2</v>
      </c>
      <c r="W53">
        <f t="shared" si="24"/>
        <v>2.375</v>
      </c>
      <c r="X53">
        <f t="shared" si="25"/>
        <v>0.75</v>
      </c>
      <c r="Y53">
        <f t="shared" si="26"/>
        <v>1</v>
      </c>
      <c r="Z53">
        <f t="shared" si="27"/>
        <v>2</v>
      </c>
      <c r="AA53">
        <f t="shared" si="28"/>
        <v>2</v>
      </c>
      <c r="AB53">
        <f t="shared" si="38"/>
        <v>2</v>
      </c>
      <c r="AC53">
        <v>45</v>
      </c>
      <c r="AD53">
        <v>3.7932130000000001E-3</v>
      </c>
      <c r="AE53">
        <v>0.51920358600000005</v>
      </c>
      <c r="AG53">
        <v>20</v>
      </c>
      <c r="AI53">
        <v>0.18</v>
      </c>
      <c r="AJ53">
        <v>8.9349999999999999E-2</v>
      </c>
      <c r="AK53">
        <v>200</v>
      </c>
      <c r="AL53">
        <v>200</v>
      </c>
      <c r="AM53">
        <f t="shared" si="39"/>
        <v>0.1015194</v>
      </c>
      <c r="AN53">
        <f t="shared" si="40"/>
        <v>3.9998600000000004</v>
      </c>
      <c r="AO53" t="str">
        <f t="shared" si="41"/>
        <v>lognormal</v>
      </c>
      <c r="AP53" t="str">
        <f t="shared" si="42"/>
        <v>normal</v>
      </c>
      <c r="AQ53">
        <f t="shared" si="29"/>
        <v>0.25</v>
      </c>
      <c r="AR53">
        <f t="shared" si="30"/>
        <v>1.2840254166877414</v>
      </c>
    </row>
    <row r="54" spans="1:44" x14ac:dyDescent="0.25">
      <c r="A54" t="b">
        <v>0</v>
      </c>
      <c r="B54">
        <v>1</v>
      </c>
      <c r="C54">
        <f t="shared" si="8"/>
        <v>1000</v>
      </c>
      <c r="D54">
        <v>1500</v>
      </c>
      <c r="E54" t="b">
        <f t="shared" si="33"/>
        <v>1</v>
      </c>
      <c r="F54">
        <f t="shared" si="32"/>
        <v>12.25</v>
      </c>
      <c r="G54">
        <f t="shared" si="34"/>
        <v>8.625</v>
      </c>
      <c r="H54">
        <f t="shared" si="35"/>
        <v>5.875</v>
      </c>
      <c r="I54">
        <f t="shared" si="43"/>
        <v>0.31115000000000004</v>
      </c>
      <c r="J54">
        <f t="shared" si="13"/>
        <v>0.21907499999999999</v>
      </c>
      <c r="K54">
        <f t="shared" si="14"/>
        <v>0.149225</v>
      </c>
      <c r="L54">
        <f t="shared" si="36"/>
        <v>3.625</v>
      </c>
      <c r="M54">
        <f t="shared" si="37"/>
        <v>6.375</v>
      </c>
      <c r="N54">
        <f t="shared" si="15"/>
        <v>2.75</v>
      </c>
      <c r="O54">
        <f t="shared" si="16"/>
        <v>0</v>
      </c>
      <c r="P54">
        <f t="shared" si="17"/>
        <v>0.75</v>
      </c>
      <c r="Q54">
        <f t="shared" si="18"/>
        <v>0.375</v>
      </c>
      <c r="R54">
        <f t="shared" si="19"/>
        <v>1</v>
      </c>
      <c r="S54">
        <f t="shared" si="20"/>
        <v>2.375</v>
      </c>
      <c r="T54">
        <f t="shared" si="21"/>
        <v>0</v>
      </c>
      <c r="U54">
        <f t="shared" si="22"/>
        <v>1.375</v>
      </c>
      <c r="V54">
        <f t="shared" si="23"/>
        <v>2</v>
      </c>
      <c r="W54">
        <f t="shared" si="24"/>
        <v>2.375</v>
      </c>
      <c r="X54">
        <f t="shared" si="25"/>
        <v>0.75</v>
      </c>
      <c r="Y54">
        <f t="shared" si="26"/>
        <v>1</v>
      </c>
      <c r="Z54">
        <f t="shared" si="27"/>
        <v>2</v>
      </c>
      <c r="AA54">
        <f t="shared" si="28"/>
        <v>2</v>
      </c>
      <c r="AB54">
        <f t="shared" si="38"/>
        <v>2</v>
      </c>
      <c r="AC54">
        <v>45</v>
      </c>
      <c r="AD54">
        <v>2.8028262000000002E-2</v>
      </c>
      <c r="AE54">
        <v>1.411341672</v>
      </c>
      <c r="AG54">
        <v>30</v>
      </c>
      <c r="AI54">
        <v>0.2</v>
      </c>
      <c r="AJ54">
        <v>8.9349999999999999E-2</v>
      </c>
      <c r="AK54">
        <v>200</v>
      </c>
      <c r="AL54">
        <v>200</v>
      </c>
      <c r="AM54">
        <f t="shared" si="39"/>
        <v>0.1015194</v>
      </c>
      <c r="AN54">
        <f t="shared" si="40"/>
        <v>3.9998600000000004</v>
      </c>
      <c r="AO54" t="str">
        <f t="shared" si="41"/>
        <v>lognormal</v>
      </c>
      <c r="AP54" t="str">
        <f t="shared" si="42"/>
        <v>normal</v>
      </c>
      <c r="AQ54">
        <f t="shared" si="29"/>
        <v>0.25</v>
      </c>
      <c r="AR54">
        <f t="shared" si="30"/>
        <v>1.2840254166877414</v>
      </c>
    </row>
    <row r="55" spans="1:44" x14ac:dyDescent="0.25">
      <c r="A55" t="b">
        <v>0</v>
      </c>
      <c r="B55">
        <v>1</v>
      </c>
      <c r="C55">
        <f t="shared" si="8"/>
        <v>1000</v>
      </c>
      <c r="D55">
        <v>1500</v>
      </c>
      <c r="E55" t="b">
        <f t="shared" si="33"/>
        <v>1</v>
      </c>
      <c r="F55">
        <f t="shared" si="32"/>
        <v>12.25</v>
      </c>
      <c r="G55">
        <f t="shared" si="34"/>
        <v>8.625</v>
      </c>
      <c r="H55">
        <f t="shared" si="35"/>
        <v>5.875</v>
      </c>
      <c r="I55">
        <f t="shared" si="43"/>
        <v>0.31115000000000004</v>
      </c>
      <c r="J55">
        <f t="shared" si="13"/>
        <v>0.21907499999999999</v>
      </c>
      <c r="K55">
        <f t="shared" si="14"/>
        <v>0.149225</v>
      </c>
      <c r="L55">
        <f t="shared" si="36"/>
        <v>3.625</v>
      </c>
      <c r="M55">
        <f t="shared" si="37"/>
        <v>6.375</v>
      </c>
      <c r="N55">
        <f t="shared" si="15"/>
        <v>2.75</v>
      </c>
      <c r="O55">
        <f t="shared" si="16"/>
        <v>0</v>
      </c>
      <c r="P55">
        <f t="shared" si="17"/>
        <v>0.75</v>
      </c>
      <c r="Q55">
        <f t="shared" si="18"/>
        <v>0.375</v>
      </c>
      <c r="R55">
        <f t="shared" si="19"/>
        <v>1</v>
      </c>
      <c r="S55">
        <f t="shared" si="20"/>
        <v>2.375</v>
      </c>
      <c r="T55">
        <f t="shared" si="21"/>
        <v>0</v>
      </c>
      <c r="U55">
        <f t="shared" si="22"/>
        <v>1.375</v>
      </c>
      <c r="V55">
        <f t="shared" si="23"/>
        <v>2</v>
      </c>
      <c r="W55">
        <f t="shared" si="24"/>
        <v>2.375</v>
      </c>
      <c r="X55">
        <f t="shared" si="25"/>
        <v>0.75</v>
      </c>
      <c r="Y55">
        <f t="shared" si="26"/>
        <v>1</v>
      </c>
      <c r="Z55">
        <f t="shared" si="27"/>
        <v>2</v>
      </c>
      <c r="AA55">
        <f t="shared" si="28"/>
        <v>2</v>
      </c>
      <c r="AB55">
        <f t="shared" si="38"/>
        <v>2</v>
      </c>
      <c r="AC55">
        <v>45</v>
      </c>
      <c r="AD55">
        <v>7.6188714000000005E-2</v>
      </c>
      <c r="AE55">
        <v>2.3269090349999999</v>
      </c>
      <c r="AG55">
        <v>35</v>
      </c>
      <c r="AI55">
        <v>0.24</v>
      </c>
      <c r="AJ55">
        <v>8.9349999999999999E-2</v>
      </c>
      <c r="AK55">
        <v>200</v>
      </c>
      <c r="AL55">
        <v>200</v>
      </c>
      <c r="AM55">
        <f t="shared" si="39"/>
        <v>0.1015194</v>
      </c>
      <c r="AN55">
        <f t="shared" si="40"/>
        <v>3.9998600000000004</v>
      </c>
      <c r="AO55" t="str">
        <f t="shared" si="41"/>
        <v>lognormal</v>
      </c>
      <c r="AP55" t="str">
        <f t="shared" si="42"/>
        <v>normal</v>
      </c>
      <c r="AQ55">
        <f t="shared" si="29"/>
        <v>0.25</v>
      </c>
      <c r="AR55">
        <f t="shared" si="30"/>
        <v>1.2840254166877414</v>
      </c>
    </row>
    <row r="56" spans="1:44" x14ac:dyDescent="0.25">
      <c r="A56" t="b">
        <v>0</v>
      </c>
      <c r="B56">
        <v>1</v>
      </c>
      <c r="C56">
        <f t="shared" si="8"/>
        <v>1000</v>
      </c>
      <c r="D56">
        <v>1500</v>
      </c>
      <c r="E56" t="b">
        <f t="shared" si="33"/>
        <v>1</v>
      </c>
      <c r="F56">
        <f t="shared" si="32"/>
        <v>12.25</v>
      </c>
      <c r="G56">
        <f t="shared" si="34"/>
        <v>8.625</v>
      </c>
      <c r="H56">
        <f t="shared" si="35"/>
        <v>5.875</v>
      </c>
      <c r="I56">
        <f t="shared" si="43"/>
        <v>0.31115000000000004</v>
      </c>
      <c r="J56">
        <f t="shared" si="13"/>
        <v>0.21907499999999999</v>
      </c>
      <c r="K56">
        <f t="shared" si="14"/>
        <v>0.149225</v>
      </c>
      <c r="L56">
        <f t="shared" si="36"/>
        <v>3.625</v>
      </c>
      <c r="M56">
        <f t="shared" si="37"/>
        <v>6.375</v>
      </c>
      <c r="N56">
        <f t="shared" si="15"/>
        <v>2.75</v>
      </c>
      <c r="O56">
        <f t="shared" si="16"/>
        <v>0</v>
      </c>
      <c r="P56">
        <f t="shared" si="17"/>
        <v>0.75</v>
      </c>
      <c r="Q56">
        <f t="shared" si="18"/>
        <v>0.375</v>
      </c>
      <c r="R56">
        <f t="shared" si="19"/>
        <v>1</v>
      </c>
      <c r="S56">
        <f t="shared" si="20"/>
        <v>2.375</v>
      </c>
      <c r="T56">
        <f t="shared" si="21"/>
        <v>0</v>
      </c>
      <c r="U56">
        <f t="shared" si="22"/>
        <v>1.375</v>
      </c>
      <c r="V56">
        <f t="shared" si="23"/>
        <v>2</v>
      </c>
      <c r="W56">
        <f t="shared" si="24"/>
        <v>2.375</v>
      </c>
      <c r="X56">
        <f t="shared" si="25"/>
        <v>0.75</v>
      </c>
      <c r="Y56">
        <f t="shared" si="26"/>
        <v>1</v>
      </c>
      <c r="Z56">
        <f t="shared" si="27"/>
        <v>2</v>
      </c>
      <c r="AA56">
        <f t="shared" si="28"/>
        <v>2</v>
      </c>
      <c r="AB56">
        <f t="shared" si="38"/>
        <v>2</v>
      </c>
      <c r="AC56">
        <v>55</v>
      </c>
      <c r="AD56">
        <v>1.3954449999999999E-3</v>
      </c>
      <c r="AE56">
        <v>0.31491289300000003</v>
      </c>
      <c r="AG56">
        <v>15</v>
      </c>
      <c r="AI56">
        <v>0.18</v>
      </c>
      <c r="AJ56">
        <v>0.11335000000000001</v>
      </c>
      <c r="AK56">
        <v>171.47860197894963</v>
      </c>
      <c r="AL56">
        <v>200</v>
      </c>
      <c r="AM56">
        <f t="shared" si="39"/>
        <v>0.1015194</v>
      </c>
      <c r="AN56">
        <f t="shared" si="40"/>
        <v>3.9998600000000004</v>
      </c>
      <c r="AO56" t="str">
        <f t="shared" si="41"/>
        <v>lognormal</v>
      </c>
      <c r="AP56" t="str">
        <f t="shared" si="42"/>
        <v>normal</v>
      </c>
      <c r="AQ56">
        <f t="shared" si="29"/>
        <v>0.25</v>
      </c>
      <c r="AR56">
        <f t="shared" si="30"/>
        <v>1.2840254166877414</v>
      </c>
    </row>
    <row r="57" spans="1:44" x14ac:dyDescent="0.25">
      <c r="A57" t="b">
        <v>0</v>
      </c>
      <c r="B57">
        <v>1</v>
      </c>
      <c r="C57">
        <f t="shared" si="8"/>
        <v>1000</v>
      </c>
      <c r="D57">
        <v>1500</v>
      </c>
      <c r="E57" t="b">
        <f t="shared" si="33"/>
        <v>1</v>
      </c>
      <c r="F57">
        <f t="shared" si="32"/>
        <v>12.25</v>
      </c>
      <c r="G57">
        <f t="shared" si="34"/>
        <v>8.625</v>
      </c>
      <c r="H57">
        <f t="shared" si="35"/>
        <v>5.875</v>
      </c>
      <c r="I57">
        <f t="shared" si="43"/>
        <v>0.31115000000000004</v>
      </c>
      <c r="J57">
        <f t="shared" si="13"/>
        <v>0.21907499999999999</v>
      </c>
      <c r="K57">
        <f t="shared" si="14"/>
        <v>0.149225</v>
      </c>
      <c r="L57">
        <f t="shared" si="36"/>
        <v>3.625</v>
      </c>
      <c r="M57">
        <f t="shared" si="37"/>
        <v>6.375</v>
      </c>
      <c r="N57">
        <f t="shared" si="15"/>
        <v>2.75</v>
      </c>
      <c r="O57">
        <f t="shared" si="16"/>
        <v>0</v>
      </c>
      <c r="P57">
        <f t="shared" si="17"/>
        <v>0.75</v>
      </c>
      <c r="Q57">
        <f t="shared" si="18"/>
        <v>0.375</v>
      </c>
      <c r="R57">
        <f t="shared" si="19"/>
        <v>1</v>
      </c>
      <c r="S57">
        <f t="shared" si="20"/>
        <v>2.375</v>
      </c>
      <c r="T57">
        <f t="shared" si="21"/>
        <v>0</v>
      </c>
      <c r="U57">
        <f t="shared" si="22"/>
        <v>1.375</v>
      </c>
      <c r="V57">
        <f t="shared" si="23"/>
        <v>2</v>
      </c>
      <c r="W57">
        <f t="shared" si="24"/>
        <v>2.375</v>
      </c>
      <c r="X57">
        <f t="shared" si="25"/>
        <v>0.75</v>
      </c>
      <c r="Y57">
        <f t="shared" si="26"/>
        <v>1</v>
      </c>
      <c r="Z57">
        <f t="shared" si="27"/>
        <v>2</v>
      </c>
      <c r="AA57">
        <f t="shared" si="28"/>
        <v>2</v>
      </c>
      <c r="AB57">
        <f t="shared" si="38"/>
        <v>2</v>
      </c>
      <c r="AC57">
        <v>55</v>
      </c>
      <c r="AD57">
        <v>3.7932130000000001E-3</v>
      </c>
      <c r="AE57">
        <v>0.51920358600000005</v>
      </c>
      <c r="AG57">
        <v>20</v>
      </c>
      <c r="AI57">
        <v>0.2</v>
      </c>
      <c r="AJ57">
        <v>0.11335000000000001</v>
      </c>
      <c r="AK57">
        <v>200</v>
      </c>
      <c r="AL57">
        <v>200</v>
      </c>
      <c r="AM57">
        <f t="shared" si="39"/>
        <v>0.1015194</v>
      </c>
      <c r="AN57">
        <f t="shared" si="40"/>
        <v>3.9998600000000004</v>
      </c>
      <c r="AO57" t="str">
        <f t="shared" si="41"/>
        <v>lognormal</v>
      </c>
      <c r="AP57" t="str">
        <f t="shared" si="42"/>
        <v>normal</v>
      </c>
      <c r="AQ57">
        <f t="shared" si="29"/>
        <v>0.25</v>
      </c>
      <c r="AR57">
        <f t="shared" si="30"/>
        <v>1.2840254166877414</v>
      </c>
    </row>
    <row r="58" spans="1:44" x14ac:dyDescent="0.25">
      <c r="A58" t="b">
        <v>0</v>
      </c>
      <c r="B58">
        <v>1</v>
      </c>
      <c r="C58">
        <f t="shared" si="8"/>
        <v>1000</v>
      </c>
      <c r="D58">
        <v>1500</v>
      </c>
      <c r="E58" t="b">
        <f t="shared" si="33"/>
        <v>1</v>
      </c>
      <c r="F58">
        <f t="shared" si="32"/>
        <v>12.25</v>
      </c>
      <c r="G58">
        <f t="shared" si="34"/>
        <v>8.625</v>
      </c>
      <c r="H58">
        <f t="shared" si="35"/>
        <v>5.875</v>
      </c>
      <c r="I58">
        <f t="shared" si="43"/>
        <v>0.31115000000000004</v>
      </c>
      <c r="J58">
        <f t="shared" si="13"/>
        <v>0.21907499999999999</v>
      </c>
      <c r="K58">
        <f t="shared" si="14"/>
        <v>0.149225</v>
      </c>
      <c r="L58">
        <f t="shared" si="36"/>
        <v>3.625</v>
      </c>
      <c r="M58">
        <f t="shared" si="37"/>
        <v>6.375</v>
      </c>
      <c r="N58">
        <f t="shared" si="15"/>
        <v>2.75</v>
      </c>
      <c r="O58">
        <f t="shared" si="16"/>
        <v>0</v>
      </c>
      <c r="P58">
        <f t="shared" si="17"/>
        <v>0.75</v>
      </c>
      <c r="Q58">
        <f t="shared" si="18"/>
        <v>0.375</v>
      </c>
      <c r="R58">
        <f t="shared" si="19"/>
        <v>1</v>
      </c>
      <c r="S58">
        <f t="shared" si="20"/>
        <v>2.375</v>
      </c>
      <c r="T58">
        <f t="shared" si="21"/>
        <v>0</v>
      </c>
      <c r="U58">
        <f t="shared" si="22"/>
        <v>1.375</v>
      </c>
      <c r="V58">
        <f t="shared" si="23"/>
        <v>2</v>
      </c>
      <c r="W58">
        <f t="shared" si="24"/>
        <v>2.375</v>
      </c>
      <c r="X58">
        <f t="shared" si="25"/>
        <v>0.75</v>
      </c>
      <c r="Y58">
        <f t="shared" si="26"/>
        <v>1</v>
      </c>
      <c r="Z58">
        <f t="shared" si="27"/>
        <v>2</v>
      </c>
      <c r="AA58">
        <f t="shared" si="28"/>
        <v>2</v>
      </c>
      <c r="AB58">
        <f t="shared" si="38"/>
        <v>2</v>
      </c>
      <c r="AC58">
        <v>55</v>
      </c>
      <c r="AD58">
        <v>2.8028262000000002E-2</v>
      </c>
      <c r="AE58">
        <v>1.411341672</v>
      </c>
      <c r="AG58">
        <v>30</v>
      </c>
      <c r="AI58">
        <v>0.22</v>
      </c>
      <c r="AJ58">
        <v>0.11335000000000001</v>
      </c>
      <c r="AK58">
        <v>200</v>
      </c>
      <c r="AL58">
        <v>200</v>
      </c>
      <c r="AM58">
        <f t="shared" si="39"/>
        <v>0.1015194</v>
      </c>
      <c r="AN58">
        <f t="shared" si="40"/>
        <v>3.9998600000000004</v>
      </c>
      <c r="AO58" t="str">
        <f t="shared" si="41"/>
        <v>lognormal</v>
      </c>
      <c r="AP58" t="str">
        <f t="shared" si="42"/>
        <v>normal</v>
      </c>
      <c r="AQ58">
        <f t="shared" si="29"/>
        <v>0.25</v>
      </c>
      <c r="AR58">
        <f t="shared" si="30"/>
        <v>1.2840254166877414</v>
      </c>
    </row>
    <row r="59" spans="1:44" x14ac:dyDescent="0.25">
      <c r="A59" t="b">
        <v>0</v>
      </c>
      <c r="B59">
        <v>1</v>
      </c>
      <c r="C59">
        <f t="shared" si="8"/>
        <v>1000</v>
      </c>
      <c r="D59">
        <v>1500</v>
      </c>
      <c r="E59" t="b">
        <f t="shared" si="33"/>
        <v>1</v>
      </c>
      <c r="F59">
        <f t="shared" si="32"/>
        <v>12.25</v>
      </c>
      <c r="G59">
        <f t="shared" si="34"/>
        <v>8.625</v>
      </c>
      <c r="H59">
        <f t="shared" si="35"/>
        <v>5.875</v>
      </c>
      <c r="I59">
        <f t="shared" si="43"/>
        <v>0.31115000000000004</v>
      </c>
      <c r="J59">
        <f t="shared" si="13"/>
        <v>0.21907499999999999</v>
      </c>
      <c r="K59">
        <f t="shared" si="14"/>
        <v>0.149225</v>
      </c>
      <c r="L59">
        <f t="shared" si="36"/>
        <v>3.625</v>
      </c>
      <c r="M59">
        <f t="shared" si="37"/>
        <v>6.375</v>
      </c>
      <c r="N59">
        <f t="shared" si="15"/>
        <v>2.75</v>
      </c>
      <c r="O59">
        <f t="shared" si="16"/>
        <v>0</v>
      </c>
      <c r="P59">
        <f t="shared" si="17"/>
        <v>0.75</v>
      </c>
      <c r="Q59">
        <f t="shared" si="18"/>
        <v>0.375</v>
      </c>
      <c r="R59">
        <f t="shared" si="19"/>
        <v>1</v>
      </c>
      <c r="S59">
        <f t="shared" si="20"/>
        <v>2.375</v>
      </c>
      <c r="T59">
        <f t="shared" si="21"/>
        <v>0</v>
      </c>
      <c r="U59">
        <f t="shared" si="22"/>
        <v>1.375</v>
      </c>
      <c r="V59">
        <f t="shared" si="23"/>
        <v>2</v>
      </c>
      <c r="W59">
        <f t="shared" si="24"/>
        <v>2.375</v>
      </c>
      <c r="X59">
        <f t="shared" si="25"/>
        <v>0.75</v>
      </c>
      <c r="Y59">
        <f t="shared" si="26"/>
        <v>1</v>
      </c>
      <c r="Z59">
        <f t="shared" si="27"/>
        <v>2</v>
      </c>
      <c r="AA59">
        <f t="shared" si="28"/>
        <v>2</v>
      </c>
      <c r="AB59">
        <f t="shared" si="38"/>
        <v>2</v>
      </c>
      <c r="AC59">
        <v>55</v>
      </c>
      <c r="AD59">
        <v>7.6188714000000005E-2</v>
      </c>
      <c r="AE59">
        <v>2.3269090349999999</v>
      </c>
      <c r="AG59">
        <v>35</v>
      </c>
      <c r="AI59">
        <v>0.26</v>
      </c>
      <c r="AJ59">
        <v>0.11335000000000001</v>
      </c>
      <c r="AK59">
        <v>200</v>
      </c>
      <c r="AL59">
        <v>200</v>
      </c>
      <c r="AM59">
        <f t="shared" si="39"/>
        <v>0.1015194</v>
      </c>
      <c r="AN59">
        <f t="shared" si="40"/>
        <v>3.9998600000000004</v>
      </c>
      <c r="AO59" t="str">
        <f t="shared" si="41"/>
        <v>lognormal</v>
      </c>
      <c r="AP59" t="str">
        <f t="shared" si="42"/>
        <v>normal</v>
      </c>
      <c r="AQ59">
        <f t="shared" si="29"/>
        <v>0.25</v>
      </c>
      <c r="AR59">
        <f t="shared" si="30"/>
        <v>1.2840254166877414</v>
      </c>
    </row>
    <row r="60" spans="1:44" x14ac:dyDescent="0.25">
      <c r="A60" t="b">
        <v>0</v>
      </c>
      <c r="B60">
        <v>1</v>
      </c>
      <c r="C60">
        <f t="shared" si="8"/>
        <v>1000</v>
      </c>
      <c r="D60">
        <v>1500</v>
      </c>
      <c r="E60" t="b">
        <f t="shared" si="33"/>
        <v>1</v>
      </c>
      <c r="F60">
        <f t="shared" si="32"/>
        <v>12.25</v>
      </c>
      <c r="G60">
        <f t="shared" si="34"/>
        <v>8.625</v>
      </c>
      <c r="H60">
        <f t="shared" si="35"/>
        <v>5.875</v>
      </c>
      <c r="I60">
        <f t="shared" si="43"/>
        <v>0.31115000000000004</v>
      </c>
      <c r="J60">
        <f t="shared" si="13"/>
        <v>0.21907499999999999</v>
      </c>
      <c r="K60">
        <f t="shared" si="14"/>
        <v>0.149225</v>
      </c>
      <c r="L60">
        <f t="shared" si="36"/>
        <v>3.625</v>
      </c>
      <c r="M60">
        <f t="shared" si="37"/>
        <v>6.375</v>
      </c>
      <c r="N60">
        <f t="shared" si="15"/>
        <v>2.75</v>
      </c>
      <c r="O60">
        <f t="shared" si="16"/>
        <v>0</v>
      </c>
      <c r="P60">
        <f t="shared" si="17"/>
        <v>0.75</v>
      </c>
      <c r="Q60">
        <f t="shared" si="18"/>
        <v>0.375</v>
      </c>
      <c r="R60">
        <f t="shared" si="19"/>
        <v>1</v>
      </c>
      <c r="S60">
        <f t="shared" si="20"/>
        <v>2.375</v>
      </c>
      <c r="T60">
        <f t="shared" si="21"/>
        <v>0</v>
      </c>
      <c r="U60">
        <f t="shared" si="22"/>
        <v>1.375</v>
      </c>
      <c r="V60">
        <f t="shared" si="23"/>
        <v>2</v>
      </c>
      <c r="W60">
        <f t="shared" si="24"/>
        <v>2.375</v>
      </c>
      <c r="X60">
        <f t="shared" si="25"/>
        <v>0.75</v>
      </c>
      <c r="Y60">
        <f t="shared" si="26"/>
        <v>1</v>
      </c>
      <c r="Z60">
        <f t="shared" si="27"/>
        <v>2</v>
      </c>
      <c r="AA60">
        <f t="shared" si="28"/>
        <v>2</v>
      </c>
      <c r="AB60">
        <f t="shared" si="38"/>
        <v>2</v>
      </c>
      <c r="AC60">
        <v>65</v>
      </c>
      <c r="AD60">
        <v>1.3954449999999999E-3</v>
      </c>
      <c r="AE60">
        <v>0.31491289300000003</v>
      </c>
      <c r="AG60">
        <v>15</v>
      </c>
      <c r="AI60">
        <v>0.2</v>
      </c>
      <c r="AJ60">
        <v>0.14735000000000001</v>
      </c>
      <c r="AK60">
        <v>148.46717961905392</v>
      </c>
      <c r="AL60">
        <v>200</v>
      </c>
      <c r="AM60">
        <f t="shared" si="39"/>
        <v>0.1015194</v>
      </c>
      <c r="AN60">
        <f t="shared" si="40"/>
        <v>3.9998600000000004</v>
      </c>
      <c r="AO60" t="str">
        <f t="shared" si="41"/>
        <v>lognormal</v>
      </c>
      <c r="AP60" t="str">
        <f t="shared" si="42"/>
        <v>normal</v>
      </c>
      <c r="AQ60">
        <f t="shared" si="29"/>
        <v>0.25</v>
      </c>
      <c r="AR60">
        <f t="shared" si="30"/>
        <v>1.2840254166877414</v>
      </c>
    </row>
    <row r="61" spans="1:44" x14ac:dyDescent="0.25">
      <c r="A61" t="b">
        <v>0</v>
      </c>
      <c r="B61">
        <v>1</v>
      </c>
      <c r="C61">
        <f t="shared" si="8"/>
        <v>1000</v>
      </c>
      <c r="D61">
        <v>1500</v>
      </c>
      <c r="E61" t="b">
        <f t="shared" si="33"/>
        <v>1</v>
      </c>
      <c r="F61">
        <f t="shared" si="32"/>
        <v>12.25</v>
      </c>
      <c r="G61">
        <f t="shared" si="34"/>
        <v>8.625</v>
      </c>
      <c r="H61">
        <f t="shared" si="35"/>
        <v>5.875</v>
      </c>
      <c r="I61">
        <f t="shared" si="43"/>
        <v>0.31115000000000004</v>
      </c>
      <c r="J61">
        <f t="shared" si="13"/>
        <v>0.21907499999999999</v>
      </c>
      <c r="K61">
        <f t="shared" si="14"/>
        <v>0.149225</v>
      </c>
      <c r="L61">
        <f t="shared" si="36"/>
        <v>3.625</v>
      </c>
      <c r="M61">
        <f t="shared" si="37"/>
        <v>6.375</v>
      </c>
      <c r="N61">
        <f t="shared" si="15"/>
        <v>2.75</v>
      </c>
      <c r="O61">
        <f t="shared" si="16"/>
        <v>0</v>
      </c>
      <c r="P61">
        <f t="shared" si="17"/>
        <v>0.75</v>
      </c>
      <c r="Q61">
        <f t="shared" si="18"/>
        <v>0.375</v>
      </c>
      <c r="R61">
        <f t="shared" si="19"/>
        <v>1</v>
      </c>
      <c r="S61">
        <f t="shared" si="20"/>
        <v>2.375</v>
      </c>
      <c r="T61">
        <f t="shared" si="21"/>
        <v>0</v>
      </c>
      <c r="U61">
        <f t="shared" si="22"/>
        <v>1.375</v>
      </c>
      <c r="V61">
        <f t="shared" si="23"/>
        <v>2</v>
      </c>
      <c r="W61">
        <f t="shared" si="24"/>
        <v>2.375</v>
      </c>
      <c r="X61">
        <f t="shared" si="25"/>
        <v>0.75</v>
      </c>
      <c r="Y61">
        <f t="shared" si="26"/>
        <v>1</v>
      </c>
      <c r="Z61">
        <f t="shared" si="27"/>
        <v>2</v>
      </c>
      <c r="AA61">
        <f t="shared" si="28"/>
        <v>2</v>
      </c>
      <c r="AB61">
        <f t="shared" si="38"/>
        <v>2</v>
      </c>
      <c r="AC61">
        <v>65</v>
      </c>
      <c r="AD61">
        <v>3.7932130000000001E-3</v>
      </c>
      <c r="AE61">
        <v>0.51920358600000005</v>
      </c>
      <c r="AG61">
        <v>20</v>
      </c>
      <c r="AI61">
        <v>0.22</v>
      </c>
      <c r="AJ61">
        <v>0.14735000000000001</v>
      </c>
      <c r="AK61">
        <v>175.92447300167669</v>
      </c>
      <c r="AL61">
        <v>200</v>
      </c>
      <c r="AM61">
        <f t="shared" si="39"/>
        <v>0.1015194</v>
      </c>
      <c r="AN61">
        <f t="shared" si="40"/>
        <v>3.9998600000000004</v>
      </c>
      <c r="AO61" t="str">
        <f t="shared" si="41"/>
        <v>lognormal</v>
      </c>
      <c r="AP61" t="str">
        <f t="shared" si="42"/>
        <v>normal</v>
      </c>
      <c r="AQ61">
        <f t="shared" si="29"/>
        <v>0.25</v>
      </c>
      <c r="AR61">
        <f t="shared" si="30"/>
        <v>1.2840254166877414</v>
      </c>
    </row>
    <row r="62" spans="1:44" x14ac:dyDescent="0.25">
      <c r="A62" t="b">
        <v>0</v>
      </c>
      <c r="B62">
        <v>1</v>
      </c>
      <c r="C62">
        <f t="shared" si="8"/>
        <v>1000</v>
      </c>
      <c r="D62">
        <v>1500</v>
      </c>
      <c r="E62" t="b">
        <f t="shared" si="33"/>
        <v>1</v>
      </c>
      <c r="F62">
        <f t="shared" si="32"/>
        <v>12.25</v>
      </c>
      <c r="G62">
        <f t="shared" si="34"/>
        <v>8.625</v>
      </c>
      <c r="H62">
        <f t="shared" si="35"/>
        <v>5.875</v>
      </c>
      <c r="I62">
        <f t="shared" si="43"/>
        <v>0.31115000000000004</v>
      </c>
      <c r="J62">
        <f t="shared" si="13"/>
        <v>0.21907499999999999</v>
      </c>
      <c r="K62">
        <f t="shared" si="14"/>
        <v>0.149225</v>
      </c>
      <c r="L62">
        <f t="shared" si="36"/>
        <v>3.625</v>
      </c>
      <c r="M62">
        <f t="shared" si="37"/>
        <v>6.375</v>
      </c>
      <c r="N62">
        <f t="shared" si="15"/>
        <v>2.75</v>
      </c>
      <c r="O62">
        <f t="shared" si="16"/>
        <v>0</v>
      </c>
      <c r="P62">
        <f t="shared" si="17"/>
        <v>0.75</v>
      </c>
      <c r="Q62">
        <f t="shared" si="18"/>
        <v>0.375</v>
      </c>
      <c r="R62">
        <f t="shared" si="19"/>
        <v>1</v>
      </c>
      <c r="S62">
        <f t="shared" si="20"/>
        <v>2.375</v>
      </c>
      <c r="T62">
        <f t="shared" si="21"/>
        <v>0</v>
      </c>
      <c r="U62">
        <f t="shared" si="22"/>
        <v>1.375</v>
      </c>
      <c r="V62">
        <f t="shared" si="23"/>
        <v>2</v>
      </c>
      <c r="W62">
        <f t="shared" si="24"/>
        <v>2.375</v>
      </c>
      <c r="X62">
        <f t="shared" si="25"/>
        <v>0.75</v>
      </c>
      <c r="Y62">
        <f t="shared" si="26"/>
        <v>1</v>
      </c>
      <c r="Z62">
        <f t="shared" si="27"/>
        <v>2</v>
      </c>
      <c r="AA62">
        <f t="shared" si="28"/>
        <v>2</v>
      </c>
      <c r="AB62">
        <f t="shared" si="38"/>
        <v>2</v>
      </c>
      <c r="AC62">
        <v>65</v>
      </c>
      <c r="AD62">
        <v>2.8028262000000002E-2</v>
      </c>
      <c r="AE62">
        <v>1.411341672</v>
      </c>
      <c r="AG62">
        <v>30</v>
      </c>
      <c r="AI62">
        <v>0.24</v>
      </c>
      <c r="AJ62">
        <v>0.14735000000000001</v>
      </c>
      <c r="AK62">
        <v>185.62735853680718</v>
      </c>
      <c r="AL62">
        <v>200</v>
      </c>
      <c r="AM62">
        <f t="shared" si="39"/>
        <v>0.1015194</v>
      </c>
      <c r="AN62">
        <f t="shared" si="40"/>
        <v>3.9998600000000004</v>
      </c>
      <c r="AO62" t="str">
        <f t="shared" si="41"/>
        <v>lognormal</v>
      </c>
      <c r="AP62" t="str">
        <f t="shared" si="42"/>
        <v>normal</v>
      </c>
      <c r="AQ62">
        <f t="shared" si="29"/>
        <v>0.25</v>
      </c>
      <c r="AR62">
        <f t="shared" si="30"/>
        <v>1.2840254166877414</v>
      </c>
    </row>
    <row r="63" spans="1:44" x14ac:dyDescent="0.25">
      <c r="A63" t="b">
        <v>0</v>
      </c>
      <c r="B63">
        <v>1</v>
      </c>
      <c r="C63">
        <f t="shared" si="8"/>
        <v>1000</v>
      </c>
      <c r="D63">
        <v>1500</v>
      </c>
      <c r="E63" t="b">
        <f t="shared" si="33"/>
        <v>1</v>
      </c>
      <c r="F63">
        <f t="shared" si="32"/>
        <v>12.25</v>
      </c>
      <c r="G63">
        <f t="shared" si="34"/>
        <v>8.625</v>
      </c>
      <c r="H63">
        <f t="shared" si="35"/>
        <v>5.875</v>
      </c>
      <c r="I63">
        <f t="shared" si="43"/>
        <v>0.31115000000000004</v>
      </c>
      <c r="J63">
        <f t="shared" si="13"/>
        <v>0.21907499999999999</v>
      </c>
      <c r="K63">
        <f t="shared" si="14"/>
        <v>0.149225</v>
      </c>
      <c r="L63">
        <f t="shared" si="36"/>
        <v>3.625</v>
      </c>
      <c r="M63">
        <f t="shared" si="37"/>
        <v>6.375</v>
      </c>
      <c r="N63">
        <f t="shared" si="15"/>
        <v>2.75</v>
      </c>
      <c r="O63">
        <f t="shared" si="16"/>
        <v>0</v>
      </c>
      <c r="P63">
        <f t="shared" si="17"/>
        <v>0.75</v>
      </c>
      <c r="Q63">
        <f t="shared" si="18"/>
        <v>0.375</v>
      </c>
      <c r="R63">
        <f t="shared" si="19"/>
        <v>1</v>
      </c>
      <c r="S63">
        <f t="shared" si="20"/>
        <v>2.375</v>
      </c>
      <c r="T63">
        <f t="shared" si="21"/>
        <v>0</v>
      </c>
      <c r="U63">
        <f t="shared" si="22"/>
        <v>1.375</v>
      </c>
      <c r="V63">
        <f t="shared" si="23"/>
        <v>2</v>
      </c>
      <c r="W63">
        <f t="shared" si="24"/>
        <v>2.375</v>
      </c>
      <c r="X63">
        <f t="shared" si="25"/>
        <v>0.75</v>
      </c>
      <c r="Y63">
        <f t="shared" si="26"/>
        <v>1</v>
      </c>
      <c r="Z63">
        <f t="shared" si="27"/>
        <v>2</v>
      </c>
      <c r="AA63">
        <f t="shared" si="28"/>
        <v>2</v>
      </c>
      <c r="AB63">
        <f t="shared" si="38"/>
        <v>2</v>
      </c>
      <c r="AC63">
        <v>65</v>
      </c>
      <c r="AD63">
        <v>7.6188714000000005E-2</v>
      </c>
      <c r="AE63">
        <v>2.3269090349999999</v>
      </c>
      <c r="AG63">
        <v>35</v>
      </c>
      <c r="AI63">
        <v>0.28000000000000003</v>
      </c>
      <c r="AJ63">
        <v>0.14735000000000001</v>
      </c>
      <c r="AK63">
        <v>189.71255701363398</v>
      </c>
      <c r="AL63">
        <v>200</v>
      </c>
      <c r="AM63">
        <f t="shared" si="39"/>
        <v>0.1015194</v>
      </c>
      <c r="AN63">
        <f t="shared" si="40"/>
        <v>3.9998600000000004</v>
      </c>
      <c r="AO63" t="str">
        <f t="shared" si="41"/>
        <v>lognormal</v>
      </c>
      <c r="AP63" t="str">
        <f t="shared" si="42"/>
        <v>normal</v>
      </c>
      <c r="AQ63">
        <f t="shared" si="29"/>
        <v>0.25</v>
      </c>
      <c r="AR63">
        <f t="shared" si="30"/>
        <v>1.2840254166877414</v>
      </c>
    </row>
    <row r="64" spans="1:44" x14ac:dyDescent="0.25">
      <c r="A64" t="b">
        <v>1</v>
      </c>
      <c r="B64">
        <v>1</v>
      </c>
      <c r="C64">
        <f t="shared" si="8"/>
        <v>1000</v>
      </c>
      <c r="D64">
        <v>500</v>
      </c>
      <c r="E64" t="b">
        <f t="shared" si="33"/>
        <v>0</v>
      </c>
      <c r="F64">
        <f t="shared" si="32"/>
        <v>12.25</v>
      </c>
      <c r="G64">
        <f t="shared" ref="G64:G74" si="44">6+5/8</f>
        <v>6.625</v>
      </c>
      <c r="H64">
        <f>$H$63</f>
        <v>5.875</v>
      </c>
      <c r="I64">
        <f t="shared" si="43"/>
        <v>0.31115000000000004</v>
      </c>
      <c r="J64">
        <f t="shared" si="13"/>
        <v>0.16827500000000001</v>
      </c>
      <c r="K64">
        <f t="shared" si="14"/>
        <v>0.149225</v>
      </c>
      <c r="L64">
        <f t="shared" si="36"/>
        <v>5.625</v>
      </c>
      <c r="M64">
        <f t="shared" si="37"/>
        <v>6.375</v>
      </c>
      <c r="N64">
        <f t="shared" si="15"/>
        <v>0.75</v>
      </c>
      <c r="O64">
        <f t="shared" si="16"/>
        <v>2</v>
      </c>
      <c r="P64">
        <f t="shared" si="17"/>
        <v>2.75</v>
      </c>
      <c r="Q64">
        <f t="shared" si="18"/>
        <v>1.625</v>
      </c>
      <c r="R64">
        <f t="shared" si="19"/>
        <v>4</v>
      </c>
      <c r="S64">
        <f t="shared" si="20"/>
        <v>2.375</v>
      </c>
      <c r="T64">
        <f t="shared" si="21"/>
        <v>0</v>
      </c>
      <c r="U64">
        <f t="shared" si="22"/>
        <v>1.375</v>
      </c>
      <c r="V64">
        <f t="shared" si="23"/>
        <v>2</v>
      </c>
      <c r="W64">
        <f t="shared" si="24"/>
        <v>4.375</v>
      </c>
      <c r="X64">
        <f t="shared" si="25"/>
        <v>2.75</v>
      </c>
      <c r="Y64">
        <f t="shared" si="26"/>
        <v>3</v>
      </c>
      <c r="Z64">
        <f t="shared" si="27"/>
        <v>2</v>
      </c>
      <c r="AA64">
        <f t="shared" si="28"/>
        <v>3</v>
      </c>
      <c r="AB64">
        <f t="shared" si="38"/>
        <v>4</v>
      </c>
      <c r="AC64">
        <v>22.5</v>
      </c>
      <c r="AI64">
        <v>0.2</v>
      </c>
      <c r="AK64">
        <v>36.38993269726754</v>
      </c>
      <c r="AL64">
        <v>36.696338429821331</v>
      </c>
      <c r="AM64">
        <f t="shared" si="39"/>
        <v>0.62535890000000005</v>
      </c>
      <c r="AN64">
        <f t="shared" si="40"/>
        <v>1.84673</v>
      </c>
      <c r="AO64" t="str">
        <f t="shared" si="41"/>
        <v>lognormal</v>
      </c>
      <c r="AP64" t="str">
        <f t="shared" si="42"/>
        <v>normal</v>
      </c>
      <c r="AQ64">
        <f t="shared" si="29"/>
        <v>0.25</v>
      </c>
      <c r="AR64">
        <f t="shared" si="30"/>
        <v>1.2840254166877414</v>
      </c>
    </row>
    <row r="65" spans="1:44" x14ac:dyDescent="0.25">
      <c r="A65" t="b">
        <v>1</v>
      </c>
      <c r="B65">
        <v>1</v>
      </c>
      <c r="C65">
        <f t="shared" si="8"/>
        <v>1000</v>
      </c>
      <c r="D65">
        <v>500</v>
      </c>
      <c r="E65" t="b">
        <f t="shared" si="33"/>
        <v>0</v>
      </c>
      <c r="F65">
        <f t="shared" ref="F65:F94" si="45">$F$32</f>
        <v>12.25</v>
      </c>
      <c r="G65">
        <f t="shared" si="44"/>
        <v>6.625</v>
      </c>
      <c r="H65">
        <f t="shared" ref="H65:H94" si="46">$H$63</f>
        <v>5.875</v>
      </c>
      <c r="I65">
        <f t="shared" si="43"/>
        <v>0.31115000000000004</v>
      </c>
      <c r="J65">
        <f t="shared" si="13"/>
        <v>0.16827500000000001</v>
      </c>
      <c r="K65">
        <f t="shared" si="14"/>
        <v>0.149225</v>
      </c>
      <c r="L65">
        <f t="shared" si="36"/>
        <v>5.625</v>
      </c>
      <c r="M65">
        <f t="shared" si="37"/>
        <v>6.375</v>
      </c>
      <c r="N65">
        <f t="shared" si="15"/>
        <v>0.75</v>
      </c>
      <c r="O65">
        <f t="shared" si="16"/>
        <v>2</v>
      </c>
      <c r="P65">
        <f t="shared" si="17"/>
        <v>2.75</v>
      </c>
      <c r="Q65">
        <f t="shared" si="18"/>
        <v>1.625</v>
      </c>
      <c r="R65">
        <f t="shared" si="19"/>
        <v>4</v>
      </c>
      <c r="S65">
        <f t="shared" si="20"/>
        <v>2.375</v>
      </c>
      <c r="T65">
        <f t="shared" si="21"/>
        <v>0</v>
      </c>
      <c r="U65">
        <f t="shared" si="22"/>
        <v>1.375</v>
      </c>
      <c r="V65">
        <f t="shared" si="23"/>
        <v>2</v>
      </c>
      <c r="W65">
        <f t="shared" si="24"/>
        <v>4.375</v>
      </c>
      <c r="X65">
        <f t="shared" si="25"/>
        <v>2.75</v>
      </c>
      <c r="Y65">
        <f t="shared" si="26"/>
        <v>3</v>
      </c>
      <c r="Z65">
        <f t="shared" si="27"/>
        <v>2</v>
      </c>
      <c r="AA65">
        <f t="shared" si="28"/>
        <v>3</v>
      </c>
      <c r="AB65">
        <f t="shared" si="38"/>
        <v>4</v>
      </c>
      <c r="AC65">
        <v>25</v>
      </c>
      <c r="AI65">
        <v>0.2</v>
      </c>
      <c r="AK65">
        <v>32.026389117873464</v>
      </c>
      <c r="AL65">
        <v>36.317981004821348</v>
      </c>
      <c r="AM65">
        <f t="shared" si="39"/>
        <v>0.62535890000000005</v>
      </c>
      <c r="AN65">
        <f t="shared" si="40"/>
        <v>1.84673</v>
      </c>
      <c r="AO65" t="str">
        <f t="shared" si="41"/>
        <v>lognormal</v>
      </c>
      <c r="AP65" t="str">
        <f t="shared" si="42"/>
        <v>normal</v>
      </c>
      <c r="AQ65">
        <f t="shared" si="29"/>
        <v>0.25</v>
      </c>
      <c r="AR65">
        <f t="shared" si="30"/>
        <v>1.2840254166877414</v>
      </c>
    </row>
    <row r="66" spans="1:44" x14ac:dyDescent="0.25">
      <c r="A66" t="b">
        <v>1</v>
      </c>
      <c r="B66">
        <v>1</v>
      </c>
      <c r="C66">
        <f t="shared" si="8"/>
        <v>1000</v>
      </c>
      <c r="D66">
        <v>500</v>
      </c>
      <c r="E66" t="b">
        <f t="shared" ref="E66:E94" si="47">IF(D66&gt;=C66,TRUE,FALSE)</f>
        <v>0</v>
      </c>
      <c r="F66">
        <f t="shared" si="45"/>
        <v>12.25</v>
      </c>
      <c r="G66">
        <f t="shared" si="44"/>
        <v>6.625</v>
      </c>
      <c r="H66">
        <f t="shared" si="46"/>
        <v>5.875</v>
      </c>
      <c r="I66">
        <f t="shared" si="43"/>
        <v>0.31115000000000004</v>
      </c>
      <c r="J66">
        <f t="shared" si="13"/>
        <v>0.16827500000000001</v>
      </c>
      <c r="K66">
        <f t="shared" si="14"/>
        <v>0.149225</v>
      </c>
      <c r="L66">
        <f t="shared" ref="L66:L94" si="48">F66-G66</f>
        <v>5.625</v>
      </c>
      <c r="M66">
        <f t="shared" ref="M66:M94" si="49">F66-H66</f>
        <v>6.375</v>
      </c>
      <c r="N66">
        <f t="shared" si="15"/>
        <v>0.75</v>
      </c>
      <c r="O66">
        <f t="shared" si="16"/>
        <v>2</v>
      </c>
      <c r="P66">
        <f t="shared" si="17"/>
        <v>2.75</v>
      </c>
      <c r="Q66">
        <f t="shared" si="18"/>
        <v>1.625</v>
      </c>
      <c r="R66">
        <f t="shared" si="19"/>
        <v>4</v>
      </c>
      <c r="S66">
        <f t="shared" si="20"/>
        <v>2.375</v>
      </c>
      <c r="T66">
        <f t="shared" si="21"/>
        <v>0</v>
      </c>
      <c r="U66">
        <f t="shared" si="22"/>
        <v>1.375</v>
      </c>
      <c r="V66">
        <f t="shared" si="23"/>
        <v>2</v>
      </c>
      <c r="W66">
        <f t="shared" si="24"/>
        <v>4.375</v>
      </c>
      <c r="X66">
        <f t="shared" si="25"/>
        <v>2.75</v>
      </c>
      <c r="Y66">
        <f t="shared" si="26"/>
        <v>3</v>
      </c>
      <c r="Z66">
        <f t="shared" si="27"/>
        <v>2</v>
      </c>
      <c r="AA66">
        <f t="shared" si="28"/>
        <v>3</v>
      </c>
      <c r="AB66">
        <f t="shared" ref="AB66:AB94" si="50">IF(E66=TRUE,IF(A66=TRUE,IF(G66&gt;=8+5/8,1,IF(G66&lt;=6+5/8,4,2)),Z66),IF(A66=TRUE,R66,V66))</f>
        <v>4</v>
      </c>
      <c r="AC66">
        <v>30</v>
      </c>
      <c r="AI66">
        <v>0.21</v>
      </c>
      <c r="AK66">
        <v>41.791528102450656</v>
      </c>
      <c r="AL66">
        <v>38.024517009394096</v>
      </c>
      <c r="AM66">
        <f t="shared" ref="AM66:AM94" si="51">IF(AB66=1,IF(E66=FALSE,$AY$9,$AY$10),IF(AB66=2,IF(E66=FALSE,$AY$13,$AY$14),IF(AB66=4,IF(E66=FALSE,$AY$17,$AY$18))))</f>
        <v>0.62535890000000005</v>
      </c>
      <c r="AN66">
        <f t="shared" ref="AN66:AN94" si="52">IF(AB66=1,IF(E66=FALSE,$AY$11,$AY$12),IF(AB66=2,IF(E66=FALSE,$AY$15,$AY$16),IF(AB66=4,IF(E66=FALSE,$AY$19,$AY$20))))</f>
        <v>1.84673</v>
      </c>
      <c r="AO66" t="str">
        <f t="shared" ref="AO66:AO94" si="53">IF(AB66=1,IF(E66=FALSE,$AZ$9,$AZ$10),IF(AB66=2,IF(E66=FALSE,$AZ$13,$AZ$14),IF(AB66=4,IF(E66=FALSE,$AZ$17,$AZ$18))))</f>
        <v>lognormal</v>
      </c>
      <c r="AP66" t="str">
        <f t="shared" ref="AP66:AP94" si="54">IF(AB66=1,IF(E66=FALSE,$AZ$11,$AZ$12),IF(AB66=2,IF(E66=FALSE,$AZ$15,$AZ$16),IF(AB66=4,IF(E66=FALSE,$AZ$19,$AZ$20))))</f>
        <v>normal</v>
      </c>
      <c r="AQ66">
        <f t="shared" si="29"/>
        <v>0.25</v>
      </c>
      <c r="AR66">
        <f t="shared" si="30"/>
        <v>1.2840254166877414</v>
      </c>
    </row>
    <row r="67" spans="1:44" x14ac:dyDescent="0.25">
      <c r="A67" t="b">
        <v>1</v>
      </c>
      <c r="B67">
        <v>1</v>
      </c>
      <c r="C67">
        <f t="shared" ref="C67:C94" si="55">B67*1000</f>
        <v>1000</v>
      </c>
      <c r="D67">
        <v>500</v>
      </c>
      <c r="E67" t="b">
        <f t="shared" si="47"/>
        <v>0</v>
      </c>
      <c r="F67">
        <f t="shared" si="45"/>
        <v>12.25</v>
      </c>
      <c r="G67">
        <f t="shared" si="44"/>
        <v>6.625</v>
      </c>
      <c r="H67">
        <f t="shared" si="46"/>
        <v>5.875</v>
      </c>
      <c r="I67">
        <f t="shared" ref="I67:I94" si="56">F67*2.54/100</f>
        <v>0.31115000000000004</v>
      </c>
      <c r="J67">
        <f t="shared" ref="J67:J94" si="57">G67*2.54/100</f>
        <v>0.16827500000000001</v>
      </c>
      <c r="K67">
        <f t="shared" ref="K67:K94" si="58">H67*2.54/100</f>
        <v>0.149225</v>
      </c>
      <c r="L67">
        <f t="shared" si="48"/>
        <v>5.625</v>
      </c>
      <c r="M67">
        <f t="shared" si="49"/>
        <v>6.375</v>
      </c>
      <c r="N67">
        <f t="shared" ref="N67:N94" si="59">G67-H67</f>
        <v>0.75</v>
      </c>
      <c r="O67">
        <f t="shared" ref="O67:O94" si="60">ABS(L67-(3+5/8))</f>
        <v>2</v>
      </c>
      <c r="P67">
        <f t="shared" ref="P67:P94" si="61">ABS(L67-(2+7/8))</f>
        <v>2.75</v>
      </c>
      <c r="Q67">
        <f t="shared" ref="Q67:Q94" si="62">ABS(L67-(4+0/8))</f>
        <v>1.625</v>
      </c>
      <c r="R67">
        <f t="shared" ref="R67:R94" si="63">IF(MIN(O67:Q67)=O67,1,IF(MIN(O67:Q67)=P67,2,IF(MIN(O67:Q67)=Q67,4)))</f>
        <v>4</v>
      </c>
      <c r="S67">
        <f t="shared" ref="S67:S94" si="64">ABS(M67-(8+3/4))</f>
        <v>2.375</v>
      </c>
      <c r="T67">
        <f t="shared" ref="T67:T94" si="65">ABS(M67-(6+3/8))</f>
        <v>0</v>
      </c>
      <c r="U67">
        <f t="shared" ref="U67:U94" si="66">ABS(M67-(7+3/4))</f>
        <v>1.375</v>
      </c>
      <c r="V67">
        <f t="shared" ref="V67:V94" si="67">IF(MIN(S67:U67)=S67,1,IF(MIN(S67:U67)=T67,2,IF(MIN(S67:U67)=U67,4)))</f>
        <v>2</v>
      </c>
      <c r="W67">
        <f t="shared" ref="W67:W94" si="68">ABS(N67-(5+1/8))</f>
        <v>4.375</v>
      </c>
      <c r="X67">
        <f t="shared" ref="X67:X94" si="69">ABS(N67-(3+1/2))</f>
        <v>2.75</v>
      </c>
      <c r="Y67">
        <f t="shared" ref="Y67:Y94" si="70">ABS(N67-(3+3/4))</f>
        <v>3</v>
      </c>
      <c r="Z67">
        <f t="shared" ref="Z67:Z94" si="71">IF(MIN(W67:Y67)=W67,1,IF(MIN(W67:Y67)=X67,2,IF(MIN(W67:Y67)=Y67,4)))</f>
        <v>2</v>
      </c>
      <c r="AA67">
        <f t="shared" ref="AA67:AA94" si="72">IF(E67=TRUE,IF(A67=TRUE,1,2),IF(A67=TRUE,3,4))</f>
        <v>3</v>
      </c>
      <c r="AB67">
        <f t="shared" si="50"/>
        <v>4</v>
      </c>
      <c r="AC67">
        <v>35</v>
      </c>
      <c r="AI67">
        <v>0.22</v>
      </c>
      <c r="AK67">
        <v>41.379055313440062</v>
      </c>
      <c r="AL67">
        <v>38.935611783493115</v>
      </c>
      <c r="AM67">
        <f t="shared" si="51"/>
        <v>0.62535890000000005</v>
      </c>
      <c r="AN67">
        <f t="shared" si="52"/>
        <v>1.84673</v>
      </c>
      <c r="AO67" t="str">
        <f t="shared" si="53"/>
        <v>lognormal</v>
      </c>
      <c r="AP67" t="str">
        <f t="shared" si="54"/>
        <v>normal</v>
      </c>
      <c r="AQ67">
        <f t="shared" ref="AQ67:AQ94" si="73">IF(AO67="lognormal",0.25,EXP(0.25))</f>
        <v>0.25</v>
      </c>
      <c r="AR67">
        <f t="shared" ref="AR67:AR94" si="74">IF(AP67="lognormal",0.25,EXP(0.25))</f>
        <v>1.2840254166877414</v>
      </c>
    </row>
    <row r="68" spans="1:44" x14ac:dyDescent="0.25">
      <c r="A68" t="b">
        <v>1</v>
      </c>
      <c r="B68">
        <v>1</v>
      </c>
      <c r="C68">
        <f t="shared" si="55"/>
        <v>1000</v>
      </c>
      <c r="D68">
        <v>500</v>
      </c>
      <c r="E68" t="b">
        <f t="shared" si="47"/>
        <v>0</v>
      </c>
      <c r="F68">
        <f t="shared" si="45"/>
        <v>12.25</v>
      </c>
      <c r="G68">
        <f t="shared" si="44"/>
        <v>6.625</v>
      </c>
      <c r="H68">
        <f t="shared" si="46"/>
        <v>5.875</v>
      </c>
      <c r="I68">
        <f t="shared" si="56"/>
        <v>0.31115000000000004</v>
      </c>
      <c r="J68">
        <f t="shared" si="57"/>
        <v>0.16827500000000001</v>
      </c>
      <c r="K68">
        <f t="shared" si="58"/>
        <v>0.149225</v>
      </c>
      <c r="L68">
        <f t="shared" si="48"/>
        <v>5.625</v>
      </c>
      <c r="M68">
        <f t="shared" si="49"/>
        <v>6.375</v>
      </c>
      <c r="N68">
        <f t="shared" si="59"/>
        <v>0.75</v>
      </c>
      <c r="O68">
        <f t="shared" si="60"/>
        <v>2</v>
      </c>
      <c r="P68">
        <f t="shared" si="61"/>
        <v>2.75</v>
      </c>
      <c r="Q68">
        <f t="shared" si="62"/>
        <v>1.625</v>
      </c>
      <c r="R68">
        <f t="shared" si="63"/>
        <v>4</v>
      </c>
      <c r="S68">
        <f t="shared" si="64"/>
        <v>2.375</v>
      </c>
      <c r="T68">
        <f t="shared" si="65"/>
        <v>0</v>
      </c>
      <c r="U68">
        <f t="shared" si="66"/>
        <v>1.375</v>
      </c>
      <c r="V68">
        <f t="shared" si="67"/>
        <v>2</v>
      </c>
      <c r="W68">
        <f t="shared" si="68"/>
        <v>4.375</v>
      </c>
      <c r="X68">
        <f t="shared" si="69"/>
        <v>2.75</v>
      </c>
      <c r="Y68">
        <f t="shared" si="70"/>
        <v>3</v>
      </c>
      <c r="Z68">
        <f t="shared" si="71"/>
        <v>2</v>
      </c>
      <c r="AA68">
        <f t="shared" si="72"/>
        <v>3</v>
      </c>
      <c r="AB68">
        <f t="shared" si="50"/>
        <v>4</v>
      </c>
      <c r="AC68">
        <v>40</v>
      </c>
      <c r="AI68">
        <v>0.23</v>
      </c>
      <c r="AK68">
        <v>31.087438299225447</v>
      </c>
      <c r="AL68">
        <v>39.060946218025386</v>
      </c>
      <c r="AM68">
        <f t="shared" si="51"/>
        <v>0.62535890000000005</v>
      </c>
      <c r="AN68">
        <f t="shared" si="52"/>
        <v>1.84673</v>
      </c>
      <c r="AO68" t="str">
        <f t="shared" si="53"/>
        <v>lognormal</v>
      </c>
      <c r="AP68" t="str">
        <f t="shared" si="54"/>
        <v>normal</v>
      </c>
      <c r="AQ68">
        <f t="shared" si="73"/>
        <v>0.25</v>
      </c>
      <c r="AR68">
        <f t="shared" si="74"/>
        <v>1.2840254166877414</v>
      </c>
    </row>
    <row r="69" spans="1:44" x14ac:dyDescent="0.25">
      <c r="A69" t="b">
        <v>1</v>
      </c>
      <c r="B69">
        <v>1</v>
      </c>
      <c r="C69">
        <f t="shared" si="55"/>
        <v>1000</v>
      </c>
      <c r="D69">
        <v>500</v>
      </c>
      <c r="E69" t="b">
        <f t="shared" si="47"/>
        <v>0</v>
      </c>
      <c r="F69">
        <f t="shared" si="45"/>
        <v>12.25</v>
      </c>
      <c r="G69">
        <f t="shared" si="44"/>
        <v>6.625</v>
      </c>
      <c r="H69">
        <f t="shared" si="46"/>
        <v>5.875</v>
      </c>
      <c r="I69">
        <f t="shared" si="56"/>
        <v>0.31115000000000004</v>
      </c>
      <c r="J69">
        <f t="shared" si="57"/>
        <v>0.16827500000000001</v>
      </c>
      <c r="K69">
        <f t="shared" si="58"/>
        <v>0.149225</v>
      </c>
      <c r="L69">
        <f t="shared" si="48"/>
        <v>5.625</v>
      </c>
      <c r="M69">
        <f t="shared" si="49"/>
        <v>6.375</v>
      </c>
      <c r="N69">
        <f t="shared" si="59"/>
        <v>0.75</v>
      </c>
      <c r="O69">
        <f t="shared" si="60"/>
        <v>2</v>
      </c>
      <c r="P69">
        <f t="shared" si="61"/>
        <v>2.75</v>
      </c>
      <c r="Q69">
        <f t="shared" si="62"/>
        <v>1.625</v>
      </c>
      <c r="R69">
        <f t="shared" si="63"/>
        <v>4</v>
      </c>
      <c r="S69">
        <f t="shared" si="64"/>
        <v>2.375</v>
      </c>
      <c r="T69">
        <f t="shared" si="65"/>
        <v>0</v>
      </c>
      <c r="U69">
        <f t="shared" si="66"/>
        <v>1.375</v>
      </c>
      <c r="V69">
        <f t="shared" si="67"/>
        <v>2</v>
      </c>
      <c r="W69">
        <f t="shared" si="68"/>
        <v>4.375</v>
      </c>
      <c r="X69">
        <f t="shared" si="69"/>
        <v>2.75</v>
      </c>
      <c r="Y69">
        <f t="shared" si="70"/>
        <v>3</v>
      </c>
      <c r="Z69">
        <f t="shared" si="71"/>
        <v>2</v>
      </c>
      <c r="AA69">
        <f t="shared" si="72"/>
        <v>3</v>
      </c>
      <c r="AB69">
        <f t="shared" si="50"/>
        <v>4</v>
      </c>
      <c r="AC69">
        <v>45</v>
      </c>
      <c r="AI69">
        <v>0.25</v>
      </c>
      <c r="AK69">
        <v>33.616470346107576</v>
      </c>
      <c r="AL69">
        <v>40.959593603451992</v>
      </c>
      <c r="AM69">
        <f t="shared" si="51"/>
        <v>0.62535890000000005</v>
      </c>
      <c r="AN69">
        <f t="shared" si="52"/>
        <v>1.84673</v>
      </c>
      <c r="AO69" t="str">
        <f t="shared" si="53"/>
        <v>lognormal</v>
      </c>
      <c r="AP69" t="str">
        <f t="shared" si="54"/>
        <v>normal</v>
      </c>
      <c r="AQ69">
        <f t="shared" si="73"/>
        <v>0.25</v>
      </c>
      <c r="AR69">
        <f t="shared" si="74"/>
        <v>1.2840254166877414</v>
      </c>
    </row>
    <row r="70" spans="1:44" x14ac:dyDescent="0.25">
      <c r="A70" t="b">
        <v>1</v>
      </c>
      <c r="B70">
        <v>1</v>
      </c>
      <c r="C70">
        <f t="shared" si="55"/>
        <v>1000</v>
      </c>
      <c r="D70">
        <v>500</v>
      </c>
      <c r="E70" t="b">
        <f t="shared" si="47"/>
        <v>0</v>
      </c>
      <c r="F70">
        <f t="shared" si="45"/>
        <v>12.25</v>
      </c>
      <c r="G70">
        <f t="shared" si="44"/>
        <v>6.625</v>
      </c>
      <c r="H70">
        <f t="shared" si="46"/>
        <v>5.875</v>
      </c>
      <c r="I70">
        <f t="shared" si="56"/>
        <v>0.31115000000000004</v>
      </c>
      <c r="J70">
        <f t="shared" si="57"/>
        <v>0.16827500000000001</v>
      </c>
      <c r="K70">
        <f t="shared" si="58"/>
        <v>0.149225</v>
      </c>
      <c r="L70">
        <f t="shared" si="48"/>
        <v>5.625</v>
      </c>
      <c r="M70">
        <f t="shared" si="49"/>
        <v>6.375</v>
      </c>
      <c r="N70">
        <f t="shared" si="59"/>
        <v>0.75</v>
      </c>
      <c r="O70">
        <f t="shared" si="60"/>
        <v>2</v>
      </c>
      <c r="P70">
        <f t="shared" si="61"/>
        <v>2.75</v>
      </c>
      <c r="Q70">
        <f t="shared" si="62"/>
        <v>1.625</v>
      </c>
      <c r="R70">
        <f t="shared" si="63"/>
        <v>4</v>
      </c>
      <c r="S70">
        <f t="shared" si="64"/>
        <v>2.375</v>
      </c>
      <c r="T70">
        <f t="shared" si="65"/>
        <v>0</v>
      </c>
      <c r="U70">
        <f t="shared" si="66"/>
        <v>1.375</v>
      </c>
      <c r="V70">
        <f t="shared" si="67"/>
        <v>2</v>
      </c>
      <c r="W70">
        <f t="shared" si="68"/>
        <v>4.375</v>
      </c>
      <c r="X70">
        <f t="shared" si="69"/>
        <v>2.75</v>
      </c>
      <c r="Y70">
        <f t="shared" si="70"/>
        <v>3</v>
      </c>
      <c r="Z70">
        <f t="shared" si="71"/>
        <v>2</v>
      </c>
      <c r="AA70">
        <f t="shared" si="72"/>
        <v>3</v>
      </c>
      <c r="AB70">
        <f t="shared" si="50"/>
        <v>4</v>
      </c>
      <c r="AC70">
        <v>50</v>
      </c>
      <c r="AI70">
        <v>0.27</v>
      </c>
      <c r="AK70">
        <v>26.08457315136285</v>
      </c>
      <c r="AL70">
        <v>41.836282948121678</v>
      </c>
      <c r="AM70">
        <f t="shared" si="51"/>
        <v>0.62535890000000005</v>
      </c>
      <c r="AN70">
        <f t="shared" si="52"/>
        <v>1.84673</v>
      </c>
      <c r="AO70" t="str">
        <f t="shared" si="53"/>
        <v>lognormal</v>
      </c>
      <c r="AP70" t="str">
        <f t="shared" si="54"/>
        <v>normal</v>
      </c>
      <c r="AQ70">
        <f t="shared" si="73"/>
        <v>0.25</v>
      </c>
      <c r="AR70">
        <f t="shared" si="74"/>
        <v>1.2840254166877414</v>
      </c>
    </row>
    <row r="71" spans="1:44" x14ac:dyDescent="0.25">
      <c r="A71" t="b">
        <v>1</v>
      </c>
      <c r="B71">
        <v>1</v>
      </c>
      <c r="C71">
        <f t="shared" si="55"/>
        <v>1000</v>
      </c>
      <c r="D71">
        <v>500</v>
      </c>
      <c r="E71" t="b">
        <f t="shared" si="47"/>
        <v>0</v>
      </c>
      <c r="F71">
        <f t="shared" si="45"/>
        <v>12.25</v>
      </c>
      <c r="G71">
        <f t="shared" si="44"/>
        <v>6.625</v>
      </c>
      <c r="H71">
        <f t="shared" si="46"/>
        <v>5.875</v>
      </c>
      <c r="I71">
        <f t="shared" si="56"/>
        <v>0.31115000000000004</v>
      </c>
      <c r="J71">
        <f t="shared" si="57"/>
        <v>0.16827500000000001</v>
      </c>
      <c r="K71">
        <f t="shared" si="58"/>
        <v>0.149225</v>
      </c>
      <c r="L71">
        <f t="shared" si="48"/>
        <v>5.625</v>
      </c>
      <c r="M71">
        <f t="shared" si="49"/>
        <v>6.375</v>
      </c>
      <c r="N71">
        <f t="shared" si="59"/>
        <v>0.75</v>
      </c>
      <c r="O71">
        <f t="shared" si="60"/>
        <v>2</v>
      </c>
      <c r="P71">
        <f t="shared" si="61"/>
        <v>2.75</v>
      </c>
      <c r="Q71">
        <f t="shared" si="62"/>
        <v>1.625</v>
      </c>
      <c r="R71">
        <f t="shared" si="63"/>
        <v>4</v>
      </c>
      <c r="S71">
        <f t="shared" si="64"/>
        <v>2.375</v>
      </c>
      <c r="T71">
        <f t="shared" si="65"/>
        <v>0</v>
      </c>
      <c r="U71">
        <f t="shared" si="66"/>
        <v>1.375</v>
      </c>
      <c r="V71">
        <f t="shared" si="67"/>
        <v>2</v>
      </c>
      <c r="W71">
        <f t="shared" si="68"/>
        <v>4.375</v>
      </c>
      <c r="X71">
        <f t="shared" si="69"/>
        <v>2.75</v>
      </c>
      <c r="Y71">
        <f t="shared" si="70"/>
        <v>3</v>
      </c>
      <c r="Z71">
        <f t="shared" si="71"/>
        <v>2</v>
      </c>
      <c r="AA71">
        <f t="shared" si="72"/>
        <v>3</v>
      </c>
      <c r="AB71">
        <f t="shared" si="50"/>
        <v>4</v>
      </c>
      <c r="AC71">
        <v>55</v>
      </c>
      <c r="AI71">
        <v>0.3</v>
      </c>
      <c r="AK71">
        <v>25.10255389805323</v>
      </c>
      <c r="AL71">
        <v>43.910815044963705</v>
      </c>
      <c r="AM71">
        <f t="shared" si="51"/>
        <v>0.62535890000000005</v>
      </c>
      <c r="AN71">
        <f t="shared" si="52"/>
        <v>1.84673</v>
      </c>
      <c r="AO71" t="str">
        <f t="shared" si="53"/>
        <v>lognormal</v>
      </c>
      <c r="AP71" t="str">
        <f t="shared" si="54"/>
        <v>normal</v>
      </c>
      <c r="AQ71">
        <f t="shared" si="73"/>
        <v>0.25</v>
      </c>
      <c r="AR71">
        <f t="shared" si="74"/>
        <v>1.2840254166877414</v>
      </c>
    </row>
    <row r="72" spans="1:44" x14ac:dyDescent="0.25">
      <c r="A72" t="b">
        <v>1</v>
      </c>
      <c r="B72">
        <v>1</v>
      </c>
      <c r="C72">
        <f t="shared" si="55"/>
        <v>1000</v>
      </c>
      <c r="D72">
        <v>500</v>
      </c>
      <c r="E72" t="b">
        <f t="shared" si="47"/>
        <v>0</v>
      </c>
      <c r="F72">
        <f t="shared" si="45"/>
        <v>12.25</v>
      </c>
      <c r="G72">
        <f t="shared" si="44"/>
        <v>6.625</v>
      </c>
      <c r="H72">
        <f t="shared" si="46"/>
        <v>5.875</v>
      </c>
      <c r="I72">
        <f t="shared" si="56"/>
        <v>0.31115000000000004</v>
      </c>
      <c r="J72">
        <f t="shared" si="57"/>
        <v>0.16827500000000001</v>
      </c>
      <c r="K72">
        <f t="shared" si="58"/>
        <v>0.149225</v>
      </c>
      <c r="L72">
        <f t="shared" si="48"/>
        <v>5.625</v>
      </c>
      <c r="M72">
        <f t="shared" si="49"/>
        <v>6.375</v>
      </c>
      <c r="N72">
        <f t="shared" si="59"/>
        <v>0.75</v>
      </c>
      <c r="O72">
        <f t="shared" si="60"/>
        <v>2</v>
      </c>
      <c r="P72">
        <f t="shared" si="61"/>
        <v>2.75</v>
      </c>
      <c r="Q72">
        <f t="shared" si="62"/>
        <v>1.625</v>
      </c>
      <c r="R72">
        <f t="shared" si="63"/>
        <v>4</v>
      </c>
      <c r="S72">
        <f t="shared" si="64"/>
        <v>2.375</v>
      </c>
      <c r="T72">
        <f t="shared" si="65"/>
        <v>0</v>
      </c>
      <c r="U72">
        <f t="shared" si="66"/>
        <v>1.375</v>
      </c>
      <c r="V72">
        <f t="shared" si="67"/>
        <v>2</v>
      </c>
      <c r="W72">
        <f t="shared" si="68"/>
        <v>4.375</v>
      </c>
      <c r="X72">
        <f t="shared" si="69"/>
        <v>2.75</v>
      </c>
      <c r="Y72">
        <f t="shared" si="70"/>
        <v>3</v>
      </c>
      <c r="Z72">
        <f t="shared" si="71"/>
        <v>2</v>
      </c>
      <c r="AA72">
        <f t="shared" si="72"/>
        <v>3</v>
      </c>
      <c r="AB72">
        <f t="shared" si="50"/>
        <v>4</v>
      </c>
      <c r="AC72">
        <v>60</v>
      </c>
      <c r="AI72">
        <v>0.33</v>
      </c>
      <c r="AK72">
        <v>15.794426735427972</v>
      </c>
      <c r="AL72">
        <v>44.752162880774989</v>
      </c>
      <c r="AM72">
        <f t="shared" si="51"/>
        <v>0.62535890000000005</v>
      </c>
      <c r="AN72">
        <f t="shared" si="52"/>
        <v>1.84673</v>
      </c>
      <c r="AO72" t="str">
        <f t="shared" si="53"/>
        <v>lognormal</v>
      </c>
      <c r="AP72" t="str">
        <f t="shared" si="54"/>
        <v>normal</v>
      </c>
      <c r="AQ72">
        <f t="shared" si="73"/>
        <v>0.25</v>
      </c>
      <c r="AR72">
        <f t="shared" si="74"/>
        <v>1.2840254166877414</v>
      </c>
    </row>
    <row r="73" spans="1:44" x14ac:dyDescent="0.25">
      <c r="A73" t="b">
        <v>1</v>
      </c>
      <c r="B73">
        <v>1</v>
      </c>
      <c r="C73">
        <f t="shared" si="55"/>
        <v>1000</v>
      </c>
      <c r="D73">
        <v>500</v>
      </c>
      <c r="E73" t="b">
        <f t="shared" si="47"/>
        <v>0</v>
      </c>
      <c r="F73">
        <f t="shared" si="45"/>
        <v>12.25</v>
      </c>
      <c r="G73">
        <f t="shared" si="44"/>
        <v>6.625</v>
      </c>
      <c r="H73">
        <f t="shared" si="46"/>
        <v>5.875</v>
      </c>
      <c r="I73">
        <f t="shared" si="56"/>
        <v>0.31115000000000004</v>
      </c>
      <c r="J73">
        <f t="shared" si="57"/>
        <v>0.16827500000000001</v>
      </c>
      <c r="K73">
        <f t="shared" si="58"/>
        <v>0.149225</v>
      </c>
      <c r="L73">
        <f t="shared" si="48"/>
        <v>5.625</v>
      </c>
      <c r="M73">
        <f t="shared" si="49"/>
        <v>6.375</v>
      </c>
      <c r="N73">
        <f t="shared" si="59"/>
        <v>0.75</v>
      </c>
      <c r="O73">
        <f t="shared" si="60"/>
        <v>2</v>
      </c>
      <c r="P73">
        <f t="shared" si="61"/>
        <v>2.75</v>
      </c>
      <c r="Q73">
        <f t="shared" si="62"/>
        <v>1.625</v>
      </c>
      <c r="R73">
        <f t="shared" si="63"/>
        <v>4</v>
      </c>
      <c r="S73">
        <f t="shared" si="64"/>
        <v>2.375</v>
      </c>
      <c r="T73">
        <f t="shared" si="65"/>
        <v>0</v>
      </c>
      <c r="U73">
        <f t="shared" si="66"/>
        <v>1.375</v>
      </c>
      <c r="V73">
        <f t="shared" si="67"/>
        <v>2</v>
      </c>
      <c r="W73">
        <f t="shared" si="68"/>
        <v>4.375</v>
      </c>
      <c r="X73">
        <f t="shared" si="69"/>
        <v>2.75</v>
      </c>
      <c r="Y73">
        <f t="shared" si="70"/>
        <v>3</v>
      </c>
      <c r="Z73">
        <f t="shared" si="71"/>
        <v>2</v>
      </c>
      <c r="AA73">
        <f t="shared" si="72"/>
        <v>3</v>
      </c>
      <c r="AB73">
        <f t="shared" si="50"/>
        <v>4</v>
      </c>
      <c r="AC73">
        <v>63</v>
      </c>
      <c r="AI73">
        <v>0.36</v>
      </c>
      <c r="AK73">
        <v>16.486698478032807</v>
      </c>
      <c r="AL73">
        <v>46.932604604500852</v>
      </c>
      <c r="AM73">
        <f t="shared" si="51"/>
        <v>0.62535890000000005</v>
      </c>
      <c r="AN73">
        <f t="shared" si="52"/>
        <v>1.84673</v>
      </c>
      <c r="AO73" t="str">
        <f t="shared" si="53"/>
        <v>lognormal</v>
      </c>
      <c r="AP73" t="str">
        <f t="shared" si="54"/>
        <v>normal</v>
      </c>
      <c r="AQ73">
        <f t="shared" si="73"/>
        <v>0.25</v>
      </c>
      <c r="AR73">
        <f t="shared" si="74"/>
        <v>1.2840254166877414</v>
      </c>
    </row>
    <row r="74" spans="1:44" x14ac:dyDescent="0.25">
      <c r="A74" t="b">
        <v>1</v>
      </c>
      <c r="B74">
        <v>1</v>
      </c>
      <c r="C74">
        <f t="shared" si="55"/>
        <v>1000</v>
      </c>
      <c r="D74">
        <v>500</v>
      </c>
      <c r="E74" t="b">
        <f t="shared" si="47"/>
        <v>0</v>
      </c>
      <c r="F74">
        <f t="shared" si="45"/>
        <v>12.25</v>
      </c>
      <c r="G74">
        <f t="shared" si="44"/>
        <v>6.625</v>
      </c>
      <c r="H74">
        <f t="shared" si="46"/>
        <v>5.875</v>
      </c>
      <c r="I74">
        <f t="shared" si="56"/>
        <v>0.31115000000000004</v>
      </c>
      <c r="J74">
        <f t="shared" si="57"/>
        <v>0.16827500000000001</v>
      </c>
      <c r="K74">
        <f t="shared" si="58"/>
        <v>0.149225</v>
      </c>
      <c r="L74">
        <f t="shared" si="48"/>
        <v>5.625</v>
      </c>
      <c r="M74">
        <f t="shared" si="49"/>
        <v>6.375</v>
      </c>
      <c r="N74">
        <f t="shared" si="59"/>
        <v>0.75</v>
      </c>
      <c r="O74">
        <f t="shared" si="60"/>
        <v>2</v>
      </c>
      <c r="P74">
        <f t="shared" si="61"/>
        <v>2.75</v>
      </c>
      <c r="Q74">
        <f t="shared" si="62"/>
        <v>1.625</v>
      </c>
      <c r="R74">
        <f t="shared" si="63"/>
        <v>4</v>
      </c>
      <c r="S74">
        <f t="shared" si="64"/>
        <v>2.375</v>
      </c>
      <c r="T74">
        <f t="shared" si="65"/>
        <v>0</v>
      </c>
      <c r="U74">
        <f t="shared" si="66"/>
        <v>1.375</v>
      </c>
      <c r="V74">
        <f t="shared" si="67"/>
        <v>2</v>
      </c>
      <c r="W74">
        <f t="shared" si="68"/>
        <v>4.375</v>
      </c>
      <c r="X74">
        <f t="shared" si="69"/>
        <v>2.75</v>
      </c>
      <c r="Y74">
        <f t="shared" si="70"/>
        <v>3</v>
      </c>
      <c r="Z74">
        <f t="shared" si="71"/>
        <v>2</v>
      </c>
      <c r="AA74">
        <f t="shared" si="72"/>
        <v>3</v>
      </c>
      <c r="AB74">
        <f t="shared" si="50"/>
        <v>4</v>
      </c>
      <c r="AC74">
        <v>66</v>
      </c>
      <c r="AI74">
        <v>0.4</v>
      </c>
      <c r="AK74">
        <v>19.036344633323552</v>
      </c>
      <c r="AL74">
        <v>50.161797801265962</v>
      </c>
      <c r="AM74">
        <f t="shared" si="51"/>
        <v>0.62535890000000005</v>
      </c>
      <c r="AN74">
        <f t="shared" si="52"/>
        <v>1.84673</v>
      </c>
      <c r="AO74" t="str">
        <f t="shared" si="53"/>
        <v>lognormal</v>
      </c>
      <c r="AP74" t="str">
        <f t="shared" si="54"/>
        <v>normal</v>
      </c>
      <c r="AQ74">
        <f t="shared" si="73"/>
        <v>0.25</v>
      </c>
      <c r="AR74">
        <f t="shared" si="74"/>
        <v>1.2840254166877414</v>
      </c>
    </row>
    <row r="75" spans="1:44" x14ac:dyDescent="0.25">
      <c r="A75" t="b">
        <v>1</v>
      </c>
      <c r="B75">
        <v>1</v>
      </c>
      <c r="C75">
        <f t="shared" si="55"/>
        <v>1000</v>
      </c>
      <c r="D75">
        <v>1500</v>
      </c>
      <c r="E75" t="b">
        <f t="shared" si="47"/>
        <v>1</v>
      </c>
      <c r="F75">
        <f t="shared" si="45"/>
        <v>12.25</v>
      </c>
      <c r="G75">
        <f>6+5/8</f>
        <v>6.625</v>
      </c>
      <c r="H75">
        <f t="shared" si="46"/>
        <v>5.875</v>
      </c>
      <c r="I75">
        <f t="shared" si="56"/>
        <v>0.31115000000000004</v>
      </c>
      <c r="J75">
        <f t="shared" si="57"/>
        <v>0.16827500000000001</v>
      </c>
      <c r="K75">
        <f t="shared" si="58"/>
        <v>0.149225</v>
      </c>
      <c r="L75">
        <f t="shared" si="48"/>
        <v>5.625</v>
      </c>
      <c r="M75">
        <f t="shared" si="49"/>
        <v>6.375</v>
      </c>
      <c r="N75">
        <f t="shared" si="59"/>
        <v>0.75</v>
      </c>
      <c r="O75">
        <f t="shared" si="60"/>
        <v>2</v>
      </c>
      <c r="P75">
        <f t="shared" si="61"/>
        <v>2.75</v>
      </c>
      <c r="Q75">
        <f t="shared" si="62"/>
        <v>1.625</v>
      </c>
      <c r="R75">
        <f t="shared" si="63"/>
        <v>4</v>
      </c>
      <c r="S75">
        <f t="shared" si="64"/>
        <v>2.375</v>
      </c>
      <c r="T75">
        <f t="shared" si="65"/>
        <v>0</v>
      </c>
      <c r="U75">
        <f t="shared" si="66"/>
        <v>1.375</v>
      </c>
      <c r="V75">
        <f t="shared" si="67"/>
        <v>2</v>
      </c>
      <c r="W75">
        <f t="shared" si="68"/>
        <v>4.375</v>
      </c>
      <c r="X75">
        <f t="shared" si="69"/>
        <v>2.75</v>
      </c>
      <c r="Y75">
        <f t="shared" si="70"/>
        <v>3</v>
      </c>
      <c r="Z75">
        <f t="shared" si="71"/>
        <v>2</v>
      </c>
      <c r="AA75">
        <f t="shared" si="72"/>
        <v>1</v>
      </c>
      <c r="AB75">
        <f t="shared" si="50"/>
        <v>4</v>
      </c>
      <c r="AC75">
        <v>25</v>
      </c>
      <c r="AD75">
        <v>1.3954449999999999E-3</v>
      </c>
      <c r="AE75">
        <v>0.31491289300000003</v>
      </c>
      <c r="AH75">
        <v>36</v>
      </c>
      <c r="AI75">
        <v>0.12</v>
      </c>
      <c r="AJ75">
        <v>7.195E-2</v>
      </c>
      <c r="AK75">
        <v>48.337451306263169</v>
      </c>
      <c r="AL75">
        <v>200</v>
      </c>
      <c r="AM75">
        <f t="shared" si="51"/>
        <v>9.2900999999999989</v>
      </c>
      <c r="AN75">
        <f t="shared" si="52"/>
        <v>2.9013299999999997</v>
      </c>
      <c r="AO75" t="str">
        <f t="shared" si="53"/>
        <v>normal</v>
      </c>
      <c r="AP75" t="str">
        <f t="shared" si="54"/>
        <v>normal</v>
      </c>
      <c r="AQ75">
        <f t="shared" si="73"/>
        <v>1.2840254166877414</v>
      </c>
      <c r="AR75">
        <f t="shared" si="74"/>
        <v>1.2840254166877414</v>
      </c>
    </row>
    <row r="76" spans="1:44" x14ac:dyDescent="0.25">
      <c r="A76" t="b">
        <v>1</v>
      </c>
      <c r="B76">
        <v>1</v>
      </c>
      <c r="C76">
        <f t="shared" si="55"/>
        <v>1000</v>
      </c>
      <c r="D76">
        <v>1500</v>
      </c>
      <c r="E76" t="b">
        <f t="shared" si="47"/>
        <v>1</v>
      </c>
      <c r="F76">
        <f t="shared" si="45"/>
        <v>12.25</v>
      </c>
      <c r="G76">
        <f t="shared" ref="G76:G94" si="75">6+5/8</f>
        <v>6.625</v>
      </c>
      <c r="H76">
        <f t="shared" si="46"/>
        <v>5.875</v>
      </c>
      <c r="I76">
        <f t="shared" si="56"/>
        <v>0.31115000000000004</v>
      </c>
      <c r="J76">
        <f t="shared" si="57"/>
        <v>0.16827500000000001</v>
      </c>
      <c r="K76">
        <f t="shared" si="58"/>
        <v>0.149225</v>
      </c>
      <c r="L76">
        <f t="shared" si="48"/>
        <v>5.625</v>
      </c>
      <c r="M76">
        <f t="shared" si="49"/>
        <v>6.375</v>
      </c>
      <c r="N76">
        <f t="shared" si="59"/>
        <v>0.75</v>
      </c>
      <c r="O76">
        <f t="shared" si="60"/>
        <v>2</v>
      </c>
      <c r="P76">
        <f t="shared" si="61"/>
        <v>2.75</v>
      </c>
      <c r="Q76">
        <f t="shared" si="62"/>
        <v>1.625</v>
      </c>
      <c r="R76">
        <f t="shared" si="63"/>
        <v>4</v>
      </c>
      <c r="S76">
        <f t="shared" si="64"/>
        <v>2.375</v>
      </c>
      <c r="T76">
        <f t="shared" si="65"/>
        <v>0</v>
      </c>
      <c r="U76">
        <f t="shared" si="66"/>
        <v>1.375</v>
      </c>
      <c r="V76">
        <f t="shared" si="67"/>
        <v>2</v>
      </c>
      <c r="W76">
        <f t="shared" si="68"/>
        <v>4.375</v>
      </c>
      <c r="X76">
        <f t="shared" si="69"/>
        <v>2.75</v>
      </c>
      <c r="Y76">
        <f t="shared" si="70"/>
        <v>3</v>
      </c>
      <c r="Z76">
        <f t="shared" si="71"/>
        <v>2</v>
      </c>
      <c r="AA76">
        <f t="shared" si="72"/>
        <v>1</v>
      </c>
      <c r="AB76">
        <f t="shared" si="50"/>
        <v>4</v>
      </c>
      <c r="AC76">
        <v>25</v>
      </c>
      <c r="AD76">
        <v>3.7932130000000001E-3</v>
      </c>
      <c r="AE76">
        <v>0.51920358600000005</v>
      </c>
      <c r="AH76">
        <v>48</v>
      </c>
      <c r="AI76">
        <v>0.14000000000000001</v>
      </c>
      <c r="AJ76">
        <v>7.195E-2</v>
      </c>
      <c r="AK76">
        <v>67.1966310835587</v>
      </c>
      <c r="AL76">
        <v>200</v>
      </c>
      <c r="AM76">
        <f t="shared" si="51"/>
        <v>9.2900999999999989</v>
      </c>
      <c r="AN76">
        <f t="shared" si="52"/>
        <v>2.9013299999999997</v>
      </c>
      <c r="AO76" t="str">
        <f t="shared" si="53"/>
        <v>normal</v>
      </c>
      <c r="AP76" t="str">
        <f t="shared" si="54"/>
        <v>normal</v>
      </c>
      <c r="AQ76">
        <f t="shared" si="73"/>
        <v>1.2840254166877414</v>
      </c>
      <c r="AR76">
        <f t="shared" si="74"/>
        <v>1.2840254166877414</v>
      </c>
    </row>
    <row r="77" spans="1:44" x14ac:dyDescent="0.25">
      <c r="A77" t="b">
        <v>1</v>
      </c>
      <c r="B77">
        <v>1</v>
      </c>
      <c r="C77">
        <f t="shared" si="55"/>
        <v>1000</v>
      </c>
      <c r="D77">
        <v>1500</v>
      </c>
      <c r="E77" t="b">
        <f t="shared" si="47"/>
        <v>1</v>
      </c>
      <c r="F77">
        <f t="shared" si="45"/>
        <v>12.25</v>
      </c>
      <c r="G77">
        <f t="shared" si="75"/>
        <v>6.625</v>
      </c>
      <c r="H77">
        <f t="shared" si="46"/>
        <v>5.875</v>
      </c>
      <c r="I77">
        <f t="shared" si="56"/>
        <v>0.31115000000000004</v>
      </c>
      <c r="J77">
        <f t="shared" si="57"/>
        <v>0.16827500000000001</v>
      </c>
      <c r="K77">
        <f t="shared" si="58"/>
        <v>0.149225</v>
      </c>
      <c r="L77">
        <f t="shared" si="48"/>
        <v>5.625</v>
      </c>
      <c r="M77">
        <f t="shared" si="49"/>
        <v>6.375</v>
      </c>
      <c r="N77">
        <f t="shared" si="59"/>
        <v>0.75</v>
      </c>
      <c r="O77">
        <f t="shared" si="60"/>
        <v>2</v>
      </c>
      <c r="P77">
        <f t="shared" si="61"/>
        <v>2.75</v>
      </c>
      <c r="Q77">
        <f t="shared" si="62"/>
        <v>1.625</v>
      </c>
      <c r="R77">
        <f t="shared" si="63"/>
        <v>4</v>
      </c>
      <c r="S77">
        <f t="shared" si="64"/>
        <v>2.375</v>
      </c>
      <c r="T77">
        <f t="shared" si="65"/>
        <v>0</v>
      </c>
      <c r="U77">
        <f t="shared" si="66"/>
        <v>1.375</v>
      </c>
      <c r="V77">
        <f t="shared" si="67"/>
        <v>2</v>
      </c>
      <c r="W77">
        <f t="shared" si="68"/>
        <v>4.375</v>
      </c>
      <c r="X77">
        <f t="shared" si="69"/>
        <v>2.75</v>
      </c>
      <c r="Y77">
        <f t="shared" si="70"/>
        <v>3</v>
      </c>
      <c r="Z77">
        <f t="shared" si="71"/>
        <v>2</v>
      </c>
      <c r="AA77">
        <f t="shared" si="72"/>
        <v>1</v>
      </c>
      <c r="AB77">
        <f t="shared" si="50"/>
        <v>4</v>
      </c>
      <c r="AC77">
        <v>25</v>
      </c>
      <c r="AD77">
        <v>2.8028262000000002E-2</v>
      </c>
      <c r="AE77">
        <v>1.411341672</v>
      </c>
      <c r="AH77">
        <v>72</v>
      </c>
      <c r="AI77">
        <v>0.16</v>
      </c>
      <c r="AJ77">
        <v>7.195E-2</v>
      </c>
      <c r="AK77">
        <v>73.33840748577542</v>
      </c>
      <c r="AL77">
        <v>200</v>
      </c>
      <c r="AM77">
        <f t="shared" si="51"/>
        <v>9.2900999999999989</v>
      </c>
      <c r="AN77">
        <f t="shared" si="52"/>
        <v>2.9013299999999997</v>
      </c>
      <c r="AO77" t="str">
        <f t="shared" si="53"/>
        <v>normal</v>
      </c>
      <c r="AP77" t="str">
        <f t="shared" si="54"/>
        <v>normal</v>
      </c>
      <c r="AQ77">
        <f t="shared" si="73"/>
        <v>1.2840254166877414</v>
      </c>
      <c r="AR77">
        <f t="shared" si="74"/>
        <v>1.2840254166877414</v>
      </c>
    </row>
    <row r="78" spans="1:44" x14ac:dyDescent="0.25">
      <c r="A78" t="b">
        <v>1</v>
      </c>
      <c r="B78">
        <v>1</v>
      </c>
      <c r="C78">
        <f t="shared" si="55"/>
        <v>1000</v>
      </c>
      <c r="D78">
        <v>1500</v>
      </c>
      <c r="E78" t="b">
        <f t="shared" si="47"/>
        <v>1</v>
      </c>
      <c r="F78">
        <f t="shared" si="45"/>
        <v>12.25</v>
      </c>
      <c r="G78">
        <f t="shared" si="75"/>
        <v>6.625</v>
      </c>
      <c r="H78">
        <f t="shared" si="46"/>
        <v>5.875</v>
      </c>
      <c r="I78">
        <f t="shared" si="56"/>
        <v>0.31115000000000004</v>
      </c>
      <c r="J78">
        <f t="shared" si="57"/>
        <v>0.16827500000000001</v>
      </c>
      <c r="K78">
        <f t="shared" si="58"/>
        <v>0.149225</v>
      </c>
      <c r="L78">
        <f t="shared" si="48"/>
        <v>5.625</v>
      </c>
      <c r="M78">
        <f t="shared" si="49"/>
        <v>6.375</v>
      </c>
      <c r="N78">
        <f t="shared" si="59"/>
        <v>0.75</v>
      </c>
      <c r="O78">
        <f t="shared" si="60"/>
        <v>2</v>
      </c>
      <c r="P78">
        <f t="shared" si="61"/>
        <v>2.75</v>
      </c>
      <c r="Q78">
        <f t="shared" si="62"/>
        <v>1.625</v>
      </c>
      <c r="R78">
        <f t="shared" si="63"/>
        <v>4</v>
      </c>
      <c r="S78">
        <f t="shared" si="64"/>
        <v>2.375</v>
      </c>
      <c r="T78">
        <f t="shared" si="65"/>
        <v>0</v>
      </c>
      <c r="U78">
        <f t="shared" si="66"/>
        <v>1.375</v>
      </c>
      <c r="V78">
        <f t="shared" si="67"/>
        <v>2</v>
      </c>
      <c r="W78">
        <f t="shared" si="68"/>
        <v>4.375</v>
      </c>
      <c r="X78">
        <f t="shared" si="69"/>
        <v>2.75</v>
      </c>
      <c r="Y78">
        <f t="shared" si="70"/>
        <v>3</v>
      </c>
      <c r="Z78">
        <f t="shared" si="71"/>
        <v>2</v>
      </c>
      <c r="AA78">
        <f t="shared" si="72"/>
        <v>1</v>
      </c>
      <c r="AB78">
        <f t="shared" si="50"/>
        <v>4</v>
      </c>
      <c r="AC78">
        <v>25</v>
      </c>
      <c r="AD78">
        <v>7.6188714000000005E-2</v>
      </c>
      <c r="AE78">
        <v>2.3269090349999999</v>
      </c>
      <c r="AH78">
        <v>84</v>
      </c>
      <c r="AI78">
        <v>0.18</v>
      </c>
      <c r="AJ78">
        <v>7.195E-2</v>
      </c>
      <c r="AK78">
        <v>60.913598837682549</v>
      </c>
      <c r="AL78">
        <v>200</v>
      </c>
      <c r="AM78">
        <f t="shared" si="51"/>
        <v>9.2900999999999989</v>
      </c>
      <c r="AN78">
        <f t="shared" si="52"/>
        <v>2.9013299999999997</v>
      </c>
      <c r="AO78" t="str">
        <f t="shared" si="53"/>
        <v>normal</v>
      </c>
      <c r="AP78" t="str">
        <f t="shared" si="54"/>
        <v>normal</v>
      </c>
      <c r="AQ78">
        <f t="shared" si="73"/>
        <v>1.2840254166877414</v>
      </c>
      <c r="AR78">
        <f t="shared" si="74"/>
        <v>1.2840254166877414</v>
      </c>
    </row>
    <row r="79" spans="1:44" x14ac:dyDescent="0.25">
      <c r="A79" t="b">
        <v>1</v>
      </c>
      <c r="B79">
        <v>1</v>
      </c>
      <c r="C79">
        <f t="shared" si="55"/>
        <v>1000</v>
      </c>
      <c r="D79">
        <v>1500</v>
      </c>
      <c r="E79" t="b">
        <f t="shared" si="47"/>
        <v>1</v>
      </c>
      <c r="F79">
        <f t="shared" si="45"/>
        <v>12.25</v>
      </c>
      <c r="G79">
        <f t="shared" si="75"/>
        <v>6.625</v>
      </c>
      <c r="H79">
        <f t="shared" si="46"/>
        <v>5.875</v>
      </c>
      <c r="I79">
        <f t="shared" si="56"/>
        <v>0.31115000000000004</v>
      </c>
      <c r="J79">
        <f t="shared" si="57"/>
        <v>0.16827500000000001</v>
      </c>
      <c r="K79">
        <f t="shared" si="58"/>
        <v>0.149225</v>
      </c>
      <c r="L79">
        <f t="shared" si="48"/>
        <v>5.625</v>
      </c>
      <c r="M79">
        <f t="shared" si="49"/>
        <v>6.375</v>
      </c>
      <c r="N79">
        <f t="shared" si="59"/>
        <v>0.75</v>
      </c>
      <c r="O79">
        <f t="shared" si="60"/>
        <v>2</v>
      </c>
      <c r="P79">
        <f t="shared" si="61"/>
        <v>2.75</v>
      </c>
      <c r="Q79">
        <f t="shared" si="62"/>
        <v>1.625</v>
      </c>
      <c r="R79">
        <f t="shared" si="63"/>
        <v>4</v>
      </c>
      <c r="S79">
        <f t="shared" si="64"/>
        <v>2.375</v>
      </c>
      <c r="T79">
        <f t="shared" si="65"/>
        <v>0</v>
      </c>
      <c r="U79">
        <f t="shared" si="66"/>
        <v>1.375</v>
      </c>
      <c r="V79">
        <f t="shared" si="67"/>
        <v>2</v>
      </c>
      <c r="W79">
        <f t="shared" si="68"/>
        <v>4.375</v>
      </c>
      <c r="X79">
        <f t="shared" si="69"/>
        <v>2.75</v>
      </c>
      <c r="Y79">
        <f t="shared" si="70"/>
        <v>3</v>
      </c>
      <c r="Z79">
        <f t="shared" si="71"/>
        <v>2</v>
      </c>
      <c r="AA79">
        <f t="shared" si="72"/>
        <v>1</v>
      </c>
      <c r="AB79">
        <f t="shared" si="50"/>
        <v>4</v>
      </c>
      <c r="AC79">
        <v>35</v>
      </c>
      <c r="AD79">
        <v>1.3954449999999999E-3</v>
      </c>
      <c r="AE79">
        <v>0.31491289300000003</v>
      </c>
      <c r="AH79">
        <v>36</v>
      </c>
      <c r="AI79">
        <v>0.14000000000000001</v>
      </c>
      <c r="AJ79">
        <v>7.8950000000000006E-2</v>
      </c>
      <c r="AK79">
        <v>62.653563162653192</v>
      </c>
      <c r="AL79">
        <v>200</v>
      </c>
      <c r="AM79">
        <f t="shared" si="51"/>
        <v>9.2900999999999989</v>
      </c>
      <c r="AN79">
        <f t="shared" si="52"/>
        <v>2.9013299999999997</v>
      </c>
      <c r="AO79" t="str">
        <f t="shared" si="53"/>
        <v>normal</v>
      </c>
      <c r="AP79" t="str">
        <f t="shared" si="54"/>
        <v>normal</v>
      </c>
      <c r="AQ79">
        <f t="shared" si="73"/>
        <v>1.2840254166877414</v>
      </c>
      <c r="AR79">
        <f t="shared" si="74"/>
        <v>1.2840254166877414</v>
      </c>
    </row>
    <row r="80" spans="1:44" x14ac:dyDescent="0.25">
      <c r="A80" t="b">
        <v>1</v>
      </c>
      <c r="B80">
        <v>1</v>
      </c>
      <c r="C80">
        <f t="shared" si="55"/>
        <v>1000</v>
      </c>
      <c r="D80">
        <v>1500</v>
      </c>
      <c r="E80" t="b">
        <f t="shared" si="47"/>
        <v>1</v>
      </c>
      <c r="F80">
        <f t="shared" si="45"/>
        <v>12.25</v>
      </c>
      <c r="G80">
        <f t="shared" si="75"/>
        <v>6.625</v>
      </c>
      <c r="H80">
        <f t="shared" si="46"/>
        <v>5.875</v>
      </c>
      <c r="I80">
        <f t="shared" si="56"/>
        <v>0.31115000000000004</v>
      </c>
      <c r="J80">
        <f t="shared" si="57"/>
        <v>0.16827500000000001</v>
      </c>
      <c r="K80">
        <f t="shared" si="58"/>
        <v>0.149225</v>
      </c>
      <c r="L80">
        <f t="shared" si="48"/>
        <v>5.625</v>
      </c>
      <c r="M80">
        <f t="shared" si="49"/>
        <v>6.375</v>
      </c>
      <c r="N80">
        <f t="shared" si="59"/>
        <v>0.75</v>
      </c>
      <c r="O80">
        <f t="shared" si="60"/>
        <v>2</v>
      </c>
      <c r="P80">
        <f t="shared" si="61"/>
        <v>2.75</v>
      </c>
      <c r="Q80">
        <f t="shared" si="62"/>
        <v>1.625</v>
      </c>
      <c r="R80">
        <f t="shared" si="63"/>
        <v>4</v>
      </c>
      <c r="S80">
        <f t="shared" si="64"/>
        <v>2.375</v>
      </c>
      <c r="T80">
        <f t="shared" si="65"/>
        <v>0</v>
      </c>
      <c r="U80">
        <f t="shared" si="66"/>
        <v>1.375</v>
      </c>
      <c r="V80">
        <f t="shared" si="67"/>
        <v>2</v>
      </c>
      <c r="W80">
        <f t="shared" si="68"/>
        <v>4.375</v>
      </c>
      <c r="X80">
        <f t="shared" si="69"/>
        <v>2.75</v>
      </c>
      <c r="Y80">
        <f t="shared" si="70"/>
        <v>3</v>
      </c>
      <c r="Z80">
        <f t="shared" si="71"/>
        <v>2</v>
      </c>
      <c r="AA80">
        <f t="shared" si="72"/>
        <v>1</v>
      </c>
      <c r="AB80">
        <f t="shared" si="50"/>
        <v>4</v>
      </c>
      <c r="AC80">
        <v>35</v>
      </c>
      <c r="AD80">
        <v>3.7932130000000001E-3</v>
      </c>
      <c r="AE80">
        <v>0.51920358600000005</v>
      </c>
      <c r="AH80">
        <v>48</v>
      </c>
      <c r="AI80">
        <v>0.16</v>
      </c>
      <c r="AJ80">
        <v>7.8950000000000006E-2</v>
      </c>
      <c r="AK80">
        <v>81.512742939948708</v>
      </c>
      <c r="AL80">
        <v>200</v>
      </c>
      <c r="AM80">
        <f t="shared" si="51"/>
        <v>9.2900999999999989</v>
      </c>
      <c r="AN80">
        <f t="shared" si="52"/>
        <v>2.9013299999999997</v>
      </c>
      <c r="AO80" t="str">
        <f t="shared" si="53"/>
        <v>normal</v>
      </c>
      <c r="AP80" t="str">
        <f t="shared" si="54"/>
        <v>normal</v>
      </c>
      <c r="AQ80">
        <f t="shared" si="73"/>
        <v>1.2840254166877414</v>
      </c>
      <c r="AR80">
        <f t="shared" si="74"/>
        <v>1.2840254166877414</v>
      </c>
    </row>
    <row r="81" spans="1:44" x14ac:dyDescent="0.25">
      <c r="A81" t="b">
        <v>1</v>
      </c>
      <c r="B81">
        <v>1</v>
      </c>
      <c r="C81">
        <f t="shared" si="55"/>
        <v>1000</v>
      </c>
      <c r="D81">
        <v>1500</v>
      </c>
      <c r="E81" t="b">
        <f t="shared" si="47"/>
        <v>1</v>
      </c>
      <c r="F81">
        <f t="shared" si="45"/>
        <v>12.25</v>
      </c>
      <c r="G81">
        <f t="shared" si="75"/>
        <v>6.625</v>
      </c>
      <c r="H81">
        <f t="shared" si="46"/>
        <v>5.875</v>
      </c>
      <c r="I81">
        <f t="shared" si="56"/>
        <v>0.31115000000000004</v>
      </c>
      <c r="J81">
        <f t="shared" si="57"/>
        <v>0.16827500000000001</v>
      </c>
      <c r="K81">
        <f t="shared" si="58"/>
        <v>0.149225</v>
      </c>
      <c r="L81">
        <f t="shared" si="48"/>
        <v>5.625</v>
      </c>
      <c r="M81">
        <f t="shared" si="49"/>
        <v>6.375</v>
      </c>
      <c r="N81">
        <f t="shared" si="59"/>
        <v>0.75</v>
      </c>
      <c r="O81">
        <f t="shared" si="60"/>
        <v>2</v>
      </c>
      <c r="P81">
        <f t="shared" si="61"/>
        <v>2.75</v>
      </c>
      <c r="Q81">
        <f t="shared" si="62"/>
        <v>1.625</v>
      </c>
      <c r="R81">
        <f t="shared" si="63"/>
        <v>4</v>
      </c>
      <c r="S81">
        <f t="shared" si="64"/>
        <v>2.375</v>
      </c>
      <c r="T81">
        <f t="shared" si="65"/>
        <v>0</v>
      </c>
      <c r="U81">
        <f t="shared" si="66"/>
        <v>1.375</v>
      </c>
      <c r="V81">
        <f t="shared" si="67"/>
        <v>2</v>
      </c>
      <c r="W81">
        <f t="shared" si="68"/>
        <v>4.375</v>
      </c>
      <c r="X81">
        <f t="shared" si="69"/>
        <v>2.75</v>
      </c>
      <c r="Y81">
        <f t="shared" si="70"/>
        <v>3</v>
      </c>
      <c r="Z81">
        <f t="shared" si="71"/>
        <v>2</v>
      </c>
      <c r="AA81">
        <f t="shared" si="72"/>
        <v>1</v>
      </c>
      <c r="AB81">
        <f t="shared" si="50"/>
        <v>4</v>
      </c>
      <c r="AC81">
        <v>35</v>
      </c>
      <c r="AD81">
        <v>2.8028262000000002E-2</v>
      </c>
      <c r="AE81">
        <v>1.411341672</v>
      </c>
      <c r="AH81">
        <v>72</v>
      </c>
      <c r="AI81">
        <v>0.18</v>
      </c>
      <c r="AJ81">
        <v>7.8950000000000006E-2</v>
      </c>
      <c r="AK81">
        <v>87.654519342165429</v>
      </c>
      <c r="AL81">
        <v>200</v>
      </c>
      <c r="AM81">
        <f t="shared" si="51"/>
        <v>9.2900999999999989</v>
      </c>
      <c r="AN81">
        <f t="shared" si="52"/>
        <v>2.9013299999999997</v>
      </c>
      <c r="AO81" t="str">
        <f t="shared" si="53"/>
        <v>normal</v>
      </c>
      <c r="AP81" t="str">
        <f t="shared" si="54"/>
        <v>normal</v>
      </c>
      <c r="AQ81">
        <f t="shared" si="73"/>
        <v>1.2840254166877414</v>
      </c>
      <c r="AR81">
        <f t="shared" si="74"/>
        <v>1.2840254166877414</v>
      </c>
    </row>
    <row r="82" spans="1:44" x14ac:dyDescent="0.25">
      <c r="A82" t="b">
        <v>1</v>
      </c>
      <c r="B82">
        <v>1</v>
      </c>
      <c r="C82">
        <f t="shared" si="55"/>
        <v>1000</v>
      </c>
      <c r="D82">
        <v>1500</v>
      </c>
      <c r="E82" t="b">
        <f t="shared" si="47"/>
        <v>1</v>
      </c>
      <c r="F82">
        <f t="shared" si="45"/>
        <v>12.25</v>
      </c>
      <c r="G82">
        <f t="shared" si="75"/>
        <v>6.625</v>
      </c>
      <c r="H82">
        <f t="shared" si="46"/>
        <v>5.875</v>
      </c>
      <c r="I82">
        <f t="shared" si="56"/>
        <v>0.31115000000000004</v>
      </c>
      <c r="J82">
        <f t="shared" si="57"/>
        <v>0.16827500000000001</v>
      </c>
      <c r="K82">
        <f t="shared" si="58"/>
        <v>0.149225</v>
      </c>
      <c r="L82">
        <f t="shared" si="48"/>
        <v>5.625</v>
      </c>
      <c r="M82">
        <f t="shared" si="49"/>
        <v>6.375</v>
      </c>
      <c r="N82">
        <f t="shared" si="59"/>
        <v>0.75</v>
      </c>
      <c r="O82">
        <f t="shared" si="60"/>
        <v>2</v>
      </c>
      <c r="P82">
        <f t="shared" si="61"/>
        <v>2.75</v>
      </c>
      <c r="Q82">
        <f t="shared" si="62"/>
        <v>1.625</v>
      </c>
      <c r="R82">
        <f t="shared" si="63"/>
        <v>4</v>
      </c>
      <c r="S82">
        <f t="shared" si="64"/>
        <v>2.375</v>
      </c>
      <c r="T82">
        <f t="shared" si="65"/>
        <v>0</v>
      </c>
      <c r="U82">
        <f t="shared" si="66"/>
        <v>1.375</v>
      </c>
      <c r="V82">
        <f t="shared" si="67"/>
        <v>2</v>
      </c>
      <c r="W82">
        <f t="shared" si="68"/>
        <v>4.375</v>
      </c>
      <c r="X82">
        <f t="shared" si="69"/>
        <v>2.75</v>
      </c>
      <c r="Y82">
        <f t="shared" si="70"/>
        <v>3</v>
      </c>
      <c r="Z82">
        <f t="shared" si="71"/>
        <v>2</v>
      </c>
      <c r="AA82">
        <f t="shared" si="72"/>
        <v>1</v>
      </c>
      <c r="AB82">
        <f t="shared" si="50"/>
        <v>4</v>
      </c>
      <c r="AC82">
        <v>35</v>
      </c>
      <c r="AD82">
        <v>7.6188714000000005E-2</v>
      </c>
      <c r="AE82">
        <v>2.3269090349999999</v>
      </c>
      <c r="AH82">
        <v>84</v>
      </c>
      <c r="AI82">
        <v>0.2</v>
      </c>
      <c r="AJ82">
        <v>7.8950000000000006E-2</v>
      </c>
      <c r="AK82">
        <v>75.22971069407258</v>
      </c>
      <c r="AL82">
        <v>200</v>
      </c>
      <c r="AM82">
        <f t="shared" si="51"/>
        <v>9.2900999999999989</v>
      </c>
      <c r="AN82">
        <f t="shared" si="52"/>
        <v>2.9013299999999997</v>
      </c>
      <c r="AO82" t="str">
        <f t="shared" si="53"/>
        <v>normal</v>
      </c>
      <c r="AP82" t="str">
        <f t="shared" si="54"/>
        <v>normal</v>
      </c>
      <c r="AQ82">
        <f t="shared" si="73"/>
        <v>1.2840254166877414</v>
      </c>
      <c r="AR82">
        <f t="shared" si="74"/>
        <v>1.2840254166877414</v>
      </c>
    </row>
    <row r="83" spans="1:44" x14ac:dyDescent="0.25">
      <c r="A83" t="b">
        <v>1</v>
      </c>
      <c r="B83">
        <v>1</v>
      </c>
      <c r="C83">
        <f t="shared" si="55"/>
        <v>1000</v>
      </c>
      <c r="D83">
        <v>1500</v>
      </c>
      <c r="E83" t="b">
        <f t="shared" si="47"/>
        <v>1</v>
      </c>
      <c r="F83">
        <f t="shared" si="45"/>
        <v>12.25</v>
      </c>
      <c r="G83">
        <f t="shared" si="75"/>
        <v>6.625</v>
      </c>
      <c r="H83">
        <f t="shared" si="46"/>
        <v>5.875</v>
      </c>
      <c r="I83">
        <f t="shared" si="56"/>
        <v>0.31115000000000004</v>
      </c>
      <c r="J83">
        <f t="shared" si="57"/>
        <v>0.16827500000000001</v>
      </c>
      <c r="K83">
        <f t="shared" si="58"/>
        <v>0.149225</v>
      </c>
      <c r="L83">
        <f t="shared" si="48"/>
        <v>5.625</v>
      </c>
      <c r="M83">
        <f t="shared" si="49"/>
        <v>6.375</v>
      </c>
      <c r="N83">
        <f t="shared" si="59"/>
        <v>0.75</v>
      </c>
      <c r="O83">
        <f t="shared" si="60"/>
        <v>2</v>
      </c>
      <c r="P83">
        <f t="shared" si="61"/>
        <v>2.75</v>
      </c>
      <c r="Q83">
        <f t="shared" si="62"/>
        <v>1.625</v>
      </c>
      <c r="R83">
        <f t="shared" si="63"/>
        <v>4</v>
      </c>
      <c r="S83">
        <f t="shared" si="64"/>
        <v>2.375</v>
      </c>
      <c r="T83">
        <f t="shared" si="65"/>
        <v>0</v>
      </c>
      <c r="U83">
        <f t="shared" si="66"/>
        <v>1.375</v>
      </c>
      <c r="V83">
        <f t="shared" si="67"/>
        <v>2</v>
      </c>
      <c r="W83">
        <f t="shared" si="68"/>
        <v>4.375</v>
      </c>
      <c r="X83">
        <f t="shared" si="69"/>
        <v>2.75</v>
      </c>
      <c r="Y83">
        <f t="shared" si="70"/>
        <v>3</v>
      </c>
      <c r="Z83">
        <f t="shared" si="71"/>
        <v>2</v>
      </c>
      <c r="AA83">
        <f t="shared" si="72"/>
        <v>1</v>
      </c>
      <c r="AB83">
        <f t="shared" si="50"/>
        <v>4</v>
      </c>
      <c r="AC83">
        <v>45</v>
      </c>
      <c r="AD83">
        <v>1.3954449999999999E-3</v>
      </c>
      <c r="AE83">
        <v>0.31491289300000003</v>
      </c>
      <c r="AH83">
        <v>36</v>
      </c>
      <c r="AI83">
        <v>0.16</v>
      </c>
      <c r="AJ83">
        <v>9.5949999999999994E-2</v>
      </c>
      <c r="AK83">
        <v>66.805555898743179</v>
      </c>
      <c r="AL83">
        <v>200</v>
      </c>
      <c r="AM83">
        <f t="shared" si="51"/>
        <v>9.2900999999999989</v>
      </c>
      <c r="AN83">
        <f t="shared" si="52"/>
        <v>2.9013299999999997</v>
      </c>
      <c r="AO83" t="str">
        <f t="shared" si="53"/>
        <v>normal</v>
      </c>
      <c r="AP83" t="str">
        <f t="shared" si="54"/>
        <v>normal</v>
      </c>
      <c r="AQ83">
        <f t="shared" si="73"/>
        <v>1.2840254166877414</v>
      </c>
      <c r="AR83">
        <f t="shared" si="74"/>
        <v>1.2840254166877414</v>
      </c>
    </row>
    <row r="84" spans="1:44" x14ac:dyDescent="0.25">
      <c r="A84" t="b">
        <v>1</v>
      </c>
      <c r="B84">
        <v>1</v>
      </c>
      <c r="C84">
        <f t="shared" si="55"/>
        <v>1000</v>
      </c>
      <c r="D84">
        <v>1500</v>
      </c>
      <c r="E84" t="b">
        <f t="shared" si="47"/>
        <v>1</v>
      </c>
      <c r="F84">
        <f t="shared" si="45"/>
        <v>12.25</v>
      </c>
      <c r="G84">
        <f t="shared" si="75"/>
        <v>6.625</v>
      </c>
      <c r="H84">
        <f t="shared" si="46"/>
        <v>5.875</v>
      </c>
      <c r="I84">
        <f t="shared" si="56"/>
        <v>0.31115000000000004</v>
      </c>
      <c r="J84">
        <f t="shared" si="57"/>
        <v>0.16827500000000001</v>
      </c>
      <c r="K84">
        <f t="shared" si="58"/>
        <v>0.149225</v>
      </c>
      <c r="L84">
        <f t="shared" si="48"/>
        <v>5.625</v>
      </c>
      <c r="M84">
        <f t="shared" si="49"/>
        <v>6.375</v>
      </c>
      <c r="N84">
        <f t="shared" si="59"/>
        <v>0.75</v>
      </c>
      <c r="O84">
        <f t="shared" si="60"/>
        <v>2</v>
      </c>
      <c r="P84">
        <f t="shared" si="61"/>
        <v>2.75</v>
      </c>
      <c r="Q84">
        <f t="shared" si="62"/>
        <v>1.625</v>
      </c>
      <c r="R84">
        <f t="shared" si="63"/>
        <v>4</v>
      </c>
      <c r="S84">
        <f t="shared" si="64"/>
        <v>2.375</v>
      </c>
      <c r="T84">
        <f t="shared" si="65"/>
        <v>0</v>
      </c>
      <c r="U84">
        <f t="shared" si="66"/>
        <v>1.375</v>
      </c>
      <c r="V84">
        <f t="shared" si="67"/>
        <v>2</v>
      </c>
      <c r="W84">
        <f t="shared" si="68"/>
        <v>4.375</v>
      </c>
      <c r="X84">
        <f t="shared" si="69"/>
        <v>2.75</v>
      </c>
      <c r="Y84">
        <f t="shared" si="70"/>
        <v>3</v>
      </c>
      <c r="Z84">
        <f t="shared" si="71"/>
        <v>2</v>
      </c>
      <c r="AA84">
        <f t="shared" si="72"/>
        <v>1</v>
      </c>
      <c r="AB84">
        <f t="shared" si="50"/>
        <v>4</v>
      </c>
      <c r="AC84">
        <v>45</v>
      </c>
      <c r="AD84">
        <v>3.7932130000000001E-3</v>
      </c>
      <c r="AE84">
        <v>0.51920358600000005</v>
      </c>
      <c r="AH84">
        <v>48</v>
      </c>
      <c r="AI84">
        <v>0.18</v>
      </c>
      <c r="AJ84">
        <v>9.5949999999999994E-2</v>
      </c>
      <c r="AK84">
        <v>85.664735676038674</v>
      </c>
      <c r="AL84">
        <v>200</v>
      </c>
      <c r="AM84">
        <f t="shared" si="51"/>
        <v>9.2900999999999989</v>
      </c>
      <c r="AN84">
        <f t="shared" si="52"/>
        <v>2.9013299999999997</v>
      </c>
      <c r="AO84" t="str">
        <f t="shared" si="53"/>
        <v>normal</v>
      </c>
      <c r="AP84" t="str">
        <f t="shared" si="54"/>
        <v>normal</v>
      </c>
      <c r="AQ84">
        <f t="shared" si="73"/>
        <v>1.2840254166877414</v>
      </c>
      <c r="AR84">
        <f t="shared" si="74"/>
        <v>1.2840254166877414</v>
      </c>
    </row>
    <row r="85" spans="1:44" x14ac:dyDescent="0.25">
      <c r="A85" t="b">
        <v>1</v>
      </c>
      <c r="B85">
        <v>1</v>
      </c>
      <c r="C85">
        <f t="shared" si="55"/>
        <v>1000</v>
      </c>
      <c r="D85">
        <v>1500</v>
      </c>
      <c r="E85" t="b">
        <f t="shared" si="47"/>
        <v>1</v>
      </c>
      <c r="F85">
        <f t="shared" si="45"/>
        <v>12.25</v>
      </c>
      <c r="G85">
        <f t="shared" si="75"/>
        <v>6.625</v>
      </c>
      <c r="H85">
        <f t="shared" si="46"/>
        <v>5.875</v>
      </c>
      <c r="I85">
        <f t="shared" si="56"/>
        <v>0.31115000000000004</v>
      </c>
      <c r="J85">
        <f t="shared" si="57"/>
        <v>0.16827500000000001</v>
      </c>
      <c r="K85">
        <f t="shared" si="58"/>
        <v>0.149225</v>
      </c>
      <c r="L85">
        <f t="shared" si="48"/>
        <v>5.625</v>
      </c>
      <c r="M85">
        <f t="shared" si="49"/>
        <v>6.375</v>
      </c>
      <c r="N85">
        <f t="shared" si="59"/>
        <v>0.75</v>
      </c>
      <c r="O85">
        <f t="shared" si="60"/>
        <v>2</v>
      </c>
      <c r="P85">
        <f t="shared" si="61"/>
        <v>2.75</v>
      </c>
      <c r="Q85">
        <f t="shared" si="62"/>
        <v>1.625</v>
      </c>
      <c r="R85">
        <f t="shared" si="63"/>
        <v>4</v>
      </c>
      <c r="S85">
        <f t="shared" si="64"/>
        <v>2.375</v>
      </c>
      <c r="T85">
        <f t="shared" si="65"/>
        <v>0</v>
      </c>
      <c r="U85">
        <f t="shared" si="66"/>
        <v>1.375</v>
      </c>
      <c r="V85">
        <f t="shared" si="67"/>
        <v>2</v>
      </c>
      <c r="W85">
        <f t="shared" si="68"/>
        <v>4.375</v>
      </c>
      <c r="X85">
        <f t="shared" si="69"/>
        <v>2.75</v>
      </c>
      <c r="Y85">
        <f t="shared" si="70"/>
        <v>3</v>
      </c>
      <c r="Z85">
        <f t="shared" si="71"/>
        <v>2</v>
      </c>
      <c r="AA85">
        <f t="shared" si="72"/>
        <v>1</v>
      </c>
      <c r="AB85">
        <f t="shared" si="50"/>
        <v>4</v>
      </c>
      <c r="AC85">
        <v>45</v>
      </c>
      <c r="AD85">
        <v>2.8028262000000002E-2</v>
      </c>
      <c r="AE85">
        <v>1.411341672</v>
      </c>
      <c r="AH85">
        <v>72</v>
      </c>
      <c r="AI85">
        <v>0.2</v>
      </c>
      <c r="AJ85">
        <v>9.5949999999999994E-2</v>
      </c>
      <c r="AK85">
        <v>91.806512078255437</v>
      </c>
      <c r="AL85">
        <v>200</v>
      </c>
      <c r="AM85">
        <f t="shared" si="51"/>
        <v>9.2900999999999989</v>
      </c>
      <c r="AN85">
        <f t="shared" si="52"/>
        <v>2.9013299999999997</v>
      </c>
      <c r="AO85" t="str">
        <f t="shared" si="53"/>
        <v>normal</v>
      </c>
      <c r="AP85" t="str">
        <f t="shared" si="54"/>
        <v>normal</v>
      </c>
      <c r="AQ85">
        <f t="shared" si="73"/>
        <v>1.2840254166877414</v>
      </c>
      <c r="AR85">
        <f t="shared" si="74"/>
        <v>1.2840254166877414</v>
      </c>
    </row>
    <row r="86" spans="1:44" x14ac:dyDescent="0.25">
      <c r="A86" t="b">
        <v>1</v>
      </c>
      <c r="B86">
        <v>1</v>
      </c>
      <c r="C86">
        <f t="shared" si="55"/>
        <v>1000</v>
      </c>
      <c r="D86">
        <v>1500</v>
      </c>
      <c r="E86" t="b">
        <f t="shared" si="47"/>
        <v>1</v>
      </c>
      <c r="F86">
        <f t="shared" si="45"/>
        <v>12.25</v>
      </c>
      <c r="G86">
        <f t="shared" si="75"/>
        <v>6.625</v>
      </c>
      <c r="H86">
        <f t="shared" si="46"/>
        <v>5.875</v>
      </c>
      <c r="I86">
        <f t="shared" si="56"/>
        <v>0.31115000000000004</v>
      </c>
      <c r="J86">
        <f t="shared" si="57"/>
        <v>0.16827500000000001</v>
      </c>
      <c r="K86">
        <f t="shared" si="58"/>
        <v>0.149225</v>
      </c>
      <c r="L86">
        <f t="shared" si="48"/>
        <v>5.625</v>
      </c>
      <c r="M86">
        <f t="shared" si="49"/>
        <v>6.375</v>
      </c>
      <c r="N86">
        <f t="shared" si="59"/>
        <v>0.75</v>
      </c>
      <c r="O86">
        <f t="shared" si="60"/>
        <v>2</v>
      </c>
      <c r="P86">
        <f t="shared" si="61"/>
        <v>2.75</v>
      </c>
      <c r="Q86">
        <f t="shared" si="62"/>
        <v>1.625</v>
      </c>
      <c r="R86">
        <f t="shared" si="63"/>
        <v>4</v>
      </c>
      <c r="S86">
        <f t="shared" si="64"/>
        <v>2.375</v>
      </c>
      <c r="T86">
        <f t="shared" si="65"/>
        <v>0</v>
      </c>
      <c r="U86">
        <f t="shared" si="66"/>
        <v>1.375</v>
      </c>
      <c r="V86">
        <f t="shared" si="67"/>
        <v>2</v>
      </c>
      <c r="W86">
        <f t="shared" si="68"/>
        <v>4.375</v>
      </c>
      <c r="X86">
        <f t="shared" si="69"/>
        <v>2.75</v>
      </c>
      <c r="Y86">
        <f t="shared" si="70"/>
        <v>3</v>
      </c>
      <c r="Z86">
        <f t="shared" si="71"/>
        <v>2</v>
      </c>
      <c r="AA86">
        <f t="shared" si="72"/>
        <v>1</v>
      </c>
      <c r="AB86">
        <f t="shared" si="50"/>
        <v>4</v>
      </c>
      <c r="AC86">
        <v>45</v>
      </c>
      <c r="AD86">
        <v>7.6188714000000005E-2</v>
      </c>
      <c r="AE86">
        <v>2.3269090349999999</v>
      </c>
      <c r="AH86">
        <v>84</v>
      </c>
      <c r="AI86">
        <v>0.22</v>
      </c>
      <c r="AJ86">
        <v>9.5949999999999994E-2</v>
      </c>
      <c r="AK86">
        <v>79.38170343016256</v>
      </c>
      <c r="AL86">
        <v>200</v>
      </c>
      <c r="AM86">
        <f t="shared" si="51"/>
        <v>9.2900999999999989</v>
      </c>
      <c r="AN86">
        <f t="shared" si="52"/>
        <v>2.9013299999999997</v>
      </c>
      <c r="AO86" t="str">
        <f t="shared" si="53"/>
        <v>normal</v>
      </c>
      <c r="AP86" t="str">
        <f t="shared" si="54"/>
        <v>normal</v>
      </c>
      <c r="AQ86">
        <f t="shared" si="73"/>
        <v>1.2840254166877414</v>
      </c>
      <c r="AR86">
        <f t="shared" si="74"/>
        <v>1.2840254166877414</v>
      </c>
    </row>
    <row r="87" spans="1:44" x14ac:dyDescent="0.25">
      <c r="A87" t="b">
        <v>1</v>
      </c>
      <c r="B87">
        <v>1</v>
      </c>
      <c r="C87">
        <f t="shared" si="55"/>
        <v>1000</v>
      </c>
      <c r="D87">
        <v>1500</v>
      </c>
      <c r="E87" t="b">
        <f t="shared" si="47"/>
        <v>1</v>
      </c>
      <c r="F87">
        <f t="shared" si="45"/>
        <v>12.25</v>
      </c>
      <c r="G87">
        <f t="shared" si="75"/>
        <v>6.625</v>
      </c>
      <c r="H87">
        <f t="shared" si="46"/>
        <v>5.875</v>
      </c>
      <c r="I87">
        <f t="shared" si="56"/>
        <v>0.31115000000000004</v>
      </c>
      <c r="J87">
        <f t="shared" si="57"/>
        <v>0.16827500000000001</v>
      </c>
      <c r="K87">
        <f t="shared" si="58"/>
        <v>0.149225</v>
      </c>
      <c r="L87">
        <f t="shared" si="48"/>
        <v>5.625</v>
      </c>
      <c r="M87">
        <f t="shared" si="49"/>
        <v>6.375</v>
      </c>
      <c r="N87">
        <f t="shared" si="59"/>
        <v>0.75</v>
      </c>
      <c r="O87">
        <f t="shared" si="60"/>
        <v>2</v>
      </c>
      <c r="P87">
        <f t="shared" si="61"/>
        <v>2.75</v>
      </c>
      <c r="Q87">
        <f t="shared" si="62"/>
        <v>1.625</v>
      </c>
      <c r="R87">
        <f t="shared" si="63"/>
        <v>4</v>
      </c>
      <c r="S87">
        <f t="shared" si="64"/>
        <v>2.375</v>
      </c>
      <c r="T87">
        <f t="shared" si="65"/>
        <v>0</v>
      </c>
      <c r="U87">
        <f t="shared" si="66"/>
        <v>1.375</v>
      </c>
      <c r="V87">
        <f t="shared" si="67"/>
        <v>2</v>
      </c>
      <c r="W87">
        <f t="shared" si="68"/>
        <v>4.375</v>
      </c>
      <c r="X87">
        <f t="shared" si="69"/>
        <v>2.75</v>
      </c>
      <c r="Y87">
        <f t="shared" si="70"/>
        <v>3</v>
      </c>
      <c r="Z87">
        <f t="shared" si="71"/>
        <v>2</v>
      </c>
      <c r="AA87">
        <f t="shared" si="72"/>
        <v>1</v>
      </c>
      <c r="AB87">
        <f t="shared" si="50"/>
        <v>4</v>
      </c>
      <c r="AC87">
        <v>55</v>
      </c>
      <c r="AD87">
        <v>1.3954449999999999E-3</v>
      </c>
      <c r="AE87">
        <v>0.31491289300000003</v>
      </c>
      <c r="AH87">
        <v>36</v>
      </c>
      <c r="AI87">
        <v>0.18</v>
      </c>
      <c r="AJ87">
        <v>0.12295</v>
      </c>
      <c r="AK87">
        <v>60.79342951453318</v>
      </c>
      <c r="AL87">
        <v>200</v>
      </c>
      <c r="AM87">
        <f t="shared" si="51"/>
        <v>9.2900999999999989</v>
      </c>
      <c r="AN87">
        <f t="shared" si="52"/>
        <v>2.9013299999999997</v>
      </c>
      <c r="AO87" t="str">
        <f t="shared" si="53"/>
        <v>normal</v>
      </c>
      <c r="AP87" t="str">
        <f t="shared" si="54"/>
        <v>normal</v>
      </c>
      <c r="AQ87">
        <f t="shared" si="73"/>
        <v>1.2840254166877414</v>
      </c>
      <c r="AR87">
        <f t="shared" si="74"/>
        <v>1.2840254166877414</v>
      </c>
    </row>
    <row r="88" spans="1:44" x14ac:dyDescent="0.25">
      <c r="A88" t="b">
        <v>1</v>
      </c>
      <c r="B88">
        <v>1</v>
      </c>
      <c r="C88">
        <f t="shared" si="55"/>
        <v>1000</v>
      </c>
      <c r="D88">
        <v>1500</v>
      </c>
      <c r="E88" t="b">
        <f t="shared" si="47"/>
        <v>1</v>
      </c>
      <c r="F88">
        <f t="shared" si="45"/>
        <v>12.25</v>
      </c>
      <c r="G88">
        <f t="shared" si="75"/>
        <v>6.625</v>
      </c>
      <c r="H88">
        <f t="shared" si="46"/>
        <v>5.875</v>
      </c>
      <c r="I88">
        <f t="shared" si="56"/>
        <v>0.31115000000000004</v>
      </c>
      <c r="J88">
        <f t="shared" si="57"/>
        <v>0.16827500000000001</v>
      </c>
      <c r="K88">
        <f t="shared" si="58"/>
        <v>0.149225</v>
      </c>
      <c r="L88">
        <f t="shared" si="48"/>
        <v>5.625</v>
      </c>
      <c r="M88">
        <f t="shared" si="49"/>
        <v>6.375</v>
      </c>
      <c r="N88">
        <f t="shared" si="59"/>
        <v>0.75</v>
      </c>
      <c r="O88">
        <f t="shared" si="60"/>
        <v>2</v>
      </c>
      <c r="P88">
        <f t="shared" si="61"/>
        <v>2.75</v>
      </c>
      <c r="Q88">
        <f t="shared" si="62"/>
        <v>1.625</v>
      </c>
      <c r="R88">
        <f t="shared" si="63"/>
        <v>4</v>
      </c>
      <c r="S88">
        <f t="shared" si="64"/>
        <v>2.375</v>
      </c>
      <c r="T88">
        <f t="shared" si="65"/>
        <v>0</v>
      </c>
      <c r="U88">
        <f t="shared" si="66"/>
        <v>1.375</v>
      </c>
      <c r="V88">
        <f t="shared" si="67"/>
        <v>2</v>
      </c>
      <c r="W88">
        <f t="shared" si="68"/>
        <v>4.375</v>
      </c>
      <c r="X88">
        <f t="shared" si="69"/>
        <v>2.75</v>
      </c>
      <c r="Y88">
        <f t="shared" si="70"/>
        <v>3</v>
      </c>
      <c r="Z88">
        <f t="shared" si="71"/>
        <v>2</v>
      </c>
      <c r="AA88">
        <f t="shared" si="72"/>
        <v>1</v>
      </c>
      <c r="AB88">
        <f t="shared" si="50"/>
        <v>4</v>
      </c>
      <c r="AC88">
        <v>55</v>
      </c>
      <c r="AD88">
        <v>3.7932130000000001E-3</v>
      </c>
      <c r="AE88">
        <v>0.51920358600000005</v>
      </c>
      <c r="AH88">
        <v>48</v>
      </c>
      <c r="AI88">
        <v>0.2</v>
      </c>
      <c r="AJ88">
        <v>0.12295</v>
      </c>
      <c r="AK88">
        <v>79.652609291828711</v>
      </c>
      <c r="AL88">
        <v>200</v>
      </c>
      <c r="AM88">
        <f t="shared" si="51"/>
        <v>9.2900999999999989</v>
      </c>
      <c r="AN88">
        <f t="shared" si="52"/>
        <v>2.9013299999999997</v>
      </c>
      <c r="AO88" t="str">
        <f t="shared" si="53"/>
        <v>normal</v>
      </c>
      <c r="AP88" t="str">
        <f t="shared" si="54"/>
        <v>normal</v>
      </c>
      <c r="AQ88">
        <f t="shared" si="73"/>
        <v>1.2840254166877414</v>
      </c>
      <c r="AR88">
        <f t="shared" si="74"/>
        <v>1.2840254166877414</v>
      </c>
    </row>
    <row r="89" spans="1:44" x14ac:dyDescent="0.25">
      <c r="A89" t="b">
        <v>1</v>
      </c>
      <c r="B89">
        <v>1</v>
      </c>
      <c r="C89">
        <f t="shared" si="55"/>
        <v>1000</v>
      </c>
      <c r="D89">
        <v>1500</v>
      </c>
      <c r="E89" t="b">
        <f t="shared" si="47"/>
        <v>1</v>
      </c>
      <c r="F89">
        <f t="shared" si="45"/>
        <v>12.25</v>
      </c>
      <c r="G89">
        <f t="shared" si="75"/>
        <v>6.625</v>
      </c>
      <c r="H89">
        <f t="shared" si="46"/>
        <v>5.875</v>
      </c>
      <c r="I89">
        <f t="shared" si="56"/>
        <v>0.31115000000000004</v>
      </c>
      <c r="J89">
        <f t="shared" si="57"/>
        <v>0.16827500000000001</v>
      </c>
      <c r="K89">
        <f t="shared" si="58"/>
        <v>0.149225</v>
      </c>
      <c r="L89">
        <f t="shared" si="48"/>
        <v>5.625</v>
      </c>
      <c r="M89">
        <f t="shared" si="49"/>
        <v>6.375</v>
      </c>
      <c r="N89">
        <f t="shared" si="59"/>
        <v>0.75</v>
      </c>
      <c r="O89">
        <f t="shared" si="60"/>
        <v>2</v>
      </c>
      <c r="P89">
        <f t="shared" si="61"/>
        <v>2.75</v>
      </c>
      <c r="Q89">
        <f t="shared" si="62"/>
        <v>1.625</v>
      </c>
      <c r="R89">
        <f t="shared" si="63"/>
        <v>4</v>
      </c>
      <c r="S89">
        <f t="shared" si="64"/>
        <v>2.375</v>
      </c>
      <c r="T89">
        <f t="shared" si="65"/>
        <v>0</v>
      </c>
      <c r="U89">
        <f t="shared" si="66"/>
        <v>1.375</v>
      </c>
      <c r="V89">
        <f t="shared" si="67"/>
        <v>2</v>
      </c>
      <c r="W89">
        <f t="shared" si="68"/>
        <v>4.375</v>
      </c>
      <c r="X89">
        <f t="shared" si="69"/>
        <v>2.75</v>
      </c>
      <c r="Y89">
        <f t="shared" si="70"/>
        <v>3</v>
      </c>
      <c r="Z89">
        <f t="shared" si="71"/>
        <v>2</v>
      </c>
      <c r="AA89">
        <f t="shared" si="72"/>
        <v>1</v>
      </c>
      <c r="AB89">
        <f t="shared" si="50"/>
        <v>4</v>
      </c>
      <c r="AC89">
        <v>55</v>
      </c>
      <c r="AD89">
        <v>2.8028262000000002E-2</v>
      </c>
      <c r="AE89">
        <v>1.411341672</v>
      </c>
      <c r="AH89">
        <v>72</v>
      </c>
      <c r="AI89">
        <v>0.22</v>
      </c>
      <c r="AJ89">
        <v>0.12295</v>
      </c>
      <c r="AK89">
        <v>85.794385694045445</v>
      </c>
      <c r="AL89">
        <v>200</v>
      </c>
      <c r="AM89">
        <f t="shared" si="51"/>
        <v>9.2900999999999989</v>
      </c>
      <c r="AN89">
        <f t="shared" si="52"/>
        <v>2.9013299999999997</v>
      </c>
      <c r="AO89" t="str">
        <f t="shared" si="53"/>
        <v>normal</v>
      </c>
      <c r="AP89" t="str">
        <f t="shared" si="54"/>
        <v>normal</v>
      </c>
      <c r="AQ89">
        <f t="shared" si="73"/>
        <v>1.2840254166877414</v>
      </c>
      <c r="AR89">
        <f t="shared" si="74"/>
        <v>1.2840254166877414</v>
      </c>
    </row>
    <row r="90" spans="1:44" x14ac:dyDescent="0.25">
      <c r="A90" t="b">
        <v>1</v>
      </c>
      <c r="B90">
        <v>1</v>
      </c>
      <c r="C90">
        <f t="shared" si="55"/>
        <v>1000</v>
      </c>
      <c r="D90">
        <v>1500</v>
      </c>
      <c r="E90" t="b">
        <f t="shared" si="47"/>
        <v>1</v>
      </c>
      <c r="F90">
        <f t="shared" si="45"/>
        <v>12.25</v>
      </c>
      <c r="G90">
        <f t="shared" si="75"/>
        <v>6.625</v>
      </c>
      <c r="H90">
        <f t="shared" si="46"/>
        <v>5.875</v>
      </c>
      <c r="I90">
        <f t="shared" si="56"/>
        <v>0.31115000000000004</v>
      </c>
      <c r="J90">
        <f t="shared" si="57"/>
        <v>0.16827500000000001</v>
      </c>
      <c r="K90">
        <f t="shared" si="58"/>
        <v>0.149225</v>
      </c>
      <c r="L90">
        <f t="shared" si="48"/>
        <v>5.625</v>
      </c>
      <c r="M90">
        <f t="shared" si="49"/>
        <v>6.375</v>
      </c>
      <c r="N90">
        <f t="shared" si="59"/>
        <v>0.75</v>
      </c>
      <c r="O90">
        <f t="shared" si="60"/>
        <v>2</v>
      </c>
      <c r="P90">
        <f t="shared" si="61"/>
        <v>2.75</v>
      </c>
      <c r="Q90">
        <f t="shared" si="62"/>
        <v>1.625</v>
      </c>
      <c r="R90">
        <f t="shared" si="63"/>
        <v>4</v>
      </c>
      <c r="S90">
        <f t="shared" si="64"/>
        <v>2.375</v>
      </c>
      <c r="T90">
        <f t="shared" si="65"/>
        <v>0</v>
      </c>
      <c r="U90">
        <f t="shared" si="66"/>
        <v>1.375</v>
      </c>
      <c r="V90">
        <f t="shared" si="67"/>
        <v>2</v>
      </c>
      <c r="W90">
        <f t="shared" si="68"/>
        <v>4.375</v>
      </c>
      <c r="X90">
        <f t="shared" si="69"/>
        <v>2.75</v>
      </c>
      <c r="Y90">
        <f t="shared" si="70"/>
        <v>3</v>
      </c>
      <c r="Z90">
        <f t="shared" si="71"/>
        <v>2</v>
      </c>
      <c r="AA90">
        <f t="shared" si="72"/>
        <v>1</v>
      </c>
      <c r="AB90">
        <f t="shared" si="50"/>
        <v>4</v>
      </c>
      <c r="AC90">
        <v>55</v>
      </c>
      <c r="AD90">
        <v>7.6188714000000005E-2</v>
      </c>
      <c r="AE90">
        <v>2.3269090349999999</v>
      </c>
      <c r="AH90">
        <v>84</v>
      </c>
      <c r="AI90">
        <v>0.24</v>
      </c>
      <c r="AJ90">
        <v>0.12295</v>
      </c>
      <c r="AK90">
        <v>73.369577045952568</v>
      </c>
      <c r="AL90">
        <v>200</v>
      </c>
      <c r="AM90">
        <f t="shared" si="51"/>
        <v>9.2900999999999989</v>
      </c>
      <c r="AN90">
        <f t="shared" si="52"/>
        <v>2.9013299999999997</v>
      </c>
      <c r="AO90" t="str">
        <f t="shared" si="53"/>
        <v>normal</v>
      </c>
      <c r="AP90" t="str">
        <f t="shared" si="54"/>
        <v>normal</v>
      </c>
      <c r="AQ90">
        <f t="shared" si="73"/>
        <v>1.2840254166877414</v>
      </c>
      <c r="AR90">
        <f t="shared" si="74"/>
        <v>1.2840254166877414</v>
      </c>
    </row>
    <row r="91" spans="1:44" x14ac:dyDescent="0.25">
      <c r="A91" t="b">
        <v>1</v>
      </c>
      <c r="B91">
        <v>1</v>
      </c>
      <c r="C91">
        <f t="shared" si="55"/>
        <v>1000</v>
      </c>
      <c r="D91">
        <v>1500</v>
      </c>
      <c r="E91" t="b">
        <f t="shared" si="47"/>
        <v>1</v>
      </c>
      <c r="F91">
        <f t="shared" si="45"/>
        <v>12.25</v>
      </c>
      <c r="G91">
        <f t="shared" si="75"/>
        <v>6.625</v>
      </c>
      <c r="H91">
        <f t="shared" si="46"/>
        <v>5.875</v>
      </c>
      <c r="I91">
        <f t="shared" si="56"/>
        <v>0.31115000000000004</v>
      </c>
      <c r="J91">
        <f t="shared" si="57"/>
        <v>0.16827500000000001</v>
      </c>
      <c r="K91">
        <f t="shared" si="58"/>
        <v>0.149225</v>
      </c>
      <c r="L91">
        <f t="shared" si="48"/>
        <v>5.625</v>
      </c>
      <c r="M91">
        <f t="shared" si="49"/>
        <v>6.375</v>
      </c>
      <c r="N91">
        <f t="shared" si="59"/>
        <v>0.75</v>
      </c>
      <c r="O91">
        <f t="shared" si="60"/>
        <v>2</v>
      </c>
      <c r="P91">
        <f t="shared" si="61"/>
        <v>2.75</v>
      </c>
      <c r="Q91">
        <f t="shared" si="62"/>
        <v>1.625</v>
      </c>
      <c r="R91">
        <f t="shared" si="63"/>
        <v>4</v>
      </c>
      <c r="S91">
        <f t="shared" si="64"/>
        <v>2.375</v>
      </c>
      <c r="T91">
        <f t="shared" si="65"/>
        <v>0</v>
      </c>
      <c r="U91">
        <f t="shared" si="66"/>
        <v>1.375</v>
      </c>
      <c r="V91">
        <f t="shared" si="67"/>
        <v>2</v>
      </c>
      <c r="W91">
        <f t="shared" si="68"/>
        <v>4.375</v>
      </c>
      <c r="X91">
        <f t="shared" si="69"/>
        <v>2.75</v>
      </c>
      <c r="Y91">
        <f t="shared" si="70"/>
        <v>3</v>
      </c>
      <c r="Z91">
        <f t="shared" si="71"/>
        <v>2</v>
      </c>
      <c r="AA91">
        <f t="shared" si="72"/>
        <v>1</v>
      </c>
      <c r="AB91">
        <f t="shared" si="50"/>
        <v>4</v>
      </c>
      <c r="AC91">
        <v>65</v>
      </c>
      <c r="AD91">
        <v>1.3954449999999999E-3</v>
      </c>
      <c r="AE91">
        <v>0.31491289300000003</v>
      </c>
      <c r="AH91">
        <v>36</v>
      </c>
      <c r="AI91">
        <v>0.2</v>
      </c>
      <c r="AJ91">
        <v>0.15995000000000001</v>
      </c>
      <c r="AK91">
        <v>44.617184010023152</v>
      </c>
      <c r="AL91">
        <v>200</v>
      </c>
      <c r="AM91">
        <f t="shared" si="51"/>
        <v>9.2900999999999989</v>
      </c>
      <c r="AN91">
        <f t="shared" si="52"/>
        <v>2.9013299999999997</v>
      </c>
      <c r="AO91" t="str">
        <f t="shared" si="53"/>
        <v>normal</v>
      </c>
      <c r="AP91" t="str">
        <f t="shared" si="54"/>
        <v>normal</v>
      </c>
      <c r="AQ91">
        <f t="shared" si="73"/>
        <v>1.2840254166877414</v>
      </c>
      <c r="AR91">
        <f t="shared" si="74"/>
        <v>1.2840254166877414</v>
      </c>
    </row>
    <row r="92" spans="1:44" x14ac:dyDescent="0.25">
      <c r="A92" t="b">
        <v>1</v>
      </c>
      <c r="B92">
        <v>1</v>
      </c>
      <c r="C92">
        <f t="shared" si="55"/>
        <v>1000</v>
      </c>
      <c r="D92">
        <v>1500</v>
      </c>
      <c r="E92" t="b">
        <f t="shared" si="47"/>
        <v>1</v>
      </c>
      <c r="F92">
        <f t="shared" si="45"/>
        <v>12.25</v>
      </c>
      <c r="G92">
        <f t="shared" si="75"/>
        <v>6.625</v>
      </c>
      <c r="H92">
        <f t="shared" si="46"/>
        <v>5.875</v>
      </c>
      <c r="I92">
        <f t="shared" si="56"/>
        <v>0.31115000000000004</v>
      </c>
      <c r="J92">
        <f t="shared" si="57"/>
        <v>0.16827500000000001</v>
      </c>
      <c r="K92">
        <f t="shared" si="58"/>
        <v>0.149225</v>
      </c>
      <c r="L92">
        <f t="shared" si="48"/>
        <v>5.625</v>
      </c>
      <c r="M92">
        <f t="shared" si="49"/>
        <v>6.375</v>
      </c>
      <c r="N92">
        <f t="shared" si="59"/>
        <v>0.75</v>
      </c>
      <c r="O92">
        <f t="shared" si="60"/>
        <v>2</v>
      </c>
      <c r="P92">
        <f t="shared" si="61"/>
        <v>2.75</v>
      </c>
      <c r="Q92">
        <f t="shared" si="62"/>
        <v>1.625</v>
      </c>
      <c r="R92">
        <f t="shared" si="63"/>
        <v>4</v>
      </c>
      <c r="S92">
        <f t="shared" si="64"/>
        <v>2.375</v>
      </c>
      <c r="T92">
        <f t="shared" si="65"/>
        <v>0</v>
      </c>
      <c r="U92">
        <f t="shared" si="66"/>
        <v>1.375</v>
      </c>
      <c r="V92">
        <f t="shared" si="67"/>
        <v>2</v>
      </c>
      <c r="W92">
        <f t="shared" si="68"/>
        <v>4.375</v>
      </c>
      <c r="X92">
        <f t="shared" si="69"/>
        <v>2.75</v>
      </c>
      <c r="Y92">
        <f t="shared" si="70"/>
        <v>3</v>
      </c>
      <c r="Z92">
        <f t="shared" si="71"/>
        <v>2</v>
      </c>
      <c r="AA92">
        <f t="shared" si="72"/>
        <v>1</v>
      </c>
      <c r="AB92">
        <f t="shared" si="50"/>
        <v>4</v>
      </c>
      <c r="AC92">
        <v>65</v>
      </c>
      <c r="AD92">
        <v>3.7932130000000001E-3</v>
      </c>
      <c r="AE92">
        <v>0.51920358600000005</v>
      </c>
      <c r="AH92">
        <v>48</v>
      </c>
      <c r="AI92">
        <v>0.22</v>
      </c>
      <c r="AJ92">
        <v>0.15995000000000001</v>
      </c>
      <c r="AK92">
        <v>63.476363787318668</v>
      </c>
      <c r="AL92">
        <v>200</v>
      </c>
      <c r="AM92">
        <f t="shared" si="51"/>
        <v>9.2900999999999989</v>
      </c>
      <c r="AN92">
        <f t="shared" si="52"/>
        <v>2.9013299999999997</v>
      </c>
      <c r="AO92" t="str">
        <f t="shared" si="53"/>
        <v>normal</v>
      </c>
      <c r="AP92" t="str">
        <f t="shared" si="54"/>
        <v>normal</v>
      </c>
      <c r="AQ92">
        <f t="shared" si="73"/>
        <v>1.2840254166877414</v>
      </c>
      <c r="AR92">
        <f t="shared" si="74"/>
        <v>1.2840254166877414</v>
      </c>
    </row>
    <row r="93" spans="1:44" x14ac:dyDescent="0.25">
      <c r="A93" t="b">
        <v>1</v>
      </c>
      <c r="B93">
        <v>1</v>
      </c>
      <c r="C93">
        <f t="shared" si="55"/>
        <v>1000</v>
      </c>
      <c r="D93">
        <v>1500</v>
      </c>
      <c r="E93" t="b">
        <f t="shared" si="47"/>
        <v>1</v>
      </c>
      <c r="F93">
        <f t="shared" si="45"/>
        <v>12.25</v>
      </c>
      <c r="G93">
        <f t="shared" si="75"/>
        <v>6.625</v>
      </c>
      <c r="H93">
        <f t="shared" si="46"/>
        <v>5.875</v>
      </c>
      <c r="I93">
        <f t="shared" si="56"/>
        <v>0.31115000000000004</v>
      </c>
      <c r="J93">
        <f t="shared" si="57"/>
        <v>0.16827500000000001</v>
      </c>
      <c r="K93">
        <f t="shared" si="58"/>
        <v>0.149225</v>
      </c>
      <c r="L93">
        <f t="shared" si="48"/>
        <v>5.625</v>
      </c>
      <c r="M93">
        <f t="shared" si="49"/>
        <v>6.375</v>
      </c>
      <c r="N93">
        <f t="shared" si="59"/>
        <v>0.75</v>
      </c>
      <c r="O93">
        <f t="shared" si="60"/>
        <v>2</v>
      </c>
      <c r="P93">
        <f t="shared" si="61"/>
        <v>2.75</v>
      </c>
      <c r="Q93">
        <f t="shared" si="62"/>
        <v>1.625</v>
      </c>
      <c r="R93">
        <f t="shared" si="63"/>
        <v>4</v>
      </c>
      <c r="S93">
        <f t="shared" si="64"/>
        <v>2.375</v>
      </c>
      <c r="T93">
        <f t="shared" si="65"/>
        <v>0</v>
      </c>
      <c r="U93">
        <f t="shared" si="66"/>
        <v>1.375</v>
      </c>
      <c r="V93">
        <f t="shared" si="67"/>
        <v>2</v>
      </c>
      <c r="W93">
        <f t="shared" si="68"/>
        <v>4.375</v>
      </c>
      <c r="X93">
        <f t="shared" si="69"/>
        <v>2.75</v>
      </c>
      <c r="Y93">
        <f t="shared" si="70"/>
        <v>3</v>
      </c>
      <c r="Z93">
        <f t="shared" si="71"/>
        <v>2</v>
      </c>
      <c r="AA93">
        <f t="shared" si="72"/>
        <v>1</v>
      </c>
      <c r="AB93">
        <f t="shared" si="50"/>
        <v>4</v>
      </c>
      <c r="AC93">
        <v>65</v>
      </c>
      <c r="AD93">
        <v>2.8028262000000002E-2</v>
      </c>
      <c r="AE93">
        <v>1.411341672</v>
      </c>
      <c r="AH93">
        <v>72</v>
      </c>
      <c r="AI93">
        <v>0.24</v>
      </c>
      <c r="AJ93">
        <v>0.15995000000000001</v>
      </c>
      <c r="AK93">
        <v>69.618140189535396</v>
      </c>
      <c r="AL93">
        <v>200</v>
      </c>
      <c r="AM93">
        <f t="shared" si="51"/>
        <v>9.2900999999999989</v>
      </c>
      <c r="AN93">
        <f t="shared" si="52"/>
        <v>2.9013299999999997</v>
      </c>
      <c r="AO93" t="str">
        <f t="shared" si="53"/>
        <v>normal</v>
      </c>
      <c r="AP93" t="str">
        <f t="shared" si="54"/>
        <v>normal</v>
      </c>
      <c r="AQ93">
        <f t="shared" si="73"/>
        <v>1.2840254166877414</v>
      </c>
      <c r="AR93">
        <f t="shared" si="74"/>
        <v>1.2840254166877414</v>
      </c>
    </row>
    <row r="94" spans="1:44" x14ac:dyDescent="0.25">
      <c r="A94" t="b">
        <v>1</v>
      </c>
      <c r="B94">
        <v>1</v>
      </c>
      <c r="C94">
        <f t="shared" si="55"/>
        <v>1000</v>
      </c>
      <c r="D94">
        <v>1500</v>
      </c>
      <c r="E94" t="b">
        <f t="shared" si="47"/>
        <v>1</v>
      </c>
      <c r="F94">
        <f t="shared" si="45"/>
        <v>12.25</v>
      </c>
      <c r="G94">
        <f t="shared" si="75"/>
        <v>6.625</v>
      </c>
      <c r="H94">
        <f t="shared" si="46"/>
        <v>5.875</v>
      </c>
      <c r="I94">
        <f t="shared" si="56"/>
        <v>0.31115000000000004</v>
      </c>
      <c r="J94">
        <f t="shared" si="57"/>
        <v>0.16827500000000001</v>
      </c>
      <c r="K94">
        <f t="shared" si="58"/>
        <v>0.149225</v>
      </c>
      <c r="L94">
        <f t="shared" si="48"/>
        <v>5.625</v>
      </c>
      <c r="M94">
        <f t="shared" si="49"/>
        <v>6.375</v>
      </c>
      <c r="N94">
        <f t="shared" si="59"/>
        <v>0.75</v>
      </c>
      <c r="O94">
        <f t="shared" si="60"/>
        <v>2</v>
      </c>
      <c r="P94">
        <f t="shared" si="61"/>
        <v>2.75</v>
      </c>
      <c r="Q94">
        <f t="shared" si="62"/>
        <v>1.625</v>
      </c>
      <c r="R94">
        <f t="shared" si="63"/>
        <v>4</v>
      </c>
      <c r="S94">
        <f t="shared" si="64"/>
        <v>2.375</v>
      </c>
      <c r="T94">
        <f t="shared" si="65"/>
        <v>0</v>
      </c>
      <c r="U94">
        <f t="shared" si="66"/>
        <v>1.375</v>
      </c>
      <c r="V94">
        <f t="shared" si="67"/>
        <v>2</v>
      </c>
      <c r="W94">
        <f t="shared" si="68"/>
        <v>4.375</v>
      </c>
      <c r="X94">
        <f t="shared" si="69"/>
        <v>2.75</v>
      </c>
      <c r="Y94">
        <f t="shared" si="70"/>
        <v>3</v>
      </c>
      <c r="Z94">
        <f t="shared" si="71"/>
        <v>2</v>
      </c>
      <c r="AA94">
        <f t="shared" si="72"/>
        <v>1</v>
      </c>
      <c r="AB94">
        <f t="shared" si="50"/>
        <v>4</v>
      </c>
      <c r="AC94">
        <v>65</v>
      </c>
      <c r="AD94">
        <v>7.6188714000000005E-2</v>
      </c>
      <c r="AE94">
        <v>2.3269090349999999</v>
      </c>
      <c r="AH94">
        <v>84</v>
      </c>
      <c r="AI94">
        <v>0.26</v>
      </c>
      <c r="AJ94">
        <v>0.15995000000000001</v>
      </c>
      <c r="AK94">
        <v>57.193331541442525</v>
      </c>
      <c r="AL94">
        <v>200</v>
      </c>
      <c r="AM94">
        <f t="shared" si="51"/>
        <v>9.2900999999999989</v>
      </c>
      <c r="AN94">
        <f t="shared" si="52"/>
        <v>2.9013299999999997</v>
      </c>
      <c r="AO94" t="str">
        <f t="shared" si="53"/>
        <v>normal</v>
      </c>
      <c r="AP94" t="str">
        <f t="shared" si="54"/>
        <v>normal</v>
      </c>
      <c r="AQ94">
        <f t="shared" si="73"/>
        <v>1.2840254166877414</v>
      </c>
      <c r="AR94">
        <f t="shared" si="74"/>
        <v>1.2840254166877414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2022-06-25T22:35:19Z</dcterms:created>
  <dcterms:modified xsi:type="dcterms:W3CDTF">2022-10-05T01:58:26Z</dcterms:modified>
</cp:coreProperties>
</file>