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dv/well_rupture_shaking/"/>
    </mc:Choice>
  </mc:AlternateContent>
  <xr:revisionPtr revIDLastSave="52" documentId="13_ncr:40009_{D6F4385A-CD96-4FC7-9CA2-EF6DEDCEFB6B}" xr6:coauthVersionLast="47" xr6:coauthVersionMax="47" xr10:uidLastSave="{3FF0CBB6-5AAC-4C37-BC78-AEB6DF4BC25B}"/>
  <bookViews>
    <workbookView xWindow="1290" yWindow="-120" windowWidth="27630" windowHeight="16440" xr2:uid="{00000000-000D-0000-FFFF-FFFF00000000}"/>
  </bookViews>
  <sheets>
    <sheet name="LuuEtal2022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E4" i="1"/>
  <c r="B4" i="1"/>
  <c r="G4" i="1" s="1"/>
  <c r="F3" i="1"/>
  <c r="E3" i="1"/>
  <c r="B3" i="1"/>
  <c r="G3" i="1" s="1"/>
  <c r="F2" i="1"/>
  <c r="E2" i="1"/>
  <c r="B2" i="1"/>
  <c r="G2" i="1" s="1"/>
  <c r="Z5" i="1" l="1"/>
  <c r="Y5" i="1"/>
  <c r="J4" i="1" s="1"/>
  <c r="X5" i="1"/>
  <c r="W5" i="1"/>
  <c r="Z4" i="1"/>
  <c r="Y4" i="1"/>
  <c r="X4" i="1"/>
  <c r="W4" i="1"/>
  <c r="H3" i="1" s="1"/>
  <c r="Z3" i="1"/>
  <c r="Y3" i="1"/>
  <c r="J2" i="1" s="1"/>
  <c r="X3" i="1"/>
  <c r="W3" i="1"/>
  <c r="K3" i="1"/>
  <c r="J3" i="1"/>
  <c r="I3" i="1"/>
  <c r="H2" i="1" l="1"/>
  <c r="H4" i="1"/>
  <c r="I2" i="1"/>
  <c r="I4" i="1"/>
  <c r="K2" i="1"/>
  <c r="K4" i="1"/>
</calcChain>
</file>

<file path=xl/sharedStrings.xml><?xml version="1.0" encoding="utf-8"?>
<sst xmlns="http://schemas.openxmlformats.org/spreadsheetml/2006/main" count="28" uniqueCount="28">
  <si>
    <t>mode</t>
  </si>
  <si>
    <t>Conductor</t>
  </si>
  <si>
    <t>Surface</t>
  </si>
  <si>
    <t>Production</t>
  </si>
  <si>
    <t>Tubing</t>
  </si>
  <si>
    <t>Mode 1 Mp (mean)</t>
  </si>
  <si>
    <t>Mode 2 Mp (mean)</t>
  </si>
  <si>
    <t>Mode 4 Mp (mean)</t>
  </si>
  <si>
    <t>Sigma</t>
  </si>
  <si>
    <t>Epistemic</t>
  </si>
  <si>
    <t>casing_flow</t>
  </si>
  <si>
    <t>tubing_flow</t>
  </si>
  <si>
    <t>d_production_casing_in</t>
  </si>
  <si>
    <t>d_tubing_in</t>
  </si>
  <si>
    <t>d_production_casing</t>
  </si>
  <si>
    <t>d_tubing</t>
  </si>
  <si>
    <t>moment_crit_rup_conductor</t>
  </si>
  <si>
    <t>moment_crit_rup_production</t>
  </si>
  <si>
    <t>moment_crit_rup_tubing</t>
  </si>
  <si>
    <t>sigma_moment_crit_rup_conductor</t>
  </si>
  <si>
    <t>sigma_moment_crit_rup_surface</t>
  </si>
  <si>
    <t>sigma_moment_crit_rup_production</t>
  </si>
  <si>
    <t>sigma_moment_crit_rup_tubing</t>
  </si>
  <si>
    <t>sigma_mu_moment_crit_rup_conductor</t>
  </si>
  <si>
    <t>sigma_mu_moment_crit_rup_surface</t>
  </si>
  <si>
    <t>sigma_mu_moment_crit_rup_production</t>
  </si>
  <si>
    <t>sigma_mu_moment_crit_rup_tubing</t>
  </si>
  <si>
    <t>moment_crit_rup_surface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</si>
</sst>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lategeotech.sharepoint.com/sites/SlateDrive/Shared%20Documents/_Projects/18-020.00_CEC_Seismic_Risk/04_Eval_Analysis/04%20-%20Research/Task%204f/Task4c_Fragilities/Ground%20Shaking/Well_Ground_Shaking_Fragil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_failure"/>
      <sheetName val="Failure"/>
      <sheetName val="Mode 1"/>
      <sheetName val="Mode 2"/>
      <sheetName val="Mode 4"/>
    </sheetNames>
    <sheetDataSet>
      <sheetData sheetId="0"/>
      <sheetData sheetId="1">
        <row r="3">
          <cell r="B3">
            <v>1311917.8336408872</v>
          </cell>
          <cell r="C3">
            <v>1311917.8336408872</v>
          </cell>
          <cell r="D3">
            <v>1066185.8602549003</v>
          </cell>
        </row>
        <row r="4">
          <cell r="B4">
            <v>564045.03865570051</v>
          </cell>
          <cell r="C4">
            <v>300336.80948482733</v>
          </cell>
          <cell r="D4">
            <v>435757.8626963764</v>
          </cell>
        </row>
        <row r="5">
          <cell r="B5">
            <v>211194.85776528355</v>
          </cell>
          <cell r="C5">
            <v>109907.62377744389</v>
          </cell>
          <cell r="D5">
            <v>162947.34416623643</v>
          </cell>
        </row>
        <row r="6">
          <cell r="B6">
            <v>27913.054527964967</v>
          </cell>
          <cell r="C6">
            <v>21532.927778715832</v>
          </cell>
          <cell r="D6">
            <v>12302.584227609492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C1" workbookViewId="0">
      <selection activeCell="I2" sqref="A1:S4"/>
    </sheetView>
  </sheetViews>
  <sheetFormatPr defaultRowHeight="15" x14ac:dyDescent="0.25"/>
  <cols>
    <col min="8" max="8" width="17.5703125" bestFit="1" customWidth="1"/>
    <col min="9" max="9" width="15.140625" bestFit="1" customWidth="1"/>
    <col min="10" max="10" width="18.28515625" bestFit="1" customWidth="1"/>
    <col min="11" max="11" width="14.28515625" bestFit="1" customWidth="1"/>
    <col min="12" max="12" width="15.140625" bestFit="1" customWidth="1"/>
    <col min="13" max="13" width="12.7109375" bestFit="1" customWidth="1"/>
    <col min="14" max="14" width="15.85546875" bestFit="1" customWidth="1"/>
    <col min="15" max="15" width="11.85546875" bestFit="1" customWidth="1"/>
    <col min="16" max="19" width="11.85546875" customWidth="1"/>
    <col min="22" max="22" width="21.42578125" customWidth="1"/>
    <col min="23" max="26" width="13" customWidth="1"/>
  </cols>
  <sheetData>
    <row r="1" spans="1:26" ht="4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0</v>
      </c>
      <c r="H1" t="s">
        <v>16</v>
      </c>
      <c r="I1" t="s">
        <v>27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26" x14ac:dyDescent="0.25">
      <c r="A2" t="b">
        <v>1</v>
      </c>
      <c r="B2" t="b">
        <f>IF(A2=TRUE,FALSE,TRUE)</f>
        <v>0</v>
      </c>
      <c r="C2">
        <v>9</v>
      </c>
      <c r="D2">
        <v>4</v>
      </c>
      <c r="E2">
        <f>C2*2.54/100</f>
        <v>0.2286</v>
      </c>
      <c r="F2">
        <f>D2*2.54/100</f>
        <v>0.1016</v>
      </c>
      <c r="G2">
        <f t="shared" ref="G2:G4" si="0">IF(B2=TRUE,IF(D2&lt;(3+1/8),4,IF(C2&gt;(7+3/4),1,2)),IF(C2&gt;=(8+5/8),1,IF(C2&lt;=(6+5/8),4,2)))</f>
        <v>1</v>
      </c>
      <c r="H2">
        <f t="shared" ref="H2:K4" si="1">IF($G2=1,W$3,IF($G2=2,W$4,IF($G2=4,W$5)))</f>
        <v>1311917.8336408872</v>
      </c>
      <c r="I2">
        <f t="shared" si="1"/>
        <v>564045.03865570051</v>
      </c>
      <c r="J2">
        <f t="shared" si="1"/>
        <v>211194.85776528355</v>
      </c>
      <c r="K2">
        <f t="shared" si="1"/>
        <v>27913.054527964967</v>
      </c>
      <c r="L2">
        <v>0.2</v>
      </c>
      <c r="M2">
        <v>0.2</v>
      </c>
      <c r="N2">
        <v>0.2</v>
      </c>
      <c r="O2">
        <v>0.2</v>
      </c>
      <c r="P2">
        <v>0.25</v>
      </c>
      <c r="Q2">
        <v>0.25</v>
      </c>
      <c r="R2">
        <v>0.25</v>
      </c>
      <c r="S2">
        <v>0.25</v>
      </c>
      <c r="W2" t="s">
        <v>1</v>
      </c>
      <c r="X2" t="s">
        <v>2</v>
      </c>
      <c r="Y2" t="s">
        <v>3</v>
      </c>
      <c r="Z2" t="s">
        <v>4</v>
      </c>
    </row>
    <row r="3" spans="1:26" x14ac:dyDescent="0.25">
      <c r="A3" t="b">
        <v>1</v>
      </c>
      <c r="B3" t="b">
        <f t="shared" ref="B3:B4" si="2">IF(A3=TRUE,FALSE,TRUE)</f>
        <v>0</v>
      </c>
      <c r="C3">
        <v>7</v>
      </c>
      <c r="D3">
        <v>3.5</v>
      </c>
      <c r="E3">
        <f t="shared" ref="E3:F4" si="3">C3*2.54/100</f>
        <v>0.17780000000000001</v>
      </c>
      <c r="F3">
        <f t="shared" si="3"/>
        <v>8.8900000000000007E-2</v>
      </c>
      <c r="G3">
        <f t="shared" si="0"/>
        <v>2</v>
      </c>
      <c r="H3">
        <f t="shared" si="1"/>
        <v>1311917.8336408872</v>
      </c>
      <c r="I3">
        <f t="shared" si="1"/>
        <v>300336.80948482733</v>
      </c>
      <c r="J3">
        <f t="shared" si="1"/>
        <v>109907.62377744389</v>
      </c>
      <c r="K3">
        <f t="shared" si="1"/>
        <v>21532.927778715832</v>
      </c>
      <c r="L3">
        <v>0.2</v>
      </c>
      <c r="M3">
        <v>0.2</v>
      </c>
      <c r="N3">
        <v>0.2</v>
      </c>
      <c r="O3">
        <v>0.2</v>
      </c>
      <c r="P3">
        <v>0.25</v>
      </c>
      <c r="Q3">
        <v>0.25</v>
      </c>
      <c r="R3">
        <v>0.25</v>
      </c>
      <c r="S3">
        <v>0.25</v>
      </c>
      <c r="V3" t="s">
        <v>5</v>
      </c>
      <c r="W3" s="1">
        <f>[1]Failure!B3</f>
        <v>1311917.8336408872</v>
      </c>
      <c r="X3" s="1">
        <f>[1]Failure!B4</f>
        <v>564045.03865570051</v>
      </c>
      <c r="Y3" s="1">
        <f>[1]Failure!B5</f>
        <v>211194.85776528355</v>
      </c>
      <c r="Z3" s="1">
        <f>[1]Failure!B6</f>
        <v>27913.054527964967</v>
      </c>
    </row>
    <row r="4" spans="1:26" x14ac:dyDescent="0.25">
      <c r="A4" t="b">
        <v>1</v>
      </c>
      <c r="B4" t="b">
        <f t="shared" si="2"/>
        <v>0</v>
      </c>
      <c r="C4">
        <v>6</v>
      </c>
      <c r="D4">
        <v>3</v>
      </c>
      <c r="E4">
        <f t="shared" si="3"/>
        <v>0.15240000000000001</v>
      </c>
      <c r="F4">
        <f t="shared" si="3"/>
        <v>7.6200000000000004E-2</v>
      </c>
      <c r="G4">
        <f t="shared" si="0"/>
        <v>4</v>
      </c>
      <c r="H4">
        <f t="shared" si="1"/>
        <v>1066185.8602549003</v>
      </c>
      <c r="I4">
        <f t="shared" si="1"/>
        <v>435757.8626963764</v>
      </c>
      <c r="J4">
        <f t="shared" si="1"/>
        <v>162947.34416623643</v>
      </c>
      <c r="K4">
        <f t="shared" si="1"/>
        <v>12302.584227609492</v>
      </c>
      <c r="L4">
        <v>0.2</v>
      </c>
      <c r="M4">
        <v>0.2</v>
      </c>
      <c r="N4">
        <v>0.2</v>
      </c>
      <c r="O4">
        <v>0.2</v>
      </c>
      <c r="P4">
        <v>0.25</v>
      </c>
      <c r="Q4">
        <v>0.25</v>
      </c>
      <c r="R4">
        <v>0.25</v>
      </c>
      <c r="S4">
        <v>0.25</v>
      </c>
      <c r="V4" t="s">
        <v>6</v>
      </c>
      <c r="W4">
        <f>[1]Failure!C3</f>
        <v>1311917.8336408872</v>
      </c>
      <c r="X4">
        <f>[1]Failure!C4</f>
        <v>300336.80948482733</v>
      </c>
      <c r="Y4">
        <f>[1]Failure!C5</f>
        <v>109907.62377744389</v>
      </c>
      <c r="Z4">
        <f>[1]Failure!C6</f>
        <v>21532.927778715832</v>
      </c>
    </row>
    <row r="5" spans="1:26" x14ac:dyDescent="0.25">
      <c r="V5" t="s">
        <v>7</v>
      </c>
      <c r="W5">
        <f>[1]Failure!D3</f>
        <v>1066185.8602549003</v>
      </c>
      <c r="X5">
        <f>[1]Failure!D4</f>
        <v>435757.8626963764</v>
      </c>
      <c r="Y5">
        <f>[1]Failure!D5</f>
        <v>162947.34416623643</v>
      </c>
      <c r="Z5">
        <f>[1]Failure!D6</f>
        <v>12302.584227609492</v>
      </c>
    </row>
    <row r="6" spans="1:26" x14ac:dyDescent="0.25">
      <c r="V6" t="s">
        <v>8</v>
      </c>
      <c r="W6">
        <v>0.2</v>
      </c>
      <c r="X6">
        <v>0.2</v>
      </c>
      <c r="Y6">
        <v>0.2</v>
      </c>
      <c r="Z6">
        <v>0.2</v>
      </c>
    </row>
    <row r="7" spans="1:26" x14ac:dyDescent="0.25">
      <c r="V7" t="s">
        <v>9</v>
      </c>
      <c r="W7">
        <v>0.25</v>
      </c>
      <c r="X7">
        <v>0.25</v>
      </c>
      <c r="Y7">
        <v>0.25</v>
      </c>
      <c r="Z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LuuEtal2022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Zheng</cp:lastModifiedBy>
  <dcterms:created xsi:type="dcterms:W3CDTF">2022-06-25T22:46:07Z</dcterms:created>
  <dcterms:modified xsi:type="dcterms:W3CDTF">2022-10-04T22:57:56Z</dcterms:modified>
</cp:coreProperties>
</file>