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ategeotech-my.sharepoint.com/personal/bzheng_slategeotech_com/Documents/CEC/OpenSRA/test/edp/liquefaction/"/>
    </mc:Choice>
  </mc:AlternateContent>
  <xr:revisionPtr revIDLastSave="11" documentId="13_ncr:40009_{5D1A12CB-9F3E-4C33-AEB5-725A676ACF0A}" xr6:coauthVersionLast="47" xr6:coauthVersionMax="47" xr10:uidLastSave="{C449D5AD-BBD9-44D8-8A29-0C6668B16B14}"/>
  <bookViews>
    <workbookView xWindow="-120" yWindow="-120" windowWidth="29040" windowHeight="15720" xr2:uid="{00000000-000D-0000-FFFF-FFFF00000000}"/>
  </bookViews>
  <sheets>
    <sheet name="Hazus2020_with_ZhuEtal20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Q10" i="1" s="1"/>
  <c r="P11" i="1"/>
  <c r="P12" i="1"/>
  <c r="P13" i="1"/>
  <c r="P14" i="1"/>
  <c r="Q14" i="1" s="1"/>
  <c r="P15" i="1"/>
  <c r="P16" i="1"/>
  <c r="P17" i="1"/>
  <c r="Q17" i="1" s="1"/>
  <c r="P18" i="1"/>
  <c r="Q18" i="1" s="1"/>
  <c r="P19" i="1"/>
  <c r="P20" i="1"/>
  <c r="P21" i="1"/>
  <c r="P22" i="1"/>
  <c r="P23" i="1"/>
  <c r="P24" i="1"/>
  <c r="Q24" i="1" s="1"/>
  <c r="P25" i="1"/>
  <c r="Q25" i="1" s="1"/>
  <c r="P2" i="1"/>
  <c r="Q2" i="1" s="1"/>
  <c r="Q16" i="1"/>
  <c r="Q9" i="1"/>
  <c r="Q8" i="1"/>
  <c r="Q4" i="1"/>
  <c r="Q3" i="1"/>
  <c r="Q7" i="1"/>
  <c r="Q5" i="1"/>
  <c r="Q6" i="1"/>
  <c r="Q11" i="1"/>
  <c r="Q12" i="1"/>
  <c r="Q13" i="1"/>
  <c r="Q15" i="1"/>
  <c r="Q19" i="1"/>
  <c r="Q20" i="1"/>
  <c r="Q21" i="1"/>
  <c r="Q22" i="1"/>
  <c r="Q2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</calcChain>
</file>

<file path=xl/sharedStrings.xml><?xml version="1.0" encoding="utf-8"?>
<sst xmlns="http://schemas.openxmlformats.org/spreadsheetml/2006/main" count="41" uniqueCount="20">
  <si>
    <t>liq_susc</t>
  </si>
  <si>
    <t>gw_depth</t>
  </si>
  <si>
    <t>mag</t>
  </si>
  <si>
    <t>pga</t>
  </si>
  <si>
    <t>k_mag</t>
  </si>
  <si>
    <t>k_gw_depth</t>
  </si>
  <si>
    <t>prob_liq_pga</t>
  </si>
  <si>
    <t>p_ml</t>
  </si>
  <si>
    <t>prob_liq</t>
  </si>
  <si>
    <t>sigma_mu_prob_liq</t>
  </si>
  <si>
    <t>very high</t>
  </si>
  <si>
    <t>moderate</t>
  </si>
  <si>
    <t>very low</t>
  </si>
  <si>
    <t>vs30</t>
  </si>
  <si>
    <t>precip</t>
  </si>
  <si>
    <t>dist_coast</t>
  </si>
  <si>
    <t>dist_river</t>
  </si>
  <si>
    <t>dist_water</t>
  </si>
  <si>
    <t>pga_mag</t>
  </si>
  <si>
    <t>liq_susc_val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</si>
</sst>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workbookViewId="0">
      <selection activeCell="P2" sqref="P2:P25"/>
    </sheetView>
  </sheetViews>
  <sheetFormatPr defaultRowHeight="15" x14ac:dyDescent="0.25"/>
  <sheetData>
    <row r="1" spans="1:17" x14ac:dyDescent="0.25">
      <c r="A1" t="s">
        <v>13</v>
      </c>
      <c r="B1" t="s">
        <v>14</v>
      </c>
      <c r="C1" t="s">
        <v>15</v>
      </c>
      <c r="D1" t="s">
        <v>1</v>
      </c>
      <c r="E1" t="s">
        <v>16</v>
      </c>
      <c r="F1" t="s">
        <v>17</v>
      </c>
      <c r="G1" t="s">
        <v>2</v>
      </c>
      <c r="H1" t="s">
        <v>3</v>
      </c>
      <c r="I1" t="s">
        <v>18</v>
      </c>
      <c r="J1" t="s">
        <v>19</v>
      </c>
      <c r="K1" t="s">
        <v>0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</row>
    <row r="2" spans="1:17" x14ac:dyDescent="0.25">
      <c r="A2">
        <v>250</v>
      </c>
      <c r="B2">
        <v>300</v>
      </c>
      <c r="C2">
        <v>0</v>
      </c>
      <c r="D2">
        <v>1</v>
      </c>
      <c r="E2">
        <v>20</v>
      </c>
      <c r="F2">
        <v>0</v>
      </c>
      <c r="G2">
        <v>6</v>
      </c>
      <c r="H2">
        <v>0.08</v>
      </c>
      <c r="I2">
        <v>4.5201951812169058E-2</v>
      </c>
      <c r="J2">
        <v>-0.50494030000000001</v>
      </c>
      <c r="K2" t="s">
        <v>10</v>
      </c>
      <c r="L2">
        <f t="shared" ref="L2:L25" si="0">0.0027*G2^3-0.0267*G2^2-0.2055*G2+2.9188</f>
        <v>1.3078000000000003</v>
      </c>
      <c r="M2">
        <f t="shared" ref="M2:M25" si="1">0.022*D2*3.28 + 0.93</f>
        <v>1.0021599999999999</v>
      </c>
      <c r="N2">
        <f t="shared" ref="N2:N25" si="2">MIN(MAX(IF(K2="very high",9.09*H2-0.82,IF(K2="high",7.67*H2-0.92,IF(K2="moderate",6.67*H2-1,IF(K2="low",5.57*H2-1.18,IF(K2="very low",4.16*H2-1.08,0))))),0),1)</f>
        <v>0</v>
      </c>
      <c r="O2">
        <f>IF(K2="very high",0.25,IF(K2="high",0.2,IF(K2="moderate",0.1,IF(K2="low",0.05,IF(K2="very low",0.02,0)))))</f>
        <v>0.25</v>
      </c>
      <c r="P2">
        <f>IF(I2&lt;0.1,0.00001,IF(A2&gt;620,0.00001,MAX(N2/L2/M2*O2,0.00001)))</f>
        <v>1.0000000000000001E-5</v>
      </c>
      <c r="Q2">
        <f>(EXP(0.25)-1)*P2</f>
        <v>2.840254166877414E-6</v>
      </c>
    </row>
    <row r="3" spans="1:17" x14ac:dyDescent="0.25">
      <c r="A3">
        <v>300</v>
      </c>
      <c r="B3">
        <v>600</v>
      </c>
      <c r="C3">
        <v>5</v>
      </c>
      <c r="D3">
        <v>5</v>
      </c>
      <c r="E3">
        <v>50</v>
      </c>
      <c r="F3">
        <v>5</v>
      </c>
      <c r="G3">
        <v>6.5</v>
      </c>
      <c r="H3">
        <v>0.12</v>
      </c>
      <c r="I3">
        <v>8.3222247285634918E-2</v>
      </c>
      <c r="J3">
        <v>-3.006751741</v>
      </c>
      <c r="K3" t="s">
        <v>11</v>
      </c>
      <c r="L3">
        <f t="shared" si="0"/>
        <v>1.1964625</v>
      </c>
      <c r="M3">
        <f t="shared" si="1"/>
        <v>1.2907999999999999</v>
      </c>
      <c r="N3">
        <f t="shared" si="2"/>
        <v>0</v>
      </c>
      <c r="O3">
        <f t="shared" ref="O3:O25" si="3">IF(K3="very high",0.25,IF(K3="high",0.2,IF(K3="moderate",0.1,IF(K3="low",0.05,IF(K3="very low",0.02,0)))))</f>
        <v>0.1</v>
      </c>
      <c r="P3">
        <f t="shared" ref="P3:P25" si="4">IF(I3&lt;0.1,0.00001,IF(A3&gt;620,0.00001,MAX(N3/L3/M3*O3,0.00001)))</f>
        <v>1.0000000000000001E-5</v>
      </c>
      <c r="Q3">
        <f t="shared" ref="Q3:Q25" si="5">(EXP(0.25)-1)*P3</f>
        <v>2.840254166877414E-6</v>
      </c>
    </row>
    <row r="4" spans="1:17" x14ac:dyDescent="0.25">
      <c r="A4">
        <v>350</v>
      </c>
      <c r="B4">
        <v>1200</v>
      </c>
      <c r="C4">
        <v>10</v>
      </c>
      <c r="D4">
        <v>10</v>
      </c>
      <c r="E4">
        <v>40</v>
      </c>
      <c r="F4">
        <v>10</v>
      </c>
      <c r="G4">
        <v>7</v>
      </c>
      <c r="H4">
        <v>0.15</v>
      </c>
      <c r="I4">
        <v>0.1257599168337194</v>
      </c>
      <c r="J4">
        <v>-4.3110543940000001</v>
      </c>
      <c r="K4" t="s">
        <v>12</v>
      </c>
      <c r="L4">
        <f t="shared" si="0"/>
        <v>1.0981000000000001</v>
      </c>
      <c r="M4">
        <f t="shared" si="1"/>
        <v>1.6516</v>
      </c>
      <c r="N4">
        <f t="shared" si="2"/>
        <v>0</v>
      </c>
      <c r="O4">
        <f t="shared" si="3"/>
        <v>0.02</v>
      </c>
      <c r="P4">
        <f t="shared" si="4"/>
        <v>1.0000000000000001E-5</v>
      </c>
      <c r="Q4">
        <f t="shared" si="5"/>
        <v>2.840254166877414E-6</v>
      </c>
    </row>
    <row r="5" spans="1:17" x14ac:dyDescent="0.25">
      <c r="A5">
        <v>400</v>
      </c>
      <c r="B5">
        <v>300</v>
      </c>
      <c r="C5">
        <v>15</v>
      </c>
      <c r="D5">
        <v>15</v>
      </c>
      <c r="E5">
        <v>30</v>
      </c>
      <c r="F5">
        <v>15</v>
      </c>
      <c r="G5">
        <v>7.5</v>
      </c>
      <c r="H5">
        <v>0.18</v>
      </c>
      <c r="I5">
        <v>0.18006501410905634</v>
      </c>
      <c r="J5">
        <v>-5.4665469770000001</v>
      </c>
      <c r="K5" t="s">
        <v>12</v>
      </c>
      <c r="L5">
        <f t="shared" si="0"/>
        <v>1.0147375000000001</v>
      </c>
      <c r="M5">
        <f t="shared" si="1"/>
        <v>2.0124</v>
      </c>
      <c r="N5">
        <f t="shared" si="2"/>
        <v>0</v>
      </c>
      <c r="O5">
        <f t="shared" si="3"/>
        <v>0.02</v>
      </c>
      <c r="P5">
        <f t="shared" si="4"/>
        <v>1.0000000000000001E-5</v>
      </c>
      <c r="Q5">
        <f t="shared" si="5"/>
        <v>2.840254166877414E-6</v>
      </c>
    </row>
    <row r="6" spans="1:17" x14ac:dyDescent="0.25">
      <c r="A6">
        <v>450</v>
      </c>
      <c r="B6">
        <v>600</v>
      </c>
      <c r="C6">
        <v>25</v>
      </c>
      <c r="D6">
        <v>20</v>
      </c>
      <c r="E6">
        <v>15</v>
      </c>
      <c r="F6">
        <v>15</v>
      </c>
      <c r="G6">
        <v>8</v>
      </c>
      <c r="H6">
        <v>0.21</v>
      </c>
      <c r="I6">
        <v>0.24781618184755103</v>
      </c>
      <c r="J6">
        <v>-5.1193224290000003</v>
      </c>
      <c r="K6" t="s">
        <v>12</v>
      </c>
      <c r="L6">
        <f t="shared" si="0"/>
        <v>0.94840000000000013</v>
      </c>
      <c r="M6">
        <f t="shared" si="1"/>
        <v>2.3731999999999998</v>
      </c>
      <c r="N6">
        <f t="shared" si="2"/>
        <v>0</v>
      </c>
      <c r="O6">
        <f t="shared" si="3"/>
        <v>0.02</v>
      </c>
      <c r="P6">
        <f t="shared" si="4"/>
        <v>1.0000000000000001E-5</v>
      </c>
      <c r="Q6">
        <f t="shared" si="5"/>
        <v>2.840254166877414E-6</v>
      </c>
    </row>
    <row r="7" spans="1:17" x14ac:dyDescent="0.25">
      <c r="A7">
        <v>650</v>
      </c>
      <c r="B7">
        <v>1200</v>
      </c>
      <c r="C7">
        <v>35</v>
      </c>
      <c r="D7">
        <v>25</v>
      </c>
      <c r="E7">
        <v>40</v>
      </c>
      <c r="F7">
        <v>35</v>
      </c>
      <c r="G7">
        <v>6</v>
      </c>
      <c r="H7">
        <v>0.24</v>
      </c>
      <c r="I7">
        <v>0.13560585543650719</v>
      </c>
      <c r="J7">
        <v>-10.99437299</v>
      </c>
      <c r="K7" t="s">
        <v>12</v>
      </c>
      <c r="L7">
        <f t="shared" si="0"/>
        <v>1.3078000000000003</v>
      </c>
      <c r="M7">
        <f t="shared" si="1"/>
        <v>2.7339999999999995</v>
      </c>
      <c r="N7">
        <f t="shared" si="2"/>
        <v>0</v>
      </c>
      <c r="O7">
        <f t="shared" si="3"/>
        <v>0.02</v>
      </c>
      <c r="P7">
        <f t="shared" si="4"/>
        <v>1.0000000000000001E-5</v>
      </c>
      <c r="Q7">
        <f t="shared" si="5"/>
        <v>2.840254166877414E-6</v>
      </c>
    </row>
    <row r="8" spans="1:17" x14ac:dyDescent="0.25">
      <c r="A8">
        <v>250</v>
      </c>
      <c r="B8">
        <v>300</v>
      </c>
      <c r="C8">
        <v>0</v>
      </c>
      <c r="D8">
        <v>3</v>
      </c>
      <c r="E8">
        <v>12</v>
      </c>
      <c r="F8">
        <v>0</v>
      </c>
      <c r="G8">
        <v>6.5</v>
      </c>
      <c r="H8">
        <v>0.27</v>
      </c>
      <c r="I8">
        <v>0.18725005639267858</v>
      </c>
      <c r="J8">
        <v>-1.0377403000000001</v>
      </c>
      <c r="K8" t="s">
        <v>10</v>
      </c>
      <c r="L8">
        <f t="shared" si="0"/>
        <v>1.1964625</v>
      </c>
      <c r="M8">
        <f t="shared" si="1"/>
        <v>1.1464799999999999</v>
      </c>
      <c r="N8">
        <f t="shared" si="2"/>
        <v>1</v>
      </c>
      <c r="O8">
        <f t="shared" si="3"/>
        <v>0.25</v>
      </c>
      <c r="P8">
        <f t="shared" si="4"/>
        <v>0.18225289447066714</v>
      </c>
      <c r="Q8">
        <f t="shared" si="5"/>
        <v>5.1764454294578197E-2</v>
      </c>
    </row>
    <row r="9" spans="1:17" x14ac:dyDescent="0.25">
      <c r="A9">
        <v>300</v>
      </c>
      <c r="B9">
        <v>600</v>
      </c>
      <c r="C9">
        <v>5</v>
      </c>
      <c r="D9">
        <v>7</v>
      </c>
      <c r="E9">
        <v>0</v>
      </c>
      <c r="F9">
        <v>0</v>
      </c>
      <c r="G9">
        <v>7</v>
      </c>
      <c r="H9">
        <v>0.3</v>
      </c>
      <c r="I9">
        <v>0.2515198336674388</v>
      </c>
      <c r="J9">
        <v>-2.2112063219999998</v>
      </c>
      <c r="K9" t="s">
        <v>11</v>
      </c>
      <c r="L9">
        <f t="shared" si="0"/>
        <v>1.0981000000000001</v>
      </c>
      <c r="M9">
        <f t="shared" si="1"/>
        <v>1.43512</v>
      </c>
      <c r="N9">
        <f t="shared" si="2"/>
        <v>1</v>
      </c>
      <c r="O9">
        <f t="shared" si="3"/>
        <v>0.1</v>
      </c>
      <c r="P9">
        <f t="shared" si="4"/>
        <v>6.345559074949271E-2</v>
      </c>
      <c r="Q9">
        <f t="shared" si="5"/>
        <v>1.8023000603791455E-2</v>
      </c>
    </row>
    <row r="10" spans="1:17" x14ac:dyDescent="0.25">
      <c r="A10">
        <v>350</v>
      </c>
      <c r="B10">
        <v>1200</v>
      </c>
      <c r="C10">
        <v>10</v>
      </c>
      <c r="D10">
        <v>12</v>
      </c>
      <c r="E10">
        <v>2</v>
      </c>
      <c r="F10">
        <v>2</v>
      </c>
      <c r="G10">
        <v>7.5</v>
      </c>
      <c r="H10">
        <v>0.33</v>
      </c>
      <c r="I10">
        <v>0.33011919253326999</v>
      </c>
      <c r="J10">
        <v>-2.4077086589999999</v>
      </c>
      <c r="K10" t="s">
        <v>11</v>
      </c>
      <c r="L10">
        <f t="shared" si="0"/>
        <v>1.0147375000000001</v>
      </c>
      <c r="M10">
        <f t="shared" si="1"/>
        <v>1.7959200000000002</v>
      </c>
      <c r="N10">
        <f t="shared" si="2"/>
        <v>1</v>
      </c>
      <c r="O10">
        <f t="shared" si="3"/>
        <v>0.1</v>
      </c>
      <c r="P10">
        <f t="shared" si="4"/>
        <v>5.4873075610223809E-2</v>
      </c>
      <c r="Q10">
        <f t="shared" si="5"/>
        <v>1.5585348165131756E-2</v>
      </c>
    </row>
    <row r="11" spans="1:17" x14ac:dyDescent="0.25">
      <c r="A11">
        <v>400</v>
      </c>
      <c r="B11">
        <v>300</v>
      </c>
      <c r="C11">
        <v>15</v>
      </c>
      <c r="D11">
        <v>17</v>
      </c>
      <c r="E11">
        <v>10</v>
      </c>
      <c r="F11">
        <v>10</v>
      </c>
      <c r="G11">
        <v>8</v>
      </c>
      <c r="H11">
        <v>0.36</v>
      </c>
      <c r="I11">
        <v>0.42482774031008746</v>
      </c>
      <c r="J11">
        <v>-3.9402852670000001</v>
      </c>
      <c r="K11" t="s">
        <v>12</v>
      </c>
      <c r="L11">
        <f t="shared" si="0"/>
        <v>0.94840000000000013</v>
      </c>
      <c r="M11">
        <f t="shared" si="1"/>
        <v>2.15672</v>
      </c>
      <c r="N11">
        <f t="shared" si="2"/>
        <v>0.41759999999999997</v>
      </c>
      <c r="O11">
        <f t="shared" si="3"/>
        <v>0.02</v>
      </c>
      <c r="P11">
        <f t="shared" si="4"/>
        <v>4.0832425150840214E-3</v>
      </c>
      <c r="Q11">
        <f t="shared" si="5"/>
        <v>1.1597446567838403E-3</v>
      </c>
    </row>
    <row r="12" spans="1:17" x14ac:dyDescent="0.25">
      <c r="A12">
        <v>450</v>
      </c>
      <c r="B12">
        <v>600</v>
      </c>
      <c r="C12">
        <v>25</v>
      </c>
      <c r="D12">
        <v>22</v>
      </c>
      <c r="E12">
        <v>5</v>
      </c>
      <c r="F12">
        <v>5</v>
      </c>
      <c r="G12">
        <v>6</v>
      </c>
      <c r="H12">
        <v>0.39</v>
      </c>
      <c r="I12">
        <v>0.22035951508432416</v>
      </c>
      <c r="J12">
        <v>-3.9403224290000001</v>
      </c>
      <c r="K12" t="s">
        <v>12</v>
      </c>
      <c r="L12">
        <f t="shared" si="0"/>
        <v>1.3078000000000003</v>
      </c>
      <c r="M12">
        <f t="shared" si="1"/>
        <v>2.5175199999999998</v>
      </c>
      <c r="N12">
        <f t="shared" si="2"/>
        <v>0.54239999999999999</v>
      </c>
      <c r="O12">
        <f t="shared" si="3"/>
        <v>0.02</v>
      </c>
      <c r="P12">
        <f t="shared" si="4"/>
        <v>3.2948482263397056E-3</v>
      </c>
      <c r="Q12">
        <f t="shared" si="5"/>
        <v>9.3582064040900054E-4</v>
      </c>
    </row>
    <row r="13" spans="1:17" x14ac:dyDescent="0.25">
      <c r="A13">
        <v>500</v>
      </c>
      <c r="B13">
        <v>1200</v>
      </c>
      <c r="C13">
        <v>35</v>
      </c>
      <c r="D13">
        <v>27</v>
      </c>
      <c r="E13">
        <v>60</v>
      </c>
      <c r="F13">
        <v>35</v>
      </c>
      <c r="G13">
        <v>6.5</v>
      </c>
      <c r="H13">
        <v>0.41</v>
      </c>
      <c r="I13">
        <v>0.2843426782259193</v>
      </c>
      <c r="J13">
        <v>-10.55775833</v>
      </c>
      <c r="K13" t="s">
        <v>12</v>
      </c>
      <c r="L13">
        <f t="shared" si="0"/>
        <v>1.1964625</v>
      </c>
      <c r="M13">
        <f t="shared" si="1"/>
        <v>2.87832</v>
      </c>
      <c r="N13">
        <f t="shared" si="2"/>
        <v>0.62559999999999993</v>
      </c>
      <c r="O13">
        <f t="shared" si="3"/>
        <v>0.02</v>
      </c>
      <c r="P13">
        <f t="shared" si="4"/>
        <v>3.6331938384065194E-3</v>
      </c>
      <c r="Q13">
        <f t="shared" si="5"/>
        <v>1.0319193938607462E-3</v>
      </c>
    </row>
    <row r="14" spans="1:17" x14ac:dyDescent="0.25">
      <c r="A14">
        <v>720</v>
      </c>
      <c r="B14">
        <v>300</v>
      </c>
      <c r="C14">
        <v>0</v>
      </c>
      <c r="D14">
        <v>0</v>
      </c>
      <c r="E14">
        <v>20</v>
      </c>
      <c r="F14">
        <v>0</v>
      </c>
      <c r="G14">
        <v>7</v>
      </c>
      <c r="H14">
        <v>0.5</v>
      </c>
      <c r="I14">
        <v>0.4191997227790647</v>
      </c>
      <c r="J14">
        <v>-3.2710619190000001</v>
      </c>
      <c r="K14" t="s">
        <v>12</v>
      </c>
      <c r="L14">
        <f t="shared" si="0"/>
        <v>1.0981000000000001</v>
      </c>
      <c r="M14">
        <f t="shared" si="1"/>
        <v>0.93</v>
      </c>
      <c r="N14">
        <f t="shared" si="2"/>
        <v>1</v>
      </c>
      <c r="O14">
        <f t="shared" si="3"/>
        <v>0.02</v>
      </c>
      <c r="P14">
        <f t="shared" si="4"/>
        <v>1.0000000000000001E-5</v>
      </c>
      <c r="Q14">
        <f t="shared" si="5"/>
        <v>2.840254166877414E-6</v>
      </c>
    </row>
    <row r="15" spans="1:17" x14ac:dyDescent="0.25">
      <c r="A15">
        <v>300</v>
      </c>
      <c r="B15">
        <v>600</v>
      </c>
      <c r="C15">
        <v>5</v>
      </c>
      <c r="D15">
        <v>2</v>
      </c>
      <c r="E15">
        <v>50</v>
      </c>
      <c r="F15">
        <v>5</v>
      </c>
      <c r="G15">
        <v>7.5</v>
      </c>
      <c r="H15">
        <v>0.08</v>
      </c>
      <c r="I15">
        <v>8.0028895159580601E-2</v>
      </c>
      <c r="J15">
        <v>-3.006751741</v>
      </c>
      <c r="K15" t="s">
        <v>11</v>
      </c>
      <c r="L15">
        <f t="shared" si="0"/>
        <v>1.0147375000000001</v>
      </c>
      <c r="M15">
        <f t="shared" si="1"/>
        <v>1.0743199999999999</v>
      </c>
      <c r="N15">
        <f t="shared" si="2"/>
        <v>0</v>
      </c>
      <c r="O15">
        <f t="shared" si="3"/>
        <v>0.1</v>
      </c>
      <c r="P15">
        <f t="shared" si="4"/>
        <v>1.0000000000000001E-5</v>
      </c>
      <c r="Q15">
        <f t="shared" si="5"/>
        <v>2.840254166877414E-6</v>
      </c>
    </row>
    <row r="16" spans="1:17" x14ac:dyDescent="0.25">
      <c r="A16">
        <v>350</v>
      </c>
      <c r="B16">
        <v>1200</v>
      </c>
      <c r="C16">
        <v>10</v>
      </c>
      <c r="D16">
        <v>4</v>
      </c>
      <c r="E16">
        <v>40</v>
      </c>
      <c r="F16">
        <v>10</v>
      </c>
      <c r="G16">
        <v>8</v>
      </c>
      <c r="H16">
        <v>0.12</v>
      </c>
      <c r="I16">
        <v>0.14160924677002917</v>
      </c>
      <c r="J16">
        <v>-4.3110543940000001</v>
      </c>
      <c r="K16" t="s">
        <v>12</v>
      </c>
      <c r="L16">
        <f t="shared" si="0"/>
        <v>0.94840000000000013</v>
      </c>
      <c r="M16">
        <f t="shared" si="1"/>
        <v>1.2186399999999999</v>
      </c>
      <c r="N16">
        <f t="shared" si="2"/>
        <v>0</v>
      </c>
      <c r="O16">
        <f t="shared" si="3"/>
        <v>0.02</v>
      </c>
      <c r="P16">
        <f t="shared" si="4"/>
        <v>1.0000000000000001E-5</v>
      </c>
      <c r="Q16">
        <f t="shared" si="5"/>
        <v>2.840254166877414E-6</v>
      </c>
    </row>
    <row r="17" spans="1:17" x14ac:dyDescent="0.25">
      <c r="A17">
        <v>400</v>
      </c>
      <c r="B17">
        <v>300</v>
      </c>
      <c r="C17">
        <v>15</v>
      </c>
      <c r="D17">
        <v>6</v>
      </c>
      <c r="E17">
        <v>30</v>
      </c>
      <c r="F17">
        <v>15</v>
      </c>
      <c r="G17">
        <v>6</v>
      </c>
      <c r="H17">
        <v>0.2</v>
      </c>
      <c r="I17">
        <v>0.11300487953042265</v>
      </c>
      <c r="J17">
        <v>-5.4665469770000001</v>
      </c>
      <c r="K17" t="s">
        <v>12</v>
      </c>
      <c r="L17">
        <f t="shared" si="0"/>
        <v>1.3078000000000003</v>
      </c>
      <c r="M17">
        <f t="shared" si="1"/>
        <v>1.3629600000000002</v>
      </c>
      <c r="N17">
        <f t="shared" si="2"/>
        <v>0</v>
      </c>
      <c r="O17">
        <f t="shared" si="3"/>
        <v>0.02</v>
      </c>
      <c r="P17">
        <f t="shared" si="4"/>
        <v>1.0000000000000001E-5</v>
      </c>
      <c r="Q17">
        <f t="shared" si="5"/>
        <v>2.840254166877414E-6</v>
      </c>
    </row>
    <row r="18" spans="1:17" x14ac:dyDescent="0.25">
      <c r="A18">
        <v>450</v>
      </c>
      <c r="B18">
        <v>600</v>
      </c>
      <c r="C18">
        <v>25</v>
      </c>
      <c r="D18">
        <v>8</v>
      </c>
      <c r="E18">
        <v>15</v>
      </c>
      <c r="F18">
        <v>15</v>
      </c>
      <c r="G18">
        <v>6.5</v>
      </c>
      <c r="H18">
        <v>0.21</v>
      </c>
      <c r="I18">
        <v>0.14563893274986109</v>
      </c>
      <c r="J18">
        <v>-5.1193224290000003</v>
      </c>
      <c r="K18" t="s">
        <v>12</v>
      </c>
      <c r="L18">
        <f t="shared" si="0"/>
        <v>1.1964625</v>
      </c>
      <c r="M18">
        <f t="shared" si="1"/>
        <v>1.50728</v>
      </c>
      <c r="N18">
        <f t="shared" si="2"/>
        <v>0</v>
      </c>
      <c r="O18">
        <f t="shared" si="3"/>
        <v>0.02</v>
      </c>
      <c r="P18">
        <f t="shared" si="4"/>
        <v>1.0000000000000001E-5</v>
      </c>
      <c r="Q18">
        <f t="shared" si="5"/>
        <v>2.840254166877414E-6</v>
      </c>
    </row>
    <row r="19" spans="1:17" x14ac:dyDescent="0.25">
      <c r="A19">
        <v>500</v>
      </c>
      <c r="B19">
        <v>1200</v>
      </c>
      <c r="C19">
        <v>35</v>
      </c>
      <c r="D19">
        <v>10</v>
      </c>
      <c r="E19">
        <v>40</v>
      </c>
      <c r="F19">
        <v>35</v>
      </c>
      <c r="G19">
        <v>7</v>
      </c>
      <c r="H19">
        <v>0.24</v>
      </c>
      <c r="I19">
        <v>0.20121586693395105</v>
      </c>
      <c r="J19">
        <v>-9.9916583330000002</v>
      </c>
      <c r="K19" t="s">
        <v>12</v>
      </c>
      <c r="L19">
        <f t="shared" si="0"/>
        <v>1.0981000000000001</v>
      </c>
      <c r="M19">
        <f t="shared" si="1"/>
        <v>1.6516</v>
      </c>
      <c r="N19">
        <f t="shared" si="2"/>
        <v>0</v>
      </c>
      <c r="O19">
        <f t="shared" si="3"/>
        <v>0.02</v>
      </c>
      <c r="P19">
        <f t="shared" si="4"/>
        <v>1.0000000000000001E-5</v>
      </c>
      <c r="Q19">
        <f t="shared" si="5"/>
        <v>2.840254166877414E-6</v>
      </c>
    </row>
    <row r="20" spans="1:17" x14ac:dyDescent="0.25">
      <c r="A20">
        <v>250</v>
      </c>
      <c r="B20">
        <v>300</v>
      </c>
      <c r="C20">
        <v>0</v>
      </c>
      <c r="D20">
        <v>12</v>
      </c>
      <c r="E20">
        <v>12</v>
      </c>
      <c r="F20">
        <v>0</v>
      </c>
      <c r="G20">
        <v>7.5</v>
      </c>
      <c r="H20">
        <v>0.27</v>
      </c>
      <c r="I20">
        <v>0.27009752116358454</v>
      </c>
      <c r="J20">
        <v>-1.0377403000000001</v>
      </c>
      <c r="K20" t="s">
        <v>10</v>
      </c>
      <c r="L20">
        <f t="shared" si="0"/>
        <v>1.0147375000000001</v>
      </c>
      <c r="M20">
        <f t="shared" si="1"/>
        <v>1.7959200000000002</v>
      </c>
      <c r="N20">
        <f t="shared" si="2"/>
        <v>1</v>
      </c>
      <c r="O20">
        <f t="shared" si="3"/>
        <v>0.25</v>
      </c>
      <c r="P20">
        <f t="shared" si="4"/>
        <v>0.13718268902555952</v>
      </c>
      <c r="Q20">
        <f t="shared" si="5"/>
        <v>3.8963370412829393E-2</v>
      </c>
    </row>
    <row r="21" spans="1:17" x14ac:dyDescent="0.25">
      <c r="A21">
        <v>300</v>
      </c>
      <c r="B21">
        <v>600</v>
      </c>
      <c r="C21">
        <v>5</v>
      </c>
      <c r="D21">
        <v>14</v>
      </c>
      <c r="E21">
        <v>0</v>
      </c>
      <c r="F21">
        <v>0</v>
      </c>
      <c r="G21">
        <v>8</v>
      </c>
      <c r="H21">
        <v>0.3</v>
      </c>
      <c r="I21">
        <v>0.35402311692507293</v>
      </c>
      <c r="J21">
        <v>-2.2112063219999998</v>
      </c>
      <c r="K21" t="s">
        <v>11</v>
      </c>
      <c r="L21">
        <f t="shared" si="0"/>
        <v>0.94840000000000013</v>
      </c>
      <c r="M21">
        <f t="shared" si="1"/>
        <v>1.9402400000000002</v>
      </c>
      <c r="N21">
        <f t="shared" si="2"/>
        <v>1</v>
      </c>
      <c r="O21">
        <f t="shared" si="3"/>
        <v>0.1</v>
      </c>
      <c r="P21">
        <f t="shared" si="4"/>
        <v>5.4344175103505643E-2</v>
      </c>
      <c r="Q21">
        <f t="shared" si="5"/>
        <v>1.5435126978324772E-2</v>
      </c>
    </row>
    <row r="22" spans="1:17" x14ac:dyDescent="0.25">
      <c r="A22">
        <v>350</v>
      </c>
      <c r="B22">
        <v>1200</v>
      </c>
      <c r="C22">
        <v>10</v>
      </c>
      <c r="D22">
        <v>16</v>
      </c>
      <c r="E22">
        <v>2</v>
      </c>
      <c r="F22">
        <v>2</v>
      </c>
      <c r="G22">
        <v>6</v>
      </c>
      <c r="H22">
        <v>0.35</v>
      </c>
      <c r="I22">
        <v>0.19775853917823963</v>
      </c>
      <c r="J22">
        <v>-2.4077086589999999</v>
      </c>
      <c r="K22" t="s">
        <v>11</v>
      </c>
      <c r="L22">
        <f t="shared" si="0"/>
        <v>1.3078000000000003</v>
      </c>
      <c r="M22">
        <f t="shared" si="1"/>
        <v>2.0845599999999997</v>
      </c>
      <c r="N22">
        <f t="shared" si="2"/>
        <v>1</v>
      </c>
      <c r="O22">
        <f t="shared" si="3"/>
        <v>0.1</v>
      </c>
      <c r="P22">
        <f t="shared" si="4"/>
        <v>3.6681261837520046E-2</v>
      </c>
      <c r="Q22">
        <f t="shared" si="5"/>
        <v>1.0418410678033778E-2</v>
      </c>
    </row>
    <row r="23" spans="1:17" x14ac:dyDescent="0.25">
      <c r="A23">
        <v>400</v>
      </c>
      <c r="B23">
        <v>300</v>
      </c>
      <c r="C23">
        <v>15</v>
      </c>
      <c r="D23">
        <v>18</v>
      </c>
      <c r="E23">
        <v>10</v>
      </c>
      <c r="F23">
        <v>10</v>
      </c>
      <c r="G23">
        <v>6.5</v>
      </c>
      <c r="H23">
        <v>0.4</v>
      </c>
      <c r="I23">
        <v>0.27740749095211642</v>
      </c>
      <c r="J23">
        <v>-3.9402852670000001</v>
      </c>
      <c r="K23" t="s">
        <v>12</v>
      </c>
      <c r="L23">
        <f t="shared" si="0"/>
        <v>1.1964625</v>
      </c>
      <c r="M23">
        <f t="shared" si="1"/>
        <v>2.2288799999999998</v>
      </c>
      <c r="N23">
        <f t="shared" si="2"/>
        <v>0.58400000000000007</v>
      </c>
      <c r="O23">
        <f t="shared" si="3"/>
        <v>0.02</v>
      </c>
      <c r="P23">
        <f t="shared" si="4"/>
        <v>4.3798280857253727E-3</v>
      </c>
      <c r="Q23">
        <f t="shared" si="5"/>
        <v>1.2439824970688217E-3</v>
      </c>
    </row>
    <row r="24" spans="1:17" x14ac:dyDescent="0.25">
      <c r="A24">
        <v>450</v>
      </c>
      <c r="B24">
        <v>600</v>
      </c>
      <c r="C24">
        <v>25</v>
      </c>
      <c r="D24">
        <v>20</v>
      </c>
      <c r="E24">
        <v>5</v>
      </c>
      <c r="F24">
        <v>5</v>
      </c>
      <c r="G24">
        <v>7</v>
      </c>
      <c r="H24">
        <v>0.45</v>
      </c>
      <c r="I24">
        <v>0.3772797505011582</v>
      </c>
      <c r="J24">
        <v>-3.9403224290000001</v>
      </c>
      <c r="K24" t="s">
        <v>12</v>
      </c>
      <c r="L24">
        <f t="shared" si="0"/>
        <v>1.0981000000000001</v>
      </c>
      <c r="M24">
        <f t="shared" si="1"/>
        <v>2.3731999999999998</v>
      </c>
      <c r="N24">
        <f t="shared" si="2"/>
        <v>0.79200000000000004</v>
      </c>
      <c r="O24">
        <f t="shared" si="3"/>
        <v>0.02</v>
      </c>
      <c r="P24">
        <f t="shared" si="4"/>
        <v>6.078255420357179E-3</v>
      </c>
      <c r="Q24">
        <f t="shared" si="5"/>
        <v>1.7263790285014706E-3</v>
      </c>
    </row>
    <row r="25" spans="1:17" x14ac:dyDescent="0.25">
      <c r="A25">
        <v>500</v>
      </c>
      <c r="B25">
        <v>1200</v>
      </c>
      <c r="C25">
        <v>35</v>
      </c>
      <c r="D25">
        <v>22</v>
      </c>
      <c r="E25">
        <v>60</v>
      </c>
      <c r="F25">
        <v>35</v>
      </c>
      <c r="G25">
        <v>7.5</v>
      </c>
      <c r="H25">
        <v>0.55000000000000004</v>
      </c>
      <c r="I25">
        <v>0.55019865422211667</v>
      </c>
      <c r="J25">
        <v>-10.391258329999999</v>
      </c>
      <c r="K25" t="s">
        <v>12</v>
      </c>
      <c r="L25">
        <f t="shared" si="0"/>
        <v>1.0147375000000001</v>
      </c>
      <c r="M25">
        <f t="shared" si="1"/>
        <v>2.5175199999999998</v>
      </c>
      <c r="N25">
        <f t="shared" si="2"/>
        <v>1</v>
      </c>
      <c r="O25">
        <f t="shared" si="3"/>
        <v>0.02</v>
      </c>
      <c r="P25">
        <f t="shared" si="4"/>
        <v>7.8289470550313919E-3</v>
      </c>
      <c r="Q25">
        <f t="shared" si="5"/>
        <v>2.2236199495315571E-3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Hazus2020_with_ZhuEtal2017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Barry Zheng</cp:lastModifiedBy>
  <dcterms:created xsi:type="dcterms:W3CDTF">2022-07-14T20:36:23Z</dcterms:created>
  <dcterms:modified xsi:type="dcterms:W3CDTF">2023-12-05T23:29:56Z</dcterms:modified>
</cp:coreProperties>
</file>