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lategeotech-my.sharepoint.com/personal/bzheng_slategeotech_com/Documents/CEC/Structure/test/edp/liq/"/>
    </mc:Choice>
  </mc:AlternateContent>
  <xr:revisionPtr revIDLastSave="3" documentId="11_F25DC773A252ABDACC104822D9D8682A5BDE58E8" xr6:coauthVersionLast="47" xr6:coauthVersionMax="47" xr10:uidLastSave="{615DCA9B-798C-40CE-A2A9-D04C529C345C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="1" iterateCount="1000" iterateDelta="9.9999999999999995E-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25" i="1" l="1"/>
  <c r="J25" i="1"/>
  <c r="Q25" i="1" s="1"/>
  <c r="K24" i="1"/>
  <c r="J24" i="1"/>
  <c r="L24" i="1" s="1"/>
  <c r="Q23" i="1"/>
  <c r="K23" i="1"/>
  <c r="J23" i="1"/>
  <c r="K22" i="1"/>
  <c r="J22" i="1"/>
  <c r="Q22" i="1" s="1"/>
  <c r="Q21" i="1"/>
  <c r="M21" i="1"/>
  <c r="O21" i="1" s="1"/>
  <c r="K21" i="1"/>
  <c r="J21" i="1"/>
  <c r="L21" i="1" s="1"/>
  <c r="N21" i="1" s="1"/>
  <c r="K20" i="1"/>
  <c r="J20" i="1"/>
  <c r="Q20" i="1" s="1"/>
  <c r="Q19" i="1"/>
  <c r="M19" i="1"/>
  <c r="L19" i="1"/>
  <c r="K19" i="1"/>
  <c r="O19" i="1" s="1"/>
  <c r="J19" i="1"/>
  <c r="K18" i="1"/>
  <c r="J18" i="1"/>
  <c r="Q18" i="1" s="1"/>
  <c r="K17" i="1"/>
  <c r="J17" i="1"/>
  <c r="Q16" i="1"/>
  <c r="K16" i="1"/>
  <c r="J16" i="1"/>
  <c r="K15" i="1"/>
  <c r="J15" i="1"/>
  <c r="O15" i="1" s="1"/>
  <c r="Q14" i="1"/>
  <c r="O14" i="1"/>
  <c r="N14" i="1"/>
  <c r="K14" i="1"/>
  <c r="J14" i="1"/>
  <c r="M14" i="1" s="1"/>
  <c r="K13" i="1"/>
  <c r="J13" i="1"/>
  <c r="Q13" i="1" s="1"/>
  <c r="Q12" i="1"/>
  <c r="O12" i="1"/>
  <c r="M12" i="1"/>
  <c r="L12" i="1"/>
  <c r="N12" i="1" s="1"/>
  <c r="K12" i="1"/>
  <c r="J12" i="1"/>
  <c r="K11" i="1"/>
  <c r="J11" i="1"/>
  <c r="Q11" i="1" s="1"/>
  <c r="K10" i="1"/>
  <c r="J10" i="1"/>
  <c r="Q10" i="1" s="1"/>
  <c r="K9" i="1"/>
  <c r="J9" i="1"/>
  <c r="Q9" i="1" s="1"/>
  <c r="K8" i="1"/>
  <c r="J8" i="1"/>
  <c r="Q8" i="1" s="1"/>
  <c r="Q7" i="1"/>
  <c r="O7" i="1"/>
  <c r="M7" i="1"/>
  <c r="L7" i="1"/>
  <c r="K7" i="1"/>
  <c r="J7" i="1"/>
  <c r="N7" i="1" s="1"/>
  <c r="K6" i="1"/>
  <c r="J6" i="1"/>
  <c r="L6" i="1" s="1"/>
  <c r="Q5" i="1"/>
  <c r="M5" i="1"/>
  <c r="O5" i="1" s="1"/>
  <c r="K5" i="1"/>
  <c r="J5" i="1"/>
  <c r="L5" i="1" s="1"/>
  <c r="N5" i="1" s="1"/>
  <c r="K4" i="1"/>
  <c r="J4" i="1"/>
  <c r="L4" i="1" s="1"/>
  <c r="Q3" i="1"/>
  <c r="M3" i="1"/>
  <c r="L3" i="1"/>
  <c r="K3" i="1"/>
  <c r="N3" i="1" s="1"/>
  <c r="J3" i="1"/>
  <c r="K2" i="1"/>
  <c r="J2" i="1"/>
  <c r="R2" i="1" s="1"/>
  <c r="M10" i="1" l="1"/>
  <c r="L17" i="1"/>
  <c r="N17" i="1" s="1"/>
  <c r="M24" i="1"/>
  <c r="N19" i="1"/>
  <c r="M17" i="1"/>
  <c r="O17" i="1" s="1"/>
  <c r="M15" i="1"/>
  <c r="L22" i="1"/>
  <c r="N22" i="1" s="1"/>
  <c r="N24" i="1"/>
  <c r="O10" i="1"/>
  <c r="M6" i="1"/>
  <c r="O8" i="1"/>
  <c r="L13" i="1"/>
  <c r="N13" i="1" s="1"/>
  <c r="N15" i="1"/>
  <c r="Q17" i="1"/>
  <c r="M22" i="1"/>
  <c r="O24" i="1"/>
  <c r="L20" i="1"/>
  <c r="Q24" i="1"/>
  <c r="M4" i="1"/>
  <c r="M20" i="1"/>
  <c r="O22" i="1"/>
  <c r="M8" i="1"/>
  <c r="N8" i="1"/>
  <c r="N6" i="1"/>
  <c r="M13" i="1"/>
  <c r="O6" i="1"/>
  <c r="N4" i="1"/>
  <c r="Q6" i="1"/>
  <c r="M11" i="1"/>
  <c r="O13" i="1"/>
  <c r="L18" i="1"/>
  <c r="N20" i="1"/>
  <c r="O3" i="1"/>
  <c r="L11" i="1"/>
  <c r="M2" i="1"/>
  <c r="N2" i="1"/>
  <c r="O4" i="1"/>
  <c r="L9" i="1"/>
  <c r="N11" i="1"/>
  <c r="M18" i="1"/>
  <c r="O20" i="1"/>
  <c r="L25" i="1"/>
  <c r="L8" i="1"/>
  <c r="L2" i="1"/>
  <c r="Q15" i="1"/>
  <c r="O2" i="1"/>
  <c r="Q4" i="1"/>
  <c r="M9" i="1"/>
  <c r="O9" i="1" s="1"/>
  <c r="O11" i="1"/>
  <c r="L16" i="1"/>
  <c r="N16" i="1" s="1"/>
  <c r="N18" i="1"/>
  <c r="M25" i="1"/>
  <c r="L10" i="1"/>
  <c r="N10" i="1" s="1"/>
  <c r="Q2" i="1"/>
  <c r="N9" i="1"/>
  <c r="M16" i="1"/>
  <c r="O16" i="1" s="1"/>
  <c r="O18" i="1"/>
  <c r="L23" i="1"/>
  <c r="N23" i="1" s="1"/>
  <c r="N25" i="1"/>
  <c r="L14" i="1"/>
  <c r="M23" i="1"/>
  <c r="O23" i="1" s="1"/>
  <c r="O25" i="1"/>
  <c r="L15" i="1"/>
</calcChain>
</file>

<file path=xl/sharedStrings.xml><?xml version="1.0" encoding="utf-8"?>
<sst xmlns="http://schemas.openxmlformats.org/spreadsheetml/2006/main" count="17" uniqueCount="17">
  <si>
    <r>
      <t>V</t>
    </r>
    <r>
      <rPr>
        <vertAlign val="subscript"/>
        <sz val="11"/>
        <color theme="1"/>
        <rFont val="Calibri"/>
        <family val="2"/>
        <scheme val="minor"/>
      </rPr>
      <t>S30</t>
    </r>
    <r>
      <rPr>
        <sz val="11"/>
        <color theme="1"/>
        <rFont val="Calibri"/>
        <family val="2"/>
        <scheme val="minor"/>
      </rPr>
      <t xml:space="preserve"> (m/s)</t>
    </r>
  </si>
  <si>
    <t>Precip (mm)</t>
  </si>
  <si>
    <t>Dist. Coast (km)</t>
  </si>
  <si>
    <t>GWT (m)</t>
  </si>
  <si>
    <t>Dist. River (km)</t>
  </si>
  <si>
    <t>Dist. Water (km)</t>
  </si>
  <si>
    <r>
      <t>M</t>
    </r>
    <r>
      <rPr>
        <vertAlign val="subscript"/>
        <sz val="11"/>
        <color theme="1"/>
        <rFont val="Calibri"/>
        <family val="2"/>
        <scheme val="minor"/>
      </rPr>
      <t>w</t>
    </r>
  </si>
  <si>
    <t>PGV</t>
  </si>
  <si>
    <t>PGA</t>
  </si>
  <si>
    <r>
      <t>PGV</t>
    </r>
    <r>
      <rPr>
        <vertAlign val="subscript"/>
        <sz val="11"/>
        <color theme="1"/>
        <rFont val="Calibri"/>
        <family val="2"/>
        <scheme val="minor"/>
      </rPr>
      <t>Mw</t>
    </r>
  </si>
  <si>
    <r>
      <t>PGA</t>
    </r>
    <r>
      <rPr>
        <vertAlign val="subscript"/>
        <sz val="11"/>
        <color theme="1"/>
        <rFont val="Calibri"/>
        <family val="2"/>
        <scheme val="minor"/>
      </rPr>
      <t>Mw</t>
    </r>
  </si>
  <si>
    <t>X Global</t>
  </si>
  <si>
    <t>X Coastal</t>
  </si>
  <si>
    <r>
      <t>P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Global (%)</t>
    </r>
  </si>
  <si>
    <r>
      <t>P</t>
    </r>
    <r>
      <rPr>
        <vertAlign val="subscript"/>
        <sz val="11"/>
        <color theme="1"/>
        <rFont val="Calibri"/>
        <family val="2"/>
        <scheme val="minor"/>
      </rPr>
      <t>L</t>
    </r>
    <r>
      <rPr>
        <sz val="11"/>
        <color theme="1"/>
        <rFont val="Calibri"/>
        <family val="2"/>
        <scheme val="minor"/>
      </rPr>
      <t xml:space="preserve"> Coastal (%)</t>
    </r>
  </si>
  <si>
    <t>x_val</t>
  </si>
  <si>
    <t>prob_liq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</si>
</sst>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5"/>
  <sheetViews>
    <sheetView tabSelected="1" workbookViewId="0">
      <selection sqref="A1:R25"/>
    </sheetView>
  </sheetViews>
  <sheetFormatPr defaultRowHeight="15" x14ac:dyDescent="0.25"/>
  <sheetData>
    <row r="1" spans="1:18" ht="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 t="s">
        <v>15</v>
      </c>
      <c r="R1" s="1" t="s">
        <v>16</v>
      </c>
    </row>
    <row r="2" spans="1:18" x14ac:dyDescent="0.25">
      <c r="A2" s="1">
        <v>250</v>
      </c>
      <c r="B2" s="1">
        <v>300</v>
      </c>
      <c r="C2" s="1">
        <v>0</v>
      </c>
      <c r="D2" s="1">
        <v>1</v>
      </c>
      <c r="E2" s="1">
        <v>20</v>
      </c>
      <c r="F2" s="1">
        <v>0</v>
      </c>
      <c r="G2" s="2">
        <v>6</v>
      </c>
      <c r="H2" s="1">
        <v>5</v>
      </c>
      <c r="I2" s="1">
        <v>0.08</v>
      </c>
      <c r="J2" s="2">
        <f>H2/(1+EXP(-2*(G2-6)))</f>
        <v>2.5</v>
      </c>
      <c r="K2" s="3">
        <f>I2/(10^(2.24)/G2^(2.56))</f>
        <v>4.5201951812169058E-2</v>
      </c>
      <c r="L2" s="3">
        <f>8.801+0.334*LN(J2)-1.918*LN(A2)+5.408*10^(-4)*B2-0.2054*F2-0.0333*D2</f>
        <v>-1.3541809360138208</v>
      </c>
      <c r="M2" s="3">
        <f>12.435+0.301*LN(J2)-2.615*LN(A2)+5.556*10^(-4)*B2-0.0287*SQRT(C2)+0.0666*E2-0.0369*(E2*SQRT(C2))</f>
        <v>-0.22913678991565178</v>
      </c>
      <c r="N2" s="2">
        <f>IF(AND(J2&gt;3,K2&gt;0.1,A2&lt;620),1/(1+EXP(-L2))*100,0)</f>
        <v>0</v>
      </c>
      <c r="O2" s="2">
        <f>IF(AND(J2&gt;3,K2&gt;0.1,A2&lt;620,C2&lt;=20),1/(1+EXP(-M2))*100,IF(OR(J2&lt;=3,K2&lt;=0.1,A2&gt;=620),0,IF(C2&gt;20,NA())))</f>
        <v>0</v>
      </c>
      <c r="P2" s="1"/>
      <c r="Q2" s="1">
        <f>IF(F2&lt;20,12.435+0.301*LN(J2)-2.615*LN(A2)+5.556*10^(-4)*B2-0.0287*SQRT(C2)+0.0666*E2-0.0369*(E2*SQRT(C2)),8.801+0.334*LN(J2)-1.918*LN(A2)+5.408*10^(-4)*B2-0.2054*F2-0.0333*D2)</f>
        <v>-0.22913678991565178</v>
      </c>
      <c r="R2" s="1">
        <f>IF(AND(J2&gt;3,K2&gt;0.1,A2&lt;620),1/(1+EXP(-Q2))*100,0)</f>
        <v>0</v>
      </c>
    </row>
    <row r="3" spans="1:18" x14ac:dyDescent="0.25">
      <c r="A3" s="1">
        <v>300</v>
      </c>
      <c r="B3" s="1">
        <v>600</v>
      </c>
      <c r="C3" s="1">
        <v>5</v>
      </c>
      <c r="D3" s="1">
        <v>5</v>
      </c>
      <c r="E3" s="1">
        <v>50</v>
      </c>
      <c r="F3" s="1">
        <v>5</v>
      </c>
      <c r="G3" s="2">
        <v>6.5</v>
      </c>
      <c r="H3" s="1">
        <v>10</v>
      </c>
      <c r="I3" s="1">
        <v>0.12</v>
      </c>
      <c r="J3" s="2">
        <f t="shared" ref="J3:J25" si="0">H3/(1+EXP(-2*(G3-6)))</f>
        <v>7.3105857863000487</v>
      </c>
      <c r="K3" s="3">
        <f t="shared" ref="K3:K25" si="1">I3/(10^(2.24)/G3^(2.56))</f>
        <v>8.3222247285634918E-2</v>
      </c>
      <c r="L3" s="3">
        <f t="shared" ref="L3:L25" si="2">8.801+0.334*LN(J3)-1.918*LN(A3)+5.408*10^(-4)*B3-0.2054*F3-0.0333*D3</f>
        <v>-2.3434407689616679</v>
      </c>
      <c r="M3" s="3">
        <f t="shared" ref="M3:M25" si="3">12.435+0.301*LN(J3)-2.615*LN(A3)+5.556*10^(-4)*B3-0.0287*SQRT(C3)+0.0666*E3-0.0369*(E3*SQRT(C3))</f>
        <v>-2.4079653956190983</v>
      </c>
      <c r="N3" s="2">
        <f t="shared" ref="N3:N25" si="4">IF(AND(J3&gt;3,K3&gt;0.1,A3&lt;620),1/(1+EXP(-L3))*100,0)</f>
        <v>0</v>
      </c>
      <c r="O3" s="2">
        <f t="shared" ref="O3:O25" si="5">IF(AND(J3&gt;3,K3&gt;0.1,A3&lt;620,C3&lt;=20),1/(1+EXP(-M3))*100,IF(OR(J3&lt;=3,K3&lt;=0.1,A3&gt;=620),0,IF(C3&gt;20,NA())))</f>
        <v>0</v>
      </c>
      <c r="P3" s="1"/>
      <c r="Q3" s="1">
        <f t="shared" ref="Q3:Q25" si="6">IF(F3&lt;20,12.435+0.301*LN(J3)-2.615*LN(A3)+5.556*10^(-4)*B3-0.0287*SQRT(C3)+0.0666*E3-0.0369*(E3*SQRT(C3)),8.801+0.334*LN(J3)-1.918*LN(A3)+5.408*10^(-4)*B3-0.2054*F3-0.0333*D3)</f>
        <v>-2.4079653956190983</v>
      </c>
      <c r="R3" s="1"/>
    </row>
    <row r="4" spans="1:18" x14ac:dyDescent="0.25">
      <c r="A4" s="1">
        <v>350</v>
      </c>
      <c r="B4" s="1">
        <v>1200</v>
      </c>
      <c r="C4" s="1">
        <v>10</v>
      </c>
      <c r="D4" s="1">
        <v>10</v>
      </c>
      <c r="E4" s="1">
        <v>40</v>
      </c>
      <c r="F4" s="1">
        <v>10</v>
      </c>
      <c r="G4" s="2">
        <v>7</v>
      </c>
      <c r="H4" s="1">
        <v>15</v>
      </c>
      <c r="I4" s="1">
        <v>0.15</v>
      </c>
      <c r="J4" s="2">
        <f t="shared" si="0"/>
        <v>13.211956169668236</v>
      </c>
      <c r="K4" s="3">
        <f t="shared" si="1"/>
        <v>0.1257599168337194</v>
      </c>
      <c r="L4" s="3">
        <f t="shared" si="2"/>
        <v>-3.3104609788194885</v>
      </c>
      <c r="M4" s="3">
        <f t="shared" si="3"/>
        <v>-3.5341366150217781</v>
      </c>
      <c r="N4" s="2">
        <f t="shared" si="4"/>
        <v>3.5214054544048903</v>
      </c>
      <c r="O4" s="2">
        <f t="shared" si="5"/>
        <v>2.835639176952109</v>
      </c>
      <c r="P4" s="1"/>
      <c r="Q4" s="1">
        <f t="shared" si="6"/>
        <v>-3.5341366150217781</v>
      </c>
      <c r="R4" s="1"/>
    </row>
    <row r="5" spans="1:18" x14ac:dyDescent="0.25">
      <c r="A5" s="1">
        <v>400</v>
      </c>
      <c r="B5" s="1">
        <v>300</v>
      </c>
      <c r="C5" s="1">
        <v>15</v>
      </c>
      <c r="D5" s="1">
        <v>15</v>
      </c>
      <c r="E5" s="1">
        <v>30</v>
      </c>
      <c r="F5" s="1">
        <v>15</v>
      </c>
      <c r="G5" s="2">
        <v>7.5</v>
      </c>
      <c r="H5" s="1">
        <v>20</v>
      </c>
      <c r="I5" s="1">
        <v>0.18</v>
      </c>
      <c r="J5" s="2">
        <f t="shared" si="0"/>
        <v>19.051482536448667</v>
      </c>
      <c r="K5" s="3">
        <f t="shared" si="1"/>
        <v>0.18006501410905634</v>
      </c>
      <c r="L5" s="3">
        <f t="shared" si="2"/>
        <v>-5.1245425974117058</v>
      </c>
      <c r="M5" s="3">
        <f t="shared" si="3"/>
        <v>-4.5794563554590804</v>
      </c>
      <c r="N5" s="2">
        <f t="shared" si="4"/>
        <v>0.59137572199723509</v>
      </c>
      <c r="O5" s="2">
        <f t="shared" si="5"/>
        <v>1.0156264751935651</v>
      </c>
      <c r="P5" s="1"/>
      <c r="Q5" s="1">
        <f t="shared" si="6"/>
        <v>-4.5794563554590804</v>
      </c>
      <c r="R5" s="1"/>
    </row>
    <row r="6" spans="1:18" x14ac:dyDescent="0.25">
      <c r="A6" s="1">
        <v>450</v>
      </c>
      <c r="B6" s="1">
        <v>600</v>
      </c>
      <c r="C6" s="1">
        <v>25</v>
      </c>
      <c r="D6" s="1">
        <v>20</v>
      </c>
      <c r="E6" s="1">
        <v>15</v>
      </c>
      <c r="F6" s="1">
        <v>15</v>
      </c>
      <c r="G6" s="2">
        <v>8</v>
      </c>
      <c r="H6" s="1">
        <v>25</v>
      </c>
      <c r="I6" s="1">
        <v>0.21</v>
      </c>
      <c r="J6" s="2">
        <f t="shared" si="0"/>
        <v>24.550344750947708</v>
      </c>
      <c r="K6" s="3">
        <f t="shared" si="1"/>
        <v>0.24781618184755103</v>
      </c>
      <c r="L6" s="3">
        <f t="shared" si="2"/>
        <v>-5.270014414160622</v>
      </c>
      <c r="M6" s="3">
        <f t="shared" si="3"/>
        <v>-4.1559039339467496</v>
      </c>
      <c r="N6" s="2">
        <f t="shared" si="4"/>
        <v>0.51172158465946094</v>
      </c>
      <c r="O6" s="2" t="e">
        <f t="shared" si="5"/>
        <v>#N/A</v>
      </c>
      <c r="P6" s="1"/>
      <c r="Q6" s="1">
        <f t="shared" si="6"/>
        <v>-4.1559039339467496</v>
      </c>
      <c r="R6" s="1"/>
    </row>
    <row r="7" spans="1:18" x14ac:dyDescent="0.25">
      <c r="A7" s="1">
        <v>650</v>
      </c>
      <c r="B7" s="1">
        <v>1200</v>
      </c>
      <c r="C7" s="1">
        <v>35</v>
      </c>
      <c r="D7" s="1">
        <v>25</v>
      </c>
      <c r="E7" s="1">
        <v>40</v>
      </c>
      <c r="F7" s="1">
        <v>35</v>
      </c>
      <c r="G7" s="2">
        <v>6</v>
      </c>
      <c r="H7" s="1">
        <v>30</v>
      </c>
      <c r="I7" s="1">
        <v>0.24</v>
      </c>
      <c r="J7" s="2">
        <f t="shared" si="0"/>
        <v>15</v>
      </c>
      <c r="K7" s="3">
        <f t="shared" si="1"/>
        <v>0.13560585543650719</v>
      </c>
      <c r="L7" s="3">
        <f t="shared" si="2"/>
        <v>-10.089884224854273</v>
      </c>
      <c r="M7" s="3">
        <f t="shared" si="3"/>
        <v>-9.2583648680547483</v>
      </c>
      <c r="N7" s="2">
        <f t="shared" si="4"/>
        <v>0</v>
      </c>
      <c r="O7" s="2">
        <f t="shared" si="5"/>
        <v>0</v>
      </c>
      <c r="P7" s="1"/>
      <c r="Q7" s="1">
        <f t="shared" si="6"/>
        <v>-10.089884224854273</v>
      </c>
      <c r="R7" s="1"/>
    </row>
    <row r="8" spans="1:18" x14ac:dyDescent="0.25">
      <c r="A8" s="1">
        <v>250</v>
      </c>
      <c r="B8" s="1">
        <v>300</v>
      </c>
      <c r="C8" s="1">
        <v>0</v>
      </c>
      <c r="D8" s="1">
        <v>3</v>
      </c>
      <c r="E8" s="1">
        <v>12</v>
      </c>
      <c r="F8" s="1">
        <v>0</v>
      </c>
      <c r="G8" s="2">
        <v>6.5</v>
      </c>
      <c r="H8" s="1">
        <v>35</v>
      </c>
      <c r="I8" s="1">
        <v>0.27</v>
      </c>
      <c r="J8" s="2">
        <f t="shared" si="0"/>
        <v>25.587050252050169</v>
      </c>
      <c r="K8" s="3">
        <f t="shared" si="1"/>
        <v>0.18725005639267858</v>
      </c>
      <c r="L8" s="3">
        <f t="shared" si="2"/>
        <v>-0.64396519155341003</v>
      </c>
      <c r="M8" s="3">
        <f t="shared" si="3"/>
        <v>-6.1872301644443906E-2</v>
      </c>
      <c r="N8" s="2">
        <f t="shared" si="4"/>
        <v>34.435075327720881</v>
      </c>
      <c r="O8" s="2">
        <f t="shared" si="5"/>
        <v>48.453685725086743</v>
      </c>
      <c r="P8" s="1"/>
      <c r="Q8" s="1">
        <f t="shared" si="6"/>
        <v>-6.1872301644443906E-2</v>
      </c>
      <c r="R8" s="1"/>
    </row>
    <row r="9" spans="1:18" x14ac:dyDescent="0.25">
      <c r="A9" s="1">
        <v>300</v>
      </c>
      <c r="B9" s="1">
        <v>600</v>
      </c>
      <c r="C9" s="1">
        <v>5</v>
      </c>
      <c r="D9" s="1">
        <v>7</v>
      </c>
      <c r="E9" s="1">
        <v>0</v>
      </c>
      <c r="F9" s="1">
        <v>0</v>
      </c>
      <c r="G9" s="2">
        <v>7</v>
      </c>
      <c r="H9" s="1">
        <v>40</v>
      </c>
      <c r="I9" s="3">
        <v>0.3</v>
      </c>
      <c r="J9" s="2">
        <f t="shared" si="0"/>
        <v>35.231883119115295</v>
      </c>
      <c r="K9" s="3">
        <f t="shared" si="1"/>
        <v>0.2515198336674388</v>
      </c>
      <c r="L9" s="3">
        <f t="shared" si="2"/>
        <v>-0.8577830044048893</v>
      </c>
      <c r="M9" s="3">
        <f t="shared" si="3"/>
        <v>-1.1390589378158495</v>
      </c>
      <c r="N9" s="2">
        <f t="shared" si="4"/>
        <v>29.780274758801855</v>
      </c>
      <c r="O9" s="2">
        <f t="shared" si="5"/>
        <v>24.249318304131457</v>
      </c>
      <c r="P9" s="1"/>
      <c r="Q9" s="1">
        <f t="shared" si="6"/>
        <v>-1.1390589378158495</v>
      </c>
      <c r="R9" s="1"/>
    </row>
    <row r="10" spans="1:18" x14ac:dyDescent="0.25">
      <c r="A10" s="1">
        <v>350</v>
      </c>
      <c r="B10" s="1">
        <v>1200</v>
      </c>
      <c r="C10" s="1">
        <v>10</v>
      </c>
      <c r="D10" s="1">
        <v>12</v>
      </c>
      <c r="E10" s="1">
        <v>2</v>
      </c>
      <c r="F10" s="1">
        <v>2</v>
      </c>
      <c r="G10" s="2">
        <v>7.5</v>
      </c>
      <c r="H10" s="1">
        <v>45</v>
      </c>
      <c r="I10" s="1">
        <v>0.33</v>
      </c>
      <c r="J10" s="2">
        <f t="shared" si="0"/>
        <v>42.865835707009502</v>
      </c>
      <c r="K10" s="3">
        <f t="shared" si="1"/>
        <v>0.33011919253326999</v>
      </c>
      <c r="L10" s="3">
        <f t="shared" si="2"/>
        <v>-1.3407586941416176</v>
      </c>
      <c r="M10" s="3">
        <f t="shared" si="3"/>
        <v>-1.2765280425443353</v>
      </c>
      <c r="N10" s="2">
        <f t="shared" si="4"/>
        <v>20.738531927253938</v>
      </c>
      <c r="O10" s="2">
        <f t="shared" si="5"/>
        <v>21.814180709296828</v>
      </c>
      <c r="P10" s="1"/>
      <c r="Q10" s="1">
        <f t="shared" si="6"/>
        <v>-1.2765280425443353</v>
      </c>
      <c r="R10" s="1"/>
    </row>
    <row r="11" spans="1:18" x14ac:dyDescent="0.25">
      <c r="A11" s="1">
        <v>400</v>
      </c>
      <c r="B11" s="1">
        <v>300</v>
      </c>
      <c r="C11" s="1">
        <v>15</v>
      </c>
      <c r="D11" s="1">
        <v>17</v>
      </c>
      <c r="E11" s="1">
        <v>10</v>
      </c>
      <c r="F11" s="1">
        <v>10</v>
      </c>
      <c r="G11" s="2">
        <v>8</v>
      </c>
      <c r="H11" s="1">
        <v>50</v>
      </c>
      <c r="I11" s="1">
        <v>0.36</v>
      </c>
      <c r="J11" s="2">
        <f t="shared" si="0"/>
        <v>49.100689501895417</v>
      </c>
      <c r="K11" s="3">
        <f t="shared" si="1"/>
        <v>0.42482774031008746</v>
      </c>
      <c r="L11" s="3">
        <f t="shared" si="2"/>
        <v>-3.8479353934646574</v>
      </c>
      <c r="M11" s="3">
        <f t="shared" si="3"/>
        <v>-2.7682294711434516</v>
      </c>
      <c r="N11" s="2">
        <f t="shared" si="4"/>
        <v>2.0878508713506436</v>
      </c>
      <c r="O11" s="2">
        <f t="shared" si="5"/>
        <v>5.9065336693617327</v>
      </c>
      <c r="P11" s="1"/>
      <c r="Q11" s="1">
        <f t="shared" si="6"/>
        <v>-2.7682294711434516</v>
      </c>
      <c r="R11" s="1"/>
    </row>
    <row r="12" spans="1:18" x14ac:dyDescent="0.25">
      <c r="A12" s="1">
        <v>450</v>
      </c>
      <c r="B12" s="1">
        <v>600</v>
      </c>
      <c r="C12" s="1">
        <v>25</v>
      </c>
      <c r="D12" s="1">
        <v>22</v>
      </c>
      <c r="E12" s="1">
        <v>5</v>
      </c>
      <c r="F12" s="1">
        <v>5</v>
      </c>
      <c r="G12" s="2">
        <v>6</v>
      </c>
      <c r="H12" s="1">
        <v>55</v>
      </c>
      <c r="I12" s="1">
        <v>0.39</v>
      </c>
      <c r="J12" s="2">
        <f t="shared" si="0"/>
        <v>27.5</v>
      </c>
      <c r="K12" s="3">
        <f t="shared" si="1"/>
        <v>0.22035951508432416</v>
      </c>
      <c r="L12" s="3">
        <f t="shared" si="2"/>
        <v>-3.24471873818143</v>
      </c>
      <c r="M12" s="3">
        <f t="shared" si="3"/>
        <v>-2.9427524415223854</v>
      </c>
      <c r="N12" s="2">
        <f t="shared" si="4"/>
        <v>3.7517126452034906</v>
      </c>
      <c r="O12" s="2" t="e">
        <f t="shared" si="5"/>
        <v>#N/A</v>
      </c>
      <c r="P12" s="1"/>
      <c r="Q12" s="1">
        <f t="shared" si="6"/>
        <v>-2.9427524415223854</v>
      </c>
      <c r="R12" s="1"/>
    </row>
    <row r="13" spans="1:18" x14ac:dyDescent="0.25">
      <c r="A13" s="1">
        <v>500</v>
      </c>
      <c r="B13" s="1">
        <v>1200</v>
      </c>
      <c r="C13" s="1">
        <v>35</v>
      </c>
      <c r="D13" s="1">
        <v>27</v>
      </c>
      <c r="E13" s="1">
        <v>60</v>
      </c>
      <c r="F13" s="1">
        <v>35</v>
      </c>
      <c r="G13" s="2">
        <v>6.5</v>
      </c>
      <c r="H13" s="1">
        <v>60</v>
      </c>
      <c r="I13" s="1">
        <v>0.41</v>
      </c>
      <c r="J13" s="2">
        <f t="shared" si="0"/>
        <v>43.863514717800292</v>
      </c>
      <c r="K13" s="3">
        <f t="shared" si="1"/>
        <v>0.2843426782259193</v>
      </c>
      <c r="L13" s="3">
        <f t="shared" si="2"/>
        <v>-9.2948766526226674</v>
      </c>
      <c r="M13" s="3">
        <f t="shared" si="3"/>
        <v>-11.283366361645673</v>
      </c>
      <c r="N13" s="2">
        <f t="shared" si="4"/>
        <v>9.1885387809242536E-3</v>
      </c>
      <c r="O13" s="2" t="e">
        <f t="shared" si="5"/>
        <v>#N/A</v>
      </c>
      <c r="P13" s="1"/>
      <c r="Q13" s="1">
        <f t="shared" si="6"/>
        <v>-9.2948766526226674</v>
      </c>
      <c r="R13" s="1"/>
    </row>
    <row r="14" spans="1:18" x14ac:dyDescent="0.25">
      <c r="A14" s="1">
        <v>720</v>
      </c>
      <c r="B14" s="1">
        <v>300</v>
      </c>
      <c r="C14" s="1">
        <v>0</v>
      </c>
      <c r="D14" s="1">
        <v>0</v>
      </c>
      <c r="E14" s="1">
        <v>20</v>
      </c>
      <c r="F14" s="1">
        <v>0</v>
      </c>
      <c r="G14" s="2">
        <v>7</v>
      </c>
      <c r="H14" s="1">
        <v>65</v>
      </c>
      <c r="I14" s="3">
        <v>0.5</v>
      </c>
      <c r="J14" s="2">
        <f t="shared" si="0"/>
        <v>57.251810068562349</v>
      </c>
      <c r="K14" s="3">
        <f t="shared" si="1"/>
        <v>0.4191997227790647</v>
      </c>
      <c r="L14" s="3">
        <f t="shared" si="2"/>
        <v>-2.3039124321785835</v>
      </c>
      <c r="M14" s="3">
        <f t="shared" si="3"/>
        <v>-2.0527766824917641</v>
      </c>
      <c r="N14" s="2">
        <f t="shared" si="4"/>
        <v>0</v>
      </c>
      <c r="O14" s="2">
        <f t="shared" si="5"/>
        <v>0</v>
      </c>
      <c r="P14" s="1"/>
      <c r="Q14" s="1">
        <f t="shared" si="6"/>
        <v>-2.0527766824917641</v>
      </c>
      <c r="R14" s="1"/>
    </row>
    <row r="15" spans="1:18" x14ac:dyDescent="0.25">
      <c r="A15" s="1">
        <v>300</v>
      </c>
      <c r="B15" s="1">
        <v>600</v>
      </c>
      <c r="C15" s="1">
        <v>5</v>
      </c>
      <c r="D15" s="1">
        <v>2</v>
      </c>
      <c r="E15" s="1">
        <v>50</v>
      </c>
      <c r="F15" s="1">
        <v>5</v>
      </c>
      <c r="G15" s="2">
        <v>7.5</v>
      </c>
      <c r="H15" s="1">
        <v>10</v>
      </c>
      <c r="I15" s="1">
        <v>0.08</v>
      </c>
      <c r="J15" s="2">
        <f t="shared" si="0"/>
        <v>9.5257412682243334</v>
      </c>
      <c r="K15" s="3">
        <f t="shared" si="1"/>
        <v>8.0028895159580601E-2</v>
      </c>
      <c r="L15" s="3">
        <f t="shared" si="2"/>
        <v>-2.1551395407562106</v>
      </c>
      <c r="M15" s="3">
        <f t="shared" si="3"/>
        <v>-2.3282984204998103</v>
      </c>
      <c r="N15" s="2">
        <f t="shared" si="4"/>
        <v>0</v>
      </c>
      <c r="O15" s="2">
        <f t="shared" si="5"/>
        <v>0</v>
      </c>
      <c r="P15" s="1"/>
      <c r="Q15" s="1">
        <f t="shared" si="6"/>
        <v>-2.3282984204998103</v>
      </c>
      <c r="R15" s="1"/>
    </row>
    <row r="16" spans="1:18" x14ac:dyDescent="0.25">
      <c r="A16" s="1">
        <v>350</v>
      </c>
      <c r="B16" s="1">
        <v>1200</v>
      </c>
      <c r="C16" s="1">
        <v>10</v>
      </c>
      <c r="D16" s="1">
        <v>4</v>
      </c>
      <c r="E16" s="1">
        <v>40</v>
      </c>
      <c r="F16" s="1">
        <v>10</v>
      </c>
      <c r="G16" s="2">
        <v>8</v>
      </c>
      <c r="H16" s="1">
        <v>15</v>
      </c>
      <c r="I16" s="1">
        <v>0.12</v>
      </c>
      <c r="J16" s="2">
        <f t="shared" si="0"/>
        <v>14.730206850568626</v>
      </c>
      <c r="K16" s="3">
        <f t="shared" si="1"/>
        <v>0.14160924677002917</v>
      </c>
      <c r="L16" s="3">
        <f t="shared" si="2"/>
        <v>-3.0743290990556846</v>
      </c>
      <c r="M16" s="3">
        <f t="shared" si="3"/>
        <v>-3.5013944120011034</v>
      </c>
      <c r="N16" s="2">
        <f t="shared" si="4"/>
        <v>4.4178661968619863</v>
      </c>
      <c r="O16" s="2">
        <f t="shared" si="5"/>
        <v>2.9272581542886207</v>
      </c>
      <c r="P16" s="1"/>
      <c r="Q16" s="1">
        <f t="shared" si="6"/>
        <v>-3.5013944120011034</v>
      </c>
      <c r="R16" s="1"/>
    </row>
    <row r="17" spans="1:18" x14ac:dyDescent="0.25">
      <c r="A17" s="1">
        <v>400</v>
      </c>
      <c r="B17" s="1">
        <v>300</v>
      </c>
      <c r="C17" s="1">
        <v>15</v>
      </c>
      <c r="D17" s="1">
        <v>6</v>
      </c>
      <c r="E17" s="1">
        <v>30</v>
      </c>
      <c r="F17" s="1">
        <v>15</v>
      </c>
      <c r="G17" s="2">
        <v>6</v>
      </c>
      <c r="H17" s="1">
        <v>20</v>
      </c>
      <c r="I17" s="3">
        <v>0.2</v>
      </c>
      <c r="J17" s="2">
        <f t="shared" si="0"/>
        <v>10</v>
      </c>
      <c r="K17" s="3">
        <f t="shared" si="1"/>
        <v>0.11300487953042265</v>
      </c>
      <c r="L17" s="3">
        <f t="shared" si="2"/>
        <v>-5.0401255802930978</v>
      </c>
      <c r="M17" s="3">
        <f t="shared" si="3"/>
        <v>-4.7734688639839282</v>
      </c>
      <c r="N17" s="2">
        <f t="shared" si="4"/>
        <v>0.64313059661044181</v>
      </c>
      <c r="O17" s="2">
        <f t="shared" si="5"/>
        <v>0.83801927133959497</v>
      </c>
      <c r="P17" s="1"/>
      <c r="Q17" s="1">
        <f t="shared" si="6"/>
        <v>-4.7734688639839282</v>
      </c>
      <c r="R17" s="1"/>
    </row>
    <row r="18" spans="1:18" x14ac:dyDescent="0.25">
      <c r="A18" s="1">
        <v>450</v>
      </c>
      <c r="B18" s="1">
        <v>600</v>
      </c>
      <c r="C18" s="1">
        <v>25</v>
      </c>
      <c r="D18" s="1">
        <v>8</v>
      </c>
      <c r="E18" s="1">
        <v>15</v>
      </c>
      <c r="F18" s="1">
        <v>15</v>
      </c>
      <c r="G18" s="2">
        <v>6.5</v>
      </c>
      <c r="H18" s="1">
        <v>25</v>
      </c>
      <c r="I18" s="1">
        <v>0.21</v>
      </c>
      <c r="J18" s="2">
        <f t="shared" si="0"/>
        <v>18.27646446575012</v>
      </c>
      <c r="K18" s="3">
        <f t="shared" si="1"/>
        <v>0.14563893274986109</v>
      </c>
      <c r="L18" s="3">
        <f t="shared" si="2"/>
        <v>-4.96898174186716</v>
      </c>
      <c r="M18" s="3">
        <f t="shared" si="3"/>
        <v>-4.2447325735864734</v>
      </c>
      <c r="N18" s="2">
        <f t="shared" si="4"/>
        <v>0.69022493899520365</v>
      </c>
      <c r="O18" s="2" t="e">
        <f t="shared" si="5"/>
        <v>#N/A</v>
      </c>
      <c r="P18" s="1"/>
      <c r="Q18" s="1">
        <f t="shared" si="6"/>
        <v>-4.2447325735864734</v>
      </c>
      <c r="R18" s="1"/>
    </row>
    <row r="19" spans="1:18" x14ac:dyDescent="0.25">
      <c r="A19" s="1">
        <v>500</v>
      </c>
      <c r="B19" s="1">
        <v>1200</v>
      </c>
      <c r="C19" s="1">
        <v>35</v>
      </c>
      <c r="D19" s="1">
        <v>10</v>
      </c>
      <c r="E19" s="1">
        <v>40</v>
      </c>
      <c r="F19" s="1">
        <v>35</v>
      </c>
      <c r="G19" s="2">
        <v>7</v>
      </c>
      <c r="H19" s="1">
        <v>30</v>
      </c>
      <c r="I19" s="1">
        <v>0.24</v>
      </c>
      <c r="J19" s="2">
        <f t="shared" si="0"/>
        <v>26.423912339336471</v>
      </c>
      <c r="K19" s="3">
        <f t="shared" si="1"/>
        <v>0.20121586693395105</v>
      </c>
      <c r="L19" s="3">
        <f t="shared" si="2"/>
        <v>-8.8980523629869541</v>
      </c>
      <c r="M19" s="3">
        <f t="shared" si="3"/>
        <v>-8.4018503464476488</v>
      </c>
      <c r="N19" s="2">
        <f t="shared" si="4"/>
        <v>1.3663614946418033E-2</v>
      </c>
      <c r="O19" s="2" t="e">
        <f t="shared" si="5"/>
        <v>#N/A</v>
      </c>
      <c r="P19" s="1"/>
      <c r="Q19" s="1">
        <f t="shared" si="6"/>
        <v>-8.8980523629869541</v>
      </c>
      <c r="R19" s="1"/>
    </row>
    <row r="20" spans="1:18" x14ac:dyDescent="0.25">
      <c r="A20" s="1">
        <v>250</v>
      </c>
      <c r="B20" s="1">
        <v>300</v>
      </c>
      <c r="C20" s="1">
        <v>0</v>
      </c>
      <c r="D20" s="1">
        <v>12</v>
      </c>
      <c r="E20" s="1">
        <v>12</v>
      </c>
      <c r="F20" s="1">
        <v>0</v>
      </c>
      <c r="G20" s="2">
        <v>7.5</v>
      </c>
      <c r="H20" s="1">
        <v>35</v>
      </c>
      <c r="I20" s="1">
        <v>0.27</v>
      </c>
      <c r="J20" s="2">
        <f t="shared" si="0"/>
        <v>33.340094438785165</v>
      </c>
      <c r="K20" s="3">
        <f t="shared" si="1"/>
        <v>0.27009752116358454</v>
      </c>
      <c r="L20" s="3">
        <f t="shared" si="2"/>
        <v>-0.85526396334795263</v>
      </c>
      <c r="M20" s="3">
        <f t="shared" si="3"/>
        <v>1.7794673474844092E-2</v>
      </c>
      <c r="N20" s="2">
        <f t="shared" si="4"/>
        <v>29.832978822649324</v>
      </c>
      <c r="O20" s="2">
        <f t="shared" si="5"/>
        <v>50.444855098304167</v>
      </c>
      <c r="P20" s="1"/>
      <c r="Q20" s="1">
        <f t="shared" si="6"/>
        <v>1.7794673474844092E-2</v>
      </c>
      <c r="R20" s="1"/>
    </row>
    <row r="21" spans="1:18" x14ac:dyDescent="0.25">
      <c r="A21" s="1">
        <v>300</v>
      </c>
      <c r="B21" s="1">
        <v>600</v>
      </c>
      <c r="C21" s="1">
        <v>5</v>
      </c>
      <c r="D21" s="1">
        <v>14</v>
      </c>
      <c r="E21" s="1">
        <v>0</v>
      </c>
      <c r="F21" s="1">
        <v>0</v>
      </c>
      <c r="G21" s="2">
        <v>8</v>
      </c>
      <c r="H21" s="1">
        <v>40</v>
      </c>
      <c r="I21" s="3">
        <v>0.3</v>
      </c>
      <c r="J21" s="2">
        <f t="shared" si="0"/>
        <v>39.280551601516336</v>
      </c>
      <c r="K21" s="3">
        <f t="shared" si="1"/>
        <v>0.35402311692507293</v>
      </c>
      <c r="L21" s="3">
        <f t="shared" si="2"/>
        <v>-1.0545511246410857</v>
      </c>
      <c r="M21" s="3">
        <f t="shared" si="3"/>
        <v>-1.1063167347951766</v>
      </c>
      <c r="N21" s="2">
        <f t="shared" si="4"/>
        <v>25.83521180861451</v>
      </c>
      <c r="O21" s="2">
        <f t="shared" si="5"/>
        <v>24.855820054963562</v>
      </c>
      <c r="P21" s="1"/>
      <c r="Q21" s="1">
        <f t="shared" si="6"/>
        <v>-1.1063167347951766</v>
      </c>
      <c r="R21" s="1"/>
    </row>
    <row r="22" spans="1:18" x14ac:dyDescent="0.25">
      <c r="A22" s="1">
        <v>350</v>
      </c>
      <c r="B22" s="1">
        <v>1200</v>
      </c>
      <c r="C22" s="1">
        <v>10</v>
      </c>
      <c r="D22" s="1">
        <v>16</v>
      </c>
      <c r="E22" s="1">
        <v>2</v>
      </c>
      <c r="F22" s="1">
        <v>2</v>
      </c>
      <c r="G22" s="2">
        <v>6</v>
      </c>
      <c r="H22" s="1">
        <v>45</v>
      </c>
      <c r="I22" s="3">
        <v>0.35</v>
      </c>
      <c r="J22" s="2">
        <f t="shared" si="0"/>
        <v>22.5</v>
      </c>
      <c r="K22" s="3">
        <f t="shared" si="1"/>
        <v>0.19775853917823963</v>
      </c>
      <c r="L22" s="3">
        <f t="shared" si="2"/>
        <v>-1.6892416770230101</v>
      </c>
      <c r="M22" s="3">
        <f t="shared" si="3"/>
        <v>-1.4705405510691831</v>
      </c>
      <c r="N22" s="2">
        <f t="shared" si="4"/>
        <v>15.587559300602639</v>
      </c>
      <c r="O22" s="2">
        <f t="shared" si="5"/>
        <v>18.686046677203482</v>
      </c>
      <c r="P22" s="1"/>
      <c r="Q22" s="1">
        <f t="shared" si="6"/>
        <v>-1.4705405510691831</v>
      </c>
      <c r="R22" s="1"/>
    </row>
    <row r="23" spans="1:18" x14ac:dyDescent="0.25">
      <c r="A23" s="1">
        <v>400</v>
      </c>
      <c r="B23" s="1">
        <v>300</v>
      </c>
      <c r="C23" s="1">
        <v>15</v>
      </c>
      <c r="D23" s="1">
        <v>18</v>
      </c>
      <c r="E23" s="1">
        <v>10</v>
      </c>
      <c r="F23" s="1">
        <v>10</v>
      </c>
      <c r="G23" s="2">
        <v>6.5</v>
      </c>
      <c r="H23" s="1">
        <v>50</v>
      </c>
      <c r="I23" s="3">
        <v>0.4</v>
      </c>
      <c r="J23" s="2">
        <f t="shared" si="0"/>
        <v>36.55292893150024</v>
      </c>
      <c r="K23" s="3">
        <f t="shared" si="1"/>
        <v>0.27740749095211642</v>
      </c>
      <c r="L23" s="3">
        <f t="shared" si="2"/>
        <v>-3.9798027211711942</v>
      </c>
      <c r="M23" s="3">
        <f t="shared" si="3"/>
        <v>-2.8570581107831754</v>
      </c>
      <c r="N23" s="2">
        <f t="shared" si="4"/>
        <v>1.8346443322540495</v>
      </c>
      <c r="O23" s="2">
        <f t="shared" si="5"/>
        <v>5.4317619152736967</v>
      </c>
      <c r="P23" s="1"/>
      <c r="Q23" s="1">
        <f t="shared" si="6"/>
        <v>-2.8570581107831754</v>
      </c>
      <c r="R23" s="1"/>
    </row>
    <row r="24" spans="1:18" x14ac:dyDescent="0.25">
      <c r="A24" s="1">
        <v>450</v>
      </c>
      <c r="B24" s="1">
        <v>600</v>
      </c>
      <c r="C24" s="1">
        <v>25</v>
      </c>
      <c r="D24" s="1">
        <v>20</v>
      </c>
      <c r="E24" s="1">
        <v>5</v>
      </c>
      <c r="F24" s="1">
        <v>5</v>
      </c>
      <c r="G24" s="2">
        <v>7</v>
      </c>
      <c r="H24" s="1">
        <v>55</v>
      </c>
      <c r="I24" s="1">
        <v>0.45</v>
      </c>
      <c r="J24" s="2">
        <f t="shared" si="0"/>
        <v>48.443839288783529</v>
      </c>
      <c r="K24" s="3">
        <f t="shared" si="1"/>
        <v>0.3772797505011582</v>
      </c>
      <c r="L24" s="3">
        <f t="shared" si="2"/>
        <v>-2.9890015355627599</v>
      </c>
      <c r="M24" s="3">
        <f t="shared" si="3"/>
        <v>-2.7723204714977769</v>
      </c>
      <c r="N24" s="2">
        <f t="shared" si="4"/>
        <v>4.7925227626178737</v>
      </c>
      <c r="O24" s="2" t="e">
        <f t="shared" si="5"/>
        <v>#N/A</v>
      </c>
      <c r="P24" s="1"/>
      <c r="Q24" s="1">
        <f t="shared" si="6"/>
        <v>-2.7723204714977769</v>
      </c>
      <c r="R24" s="1"/>
    </row>
    <row r="25" spans="1:18" x14ac:dyDescent="0.25">
      <c r="A25" s="1">
        <v>500</v>
      </c>
      <c r="B25" s="1">
        <v>1200</v>
      </c>
      <c r="C25" s="1">
        <v>35</v>
      </c>
      <c r="D25" s="1">
        <v>22</v>
      </c>
      <c r="E25" s="1">
        <v>60</v>
      </c>
      <c r="F25" s="1">
        <v>35</v>
      </c>
      <c r="G25" s="2">
        <v>7.5</v>
      </c>
      <c r="H25" s="1">
        <v>60</v>
      </c>
      <c r="I25" s="1">
        <v>0.55000000000000004</v>
      </c>
      <c r="J25" s="2">
        <f t="shared" si="0"/>
        <v>57.154447609346001</v>
      </c>
      <c r="K25" s="3">
        <f t="shared" si="1"/>
        <v>0.55019865422211667</v>
      </c>
      <c r="L25" s="3">
        <f t="shared" si="2"/>
        <v>-9.039975424417209</v>
      </c>
      <c r="M25" s="3">
        <f t="shared" si="3"/>
        <v>-11.203699386526385</v>
      </c>
      <c r="N25" s="2">
        <f t="shared" si="4"/>
        <v>1.1855969237017802E-2</v>
      </c>
      <c r="O25" s="2" t="e">
        <f t="shared" si="5"/>
        <v>#N/A</v>
      </c>
      <c r="P25" s="1"/>
      <c r="Q25" s="1">
        <f t="shared" si="6"/>
        <v>-9.039975424417209</v>
      </c>
      <c r="R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Zheng</dc:creator>
  <cp:lastModifiedBy>Barry Zheng</cp:lastModifiedBy>
  <dcterms:created xsi:type="dcterms:W3CDTF">2015-06-05T18:17:20Z</dcterms:created>
  <dcterms:modified xsi:type="dcterms:W3CDTF">2022-06-08T04:07:23Z</dcterms:modified>
</cp:coreProperties>
</file>