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lategeotech-my.sharepoint.com/personal/bzheng_slategeotech_com/Documents/CEC/OpenSRA/param_dist/"/>
    </mc:Choice>
  </mc:AlternateContent>
  <xr:revisionPtr revIDLastSave="277" documentId="8_{2987D35D-B7D5-480E-B7BB-5CC225CF1AC0}" xr6:coauthVersionLast="47" xr6:coauthVersionMax="47" xr10:uidLastSave="{2080E0E3-5841-4F02-81BF-566B5EB3FE13}"/>
  <bookViews>
    <workbookView xWindow="6060" yWindow="1290" windowWidth="23295" windowHeight="14025" activeTab="2" xr2:uid="{0CF1B192-5A29-435B-821A-1A8E6C927DCF}"/>
  </bookViews>
  <sheets>
    <sheet name="level1" sheetId="6" r:id="rId1"/>
    <sheet name="level2" sheetId="5" r:id="rId2"/>
    <sheet name="level3" sheetId="1" r:id="rId3"/>
    <sheet name="fixed" sheetId="7" r:id="rId4"/>
    <sheet name="fixed_superseded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" i="1" l="1"/>
  <c r="I10" i="1"/>
  <c r="G10" i="1"/>
  <c r="F10" i="1"/>
  <c r="J9" i="1"/>
  <c r="I9" i="1"/>
  <c r="G9" i="1"/>
  <c r="F9" i="1"/>
  <c r="J10" i="5"/>
  <c r="I10" i="5"/>
  <c r="G10" i="5"/>
  <c r="F10" i="5"/>
  <c r="J9" i="5"/>
  <c r="I9" i="5"/>
  <c r="G9" i="5"/>
  <c r="F9" i="5"/>
  <c r="J10" i="6"/>
  <c r="I10" i="6"/>
  <c r="G10" i="6"/>
  <c r="F10" i="6"/>
  <c r="J9" i="6"/>
  <c r="I9" i="6"/>
  <c r="G9" i="6"/>
  <c r="F9" i="6"/>
</calcChain>
</file>

<file path=xl/sharedStrings.xml><?xml version="1.0" encoding="utf-8"?>
<sst xmlns="http://schemas.openxmlformats.org/spreadsheetml/2006/main" count="195" uniqueCount="55">
  <si>
    <t>normal</t>
  </si>
  <si>
    <t>lognormal</t>
  </si>
  <si>
    <t>m</t>
  </si>
  <si>
    <t>dist_type</t>
  </si>
  <si>
    <t>cov</t>
  </si>
  <si>
    <t>sigma</t>
  </si>
  <si>
    <t>mean</t>
  </si>
  <si>
    <t>unit</t>
  </si>
  <si>
    <t>desc</t>
  </si>
  <si>
    <t>rv_label</t>
  </si>
  <si>
    <t>deg</t>
  </si>
  <si>
    <t>theta</t>
  </si>
  <si>
    <t>fault angle</t>
  </si>
  <si>
    <t>w_fc</t>
  </si>
  <si>
    <t>fault core width</t>
  </si>
  <si>
    <t>w_dz</t>
  </si>
  <si>
    <t>damage zone width</t>
  </si>
  <si>
    <t>e_rock</t>
  </si>
  <si>
    <t>Young's modulus of rock</t>
  </si>
  <si>
    <t>GPa</t>
  </si>
  <si>
    <t>ucs_cmt</t>
  </si>
  <si>
    <t>phi_cmt</t>
  </si>
  <si>
    <t>internal friction angle of cement</t>
  </si>
  <si>
    <t>uniaxial compressive strength of cement</t>
  </si>
  <si>
    <t>MPa</t>
  </si>
  <si>
    <t>preferred exists?</t>
  </si>
  <si>
    <t>vary_with_level</t>
  </si>
  <si>
    <t>low</t>
  </si>
  <si>
    <t>high</t>
  </si>
  <si>
    <t>unitless</t>
  </si>
  <si>
    <t>phi_soil</t>
  </si>
  <si>
    <t>value</t>
  </si>
  <si>
    <t>mode</t>
  </si>
  <si>
    <t>well mode: 1, 2, 4</t>
  </si>
  <si>
    <t>mpl_wh</t>
  </si>
  <si>
    <t>wellhead height, for all modes</t>
  </si>
  <si>
    <t>wellhead mass per length, for all modes</t>
  </si>
  <si>
    <t>kg/m</t>
  </si>
  <si>
    <t>soil friction angle, modes 1 and 2 only</t>
  </si>
  <si>
    <t>cement_flag</t>
  </si>
  <si>
    <t>cemented casing/tubing (True/False)</t>
  </si>
  <si>
    <t>height_wh</t>
  </si>
  <si>
    <t>depends</t>
  </si>
  <si>
    <t>fault depth</t>
  </si>
  <si>
    <t>d_production_casing</t>
  </si>
  <si>
    <t>d_tubing</t>
  </si>
  <si>
    <t>casing_flow</t>
  </si>
  <si>
    <t>outer diameter of production casing</t>
  </si>
  <si>
    <t>outer diameter of tubing</t>
  </si>
  <si>
    <t>flag for whether well is configured for casing flow</t>
  </si>
  <si>
    <t>z_top_of_cement</t>
  </si>
  <si>
    <t>d_production_boring</t>
  </si>
  <si>
    <t>depth to top of cement</t>
  </si>
  <si>
    <t>diameter of production boring</t>
  </si>
  <si>
    <t>z_crossing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</si>
</sst>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CD9D-96F6-4DA0-914B-F81C4D5742D5}">
  <dimension ref="A1:K11"/>
  <sheetViews>
    <sheetView zoomScale="115" zoomScaleNormal="115" workbookViewId="0">
      <selection sqref="A1:K1048576"/>
    </sheetView>
  </sheetViews>
  <sheetFormatPr defaultRowHeight="15" x14ac:dyDescent="0.25"/>
  <cols>
    <col min="1" max="1" width="11.5703125" customWidth="1"/>
    <col min="2" max="2" width="15" bestFit="1" customWidth="1"/>
    <col min="3" max="3" width="14.140625" bestFit="1" customWidth="1"/>
    <col min="4" max="4" width="35" bestFit="1" customWidth="1"/>
    <col min="5" max="5" width="5.42578125" bestFit="1" customWidth="1"/>
    <col min="6" max="6" width="12.42578125" bestFit="1" customWidth="1"/>
    <col min="7" max="7" width="6.42578125" bestFit="1" customWidth="1"/>
    <col min="8" max="8" width="3.85546875" customWidth="1"/>
    <col min="9" max="10" width="10.28515625" customWidth="1"/>
    <col min="11" max="11" width="9.5703125" bestFit="1" customWidth="1"/>
  </cols>
  <sheetData>
    <row r="1" spans="1:11" x14ac:dyDescent="0.25">
      <c r="A1" t="s">
        <v>9</v>
      </c>
      <c r="B1" t="s">
        <v>25</v>
      </c>
      <c r="C1" t="s">
        <v>26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27</v>
      </c>
      <c r="J1" t="s">
        <v>28</v>
      </c>
      <c r="K1" t="s">
        <v>3</v>
      </c>
    </row>
    <row r="2" spans="1:11" x14ac:dyDescent="0.25">
      <c r="A2" t="s">
        <v>11</v>
      </c>
      <c r="B2" t="b">
        <v>1</v>
      </c>
      <c r="C2" t="b">
        <v>0</v>
      </c>
      <c r="D2" t="s">
        <v>12</v>
      </c>
      <c r="E2" t="s">
        <v>10</v>
      </c>
      <c r="F2" t="s">
        <v>42</v>
      </c>
      <c r="G2">
        <v>10</v>
      </c>
      <c r="I2" s="1">
        <v>0</v>
      </c>
      <c r="J2">
        <v>90</v>
      </c>
      <c r="K2" t="s">
        <v>0</v>
      </c>
    </row>
    <row r="3" spans="1:11" x14ac:dyDescent="0.25">
      <c r="A3" t="s">
        <v>13</v>
      </c>
      <c r="B3" t="b">
        <v>1</v>
      </c>
      <c r="C3" t="b">
        <v>0</v>
      </c>
      <c r="D3" t="s">
        <v>14</v>
      </c>
      <c r="E3" t="s">
        <v>2</v>
      </c>
      <c r="F3">
        <v>1.7000000000000001E-2</v>
      </c>
      <c r="G3">
        <v>1</v>
      </c>
      <c r="I3">
        <v>5.1335551817941502E-4</v>
      </c>
      <c r="J3">
        <v>0.20710239733195912</v>
      </c>
      <c r="K3" t="s">
        <v>1</v>
      </c>
    </row>
    <row r="4" spans="1:11" x14ac:dyDescent="0.25">
      <c r="A4" t="s">
        <v>15</v>
      </c>
      <c r="B4" t="b">
        <v>1</v>
      </c>
      <c r="C4" t="b">
        <v>0</v>
      </c>
      <c r="D4" t="s">
        <v>16</v>
      </c>
      <c r="E4" t="s">
        <v>2</v>
      </c>
      <c r="F4">
        <v>1.1000000000000001</v>
      </c>
      <c r="G4">
        <v>0.5</v>
      </c>
      <c r="I4">
        <v>0.21660284272461347</v>
      </c>
      <c r="J4">
        <v>4.3505843952126355</v>
      </c>
      <c r="K4" t="s">
        <v>1</v>
      </c>
    </row>
    <row r="5" spans="1:11" x14ac:dyDescent="0.25">
      <c r="A5" t="s">
        <v>54</v>
      </c>
      <c r="B5" t="b">
        <v>1</v>
      </c>
      <c r="C5" t="b">
        <v>0</v>
      </c>
      <c r="D5" t="s">
        <v>43</v>
      </c>
      <c r="E5" t="s">
        <v>2</v>
      </c>
      <c r="F5" t="s">
        <v>42</v>
      </c>
      <c r="G5">
        <v>457.2</v>
      </c>
      <c r="I5" s="1">
        <v>0</v>
      </c>
      <c r="K5" t="s">
        <v>0</v>
      </c>
    </row>
    <row r="6" spans="1:11" x14ac:dyDescent="0.25">
      <c r="A6" t="s">
        <v>17</v>
      </c>
      <c r="B6" t="b">
        <v>1</v>
      </c>
      <c r="C6" t="b">
        <v>0</v>
      </c>
      <c r="D6" t="s">
        <v>18</v>
      </c>
      <c r="E6" t="s">
        <v>19</v>
      </c>
      <c r="F6" t="s">
        <v>42</v>
      </c>
      <c r="G6">
        <v>3.9</v>
      </c>
      <c r="I6">
        <v>0</v>
      </c>
      <c r="K6" t="s">
        <v>0</v>
      </c>
    </row>
    <row r="7" spans="1:11" x14ac:dyDescent="0.25">
      <c r="A7" t="s">
        <v>21</v>
      </c>
      <c r="B7" t="b">
        <v>1</v>
      </c>
      <c r="C7" t="b">
        <v>0</v>
      </c>
      <c r="D7" t="s">
        <v>22</v>
      </c>
      <c r="E7" t="s">
        <v>10</v>
      </c>
      <c r="F7">
        <v>25</v>
      </c>
      <c r="H7">
        <v>20</v>
      </c>
      <c r="I7">
        <v>0</v>
      </c>
      <c r="K7" t="s">
        <v>0</v>
      </c>
    </row>
    <row r="8" spans="1:11" x14ac:dyDescent="0.25">
      <c r="A8" t="s">
        <v>20</v>
      </c>
      <c r="B8" t="b">
        <v>1</v>
      </c>
      <c r="C8" t="b">
        <v>0</v>
      </c>
      <c r="D8" t="s">
        <v>23</v>
      </c>
      <c r="E8" t="s">
        <v>24</v>
      </c>
      <c r="F8">
        <v>60</v>
      </c>
      <c r="H8">
        <v>20</v>
      </c>
      <c r="I8">
        <v>0</v>
      </c>
      <c r="K8" t="s">
        <v>0</v>
      </c>
    </row>
    <row r="9" spans="1:11" x14ac:dyDescent="0.25">
      <c r="A9" t="s">
        <v>41</v>
      </c>
      <c r="B9" t="b">
        <v>1</v>
      </c>
      <c r="C9" t="b">
        <v>0</v>
      </c>
      <c r="D9" t="s">
        <v>35</v>
      </c>
      <c r="E9" t="s">
        <v>2</v>
      </c>
      <c r="F9">
        <f>10*0.3048</f>
        <v>3.048</v>
      </c>
      <c r="G9">
        <f>1*0.3048</f>
        <v>0.30480000000000002</v>
      </c>
      <c r="I9">
        <f>7*0.3048</f>
        <v>2.1335999999999999</v>
      </c>
      <c r="J9">
        <f>13*0.3048</f>
        <v>3.9624000000000001</v>
      </c>
      <c r="K9" t="s">
        <v>0</v>
      </c>
    </row>
    <row r="10" spans="1:11" x14ac:dyDescent="0.25">
      <c r="A10" t="s">
        <v>34</v>
      </c>
      <c r="B10" t="b">
        <v>1</v>
      </c>
      <c r="C10" t="b">
        <v>0</v>
      </c>
      <c r="D10" t="s">
        <v>36</v>
      </c>
      <c r="E10" t="s">
        <v>37</v>
      </c>
      <c r="F10">
        <f>60 * 17.87</f>
        <v>1072.2</v>
      </c>
      <c r="G10">
        <f>10 * 17.87</f>
        <v>178.70000000000002</v>
      </c>
      <c r="I10">
        <f>20*17.87</f>
        <v>357.40000000000003</v>
      </c>
      <c r="J10">
        <f>100*17.87</f>
        <v>1787</v>
      </c>
      <c r="K10" t="s">
        <v>0</v>
      </c>
    </row>
    <row r="11" spans="1:11" x14ac:dyDescent="0.25">
      <c r="A11" t="s">
        <v>30</v>
      </c>
      <c r="B11" t="b">
        <v>1</v>
      </c>
      <c r="C11" t="b">
        <v>0</v>
      </c>
      <c r="D11" t="s">
        <v>38</v>
      </c>
      <c r="E11" t="s">
        <v>10</v>
      </c>
      <c r="F11">
        <v>35</v>
      </c>
      <c r="G11">
        <v>3</v>
      </c>
      <c r="I11">
        <v>29</v>
      </c>
      <c r="J11">
        <v>40</v>
      </c>
      <c r="K1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04289-A966-4581-8188-6DAA3855ADE3}">
  <dimension ref="A1:K11"/>
  <sheetViews>
    <sheetView zoomScale="115" zoomScaleNormal="115" workbookViewId="0">
      <selection sqref="A1:K1048576"/>
    </sheetView>
  </sheetViews>
  <sheetFormatPr defaultRowHeight="15" x14ac:dyDescent="0.25"/>
  <cols>
    <col min="1" max="1" width="11.5703125" customWidth="1"/>
    <col min="2" max="2" width="15" bestFit="1" customWidth="1"/>
    <col min="3" max="3" width="14.140625" bestFit="1" customWidth="1"/>
    <col min="4" max="4" width="35" bestFit="1" customWidth="1"/>
    <col min="5" max="5" width="5.42578125" bestFit="1" customWidth="1"/>
    <col min="6" max="6" width="12.42578125" bestFit="1" customWidth="1"/>
    <col min="7" max="7" width="6.42578125" bestFit="1" customWidth="1"/>
    <col min="8" max="8" width="3.85546875" customWidth="1"/>
    <col min="9" max="10" width="10.28515625" customWidth="1"/>
    <col min="11" max="11" width="9.5703125" bestFit="1" customWidth="1"/>
  </cols>
  <sheetData>
    <row r="1" spans="1:11" x14ac:dyDescent="0.25">
      <c r="A1" t="s">
        <v>9</v>
      </c>
      <c r="B1" t="s">
        <v>25</v>
      </c>
      <c r="C1" t="s">
        <v>26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27</v>
      </c>
      <c r="J1" t="s">
        <v>28</v>
      </c>
      <c r="K1" t="s">
        <v>3</v>
      </c>
    </row>
    <row r="2" spans="1:11" x14ac:dyDescent="0.25">
      <c r="A2" t="s">
        <v>11</v>
      </c>
      <c r="B2" t="b">
        <v>1</v>
      </c>
      <c r="C2" t="b">
        <v>0</v>
      </c>
      <c r="D2" t="s">
        <v>12</v>
      </c>
      <c r="E2" t="s">
        <v>10</v>
      </c>
      <c r="F2" t="s">
        <v>42</v>
      </c>
      <c r="G2">
        <v>10</v>
      </c>
      <c r="I2" s="1">
        <v>0</v>
      </c>
      <c r="J2">
        <v>90</v>
      </c>
      <c r="K2" t="s">
        <v>0</v>
      </c>
    </row>
    <row r="3" spans="1:11" x14ac:dyDescent="0.25">
      <c r="A3" t="s">
        <v>13</v>
      </c>
      <c r="B3" t="b">
        <v>1</v>
      </c>
      <c r="C3" t="b">
        <v>0</v>
      </c>
      <c r="D3" t="s">
        <v>14</v>
      </c>
      <c r="E3" t="s">
        <v>2</v>
      </c>
      <c r="F3">
        <v>1.7000000000000001E-2</v>
      </c>
      <c r="G3">
        <v>1</v>
      </c>
      <c r="I3">
        <v>5.1335551817941502E-4</v>
      </c>
      <c r="J3">
        <v>0.20710239733195912</v>
      </c>
      <c r="K3" t="s">
        <v>1</v>
      </c>
    </row>
    <row r="4" spans="1:11" x14ac:dyDescent="0.25">
      <c r="A4" t="s">
        <v>15</v>
      </c>
      <c r="B4" t="b">
        <v>1</v>
      </c>
      <c r="C4" t="b">
        <v>0</v>
      </c>
      <c r="D4" t="s">
        <v>16</v>
      </c>
      <c r="E4" t="s">
        <v>2</v>
      </c>
      <c r="F4">
        <v>1.1000000000000001</v>
      </c>
      <c r="G4">
        <v>0.5</v>
      </c>
      <c r="I4">
        <v>0.21660284272461347</v>
      </c>
      <c r="J4">
        <v>4.3505843952126355</v>
      </c>
      <c r="K4" t="s">
        <v>1</v>
      </c>
    </row>
    <row r="5" spans="1:11" x14ac:dyDescent="0.25">
      <c r="A5" t="s">
        <v>54</v>
      </c>
      <c r="B5" t="b">
        <v>1</v>
      </c>
      <c r="C5" t="b">
        <v>0</v>
      </c>
      <c r="D5" t="s">
        <v>43</v>
      </c>
      <c r="E5" t="s">
        <v>2</v>
      </c>
      <c r="F5" t="s">
        <v>42</v>
      </c>
      <c r="G5">
        <v>457.2</v>
      </c>
      <c r="I5" s="1">
        <v>0</v>
      </c>
      <c r="K5" t="s">
        <v>0</v>
      </c>
    </row>
    <row r="6" spans="1:11" x14ac:dyDescent="0.25">
      <c r="A6" t="s">
        <v>17</v>
      </c>
      <c r="B6" t="b">
        <v>1</v>
      </c>
      <c r="C6" t="b">
        <v>0</v>
      </c>
      <c r="D6" t="s">
        <v>18</v>
      </c>
      <c r="E6" t="s">
        <v>19</v>
      </c>
      <c r="F6" t="s">
        <v>42</v>
      </c>
      <c r="G6">
        <v>3.9</v>
      </c>
      <c r="I6">
        <v>0</v>
      </c>
      <c r="K6" t="s">
        <v>0</v>
      </c>
    </row>
    <row r="7" spans="1:11" x14ac:dyDescent="0.25">
      <c r="A7" t="s">
        <v>21</v>
      </c>
      <c r="B7" t="b">
        <v>1</v>
      </c>
      <c r="C7" t="b">
        <v>0</v>
      </c>
      <c r="D7" t="s">
        <v>22</v>
      </c>
      <c r="E7" t="s">
        <v>10</v>
      </c>
      <c r="F7">
        <v>25</v>
      </c>
      <c r="H7">
        <v>20</v>
      </c>
      <c r="I7">
        <v>0</v>
      </c>
      <c r="K7" t="s">
        <v>0</v>
      </c>
    </row>
    <row r="8" spans="1:11" x14ac:dyDescent="0.25">
      <c r="A8" t="s">
        <v>20</v>
      </c>
      <c r="B8" t="b">
        <v>1</v>
      </c>
      <c r="C8" t="b">
        <v>0</v>
      </c>
      <c r="D8" t="s">
        <v>23</v>
      </c>
      <c r="E8" t="s">
        <v>24</v>
      </c>
      <c r="F8">
        <v>60</v>
      </c>
      <c r="H8">
        <v>20</v>
      </c>
      <c r="I8">
        <v>0</v>
      </c>
      <c r="K8" t="s">
        <v>0</v>
      </c>
    </row>
    <row r="9" spans="1:11" x14ac:dyDescent="0.25">
      <c r="A9" t="s">
        <v>41</v>
      </c>
      <c r="B9" t="b">
        <v>1</v>
      </c>
      <c r="C9" t="b">
        <v>0</v>
      </c>
      <c r="D9" t="s">
        <v>35</v>
      </c>
      <c r="E9" t="s">
        <v>2</v>
      </c>
      <c r="F9">
        <f>10*0.3048</f>
        <v>3.048</v>
      </c>
      <c r="G9">
        <f>1*0.3048</f>
        <v>0.30480000000000002</v>
      </c>
      <c r="I9">
        <f>7*0.3048</f>
        <v>2.1335999999999999</v>
      </c>
      <c r="J9">
        <f>13*0.3048</f>
        <v>3.9624000000000001</v>
      </c>
      <c r="K9" t="s">
        <v>0</v>
      </c>
    </row>
    <row r="10" spans="1:11" x14ac:dyDescent="0.25">
      <c r="A10" t="s">
        <v>34</v>
      </c>
      <c r="B10" t="b">
        <v>1</v>
      </c>
      <c r="C10" t="b">
        <v>0</v>
      </c>
      <c r="D10" t="s">
        <v>36</v>
      </c>
      <c r="E10" t="s">
        <v>37</v>
      </c>
      <c r="F10">
        <f>60 * 17.87</f>
        <v>1072.2</v>
      </c>
      <c r="G10">
        <f>10 * 17.87</f>
        <v>178.70000000000002</v>
      </c>
      <c r="I10">
        <f>20*17.87</f>
        <v>357.40000000000003</v>
      </c>
      <c r="J10">
        <f>100*17.87</f>
        <v>1787</v>
      </c>
      <c r="K10" t="s">
        <v>0</v>
      </c>
    </row>
    <row r="11" spans="1:11" x14ac:dyDescent="0.25">
      <c r="A11" t="s">
        <v>30</v>
      </c>
      <c r="B11" t="b">
        <v>1</v>
      </c>
      <c r="C11" t="b">
        <v>0</v>
      </c>
      <c r="D11" t="s">
        <v>38</v>
      </c>
      <c r="E11" t="s">
        <v>10</v>
      </c>
      <c r="F11">
        <v>35</v>
      </c>
      <c r="G11">
        <v>3</v>
      </c>
      <c r="I11">
        <v>29</v>
      </c>
      <c r="J11">
        <v>40</v>
      </c>
      <c r="K1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78A27-4F03-488B-A8C6-4048A6415AE1}">
  <dimension ref="A1:K11"/>
  <sheetViews>
    <sheetView tabSelected="1" zoomScale="115" zoomScaleNormal="115" workbookViewId="0">
      <selection sqref="A1:K1048576"/>
    </sheetView>
  </sheetViews>
  <sheetFormatPr defaultRowHeight="15" x14ac:dyDescent="0.25"/>
  <cols>
    <col min="1" max="1" width="11.5703125" customWidth="1"/>
    <col min="2" max="2" width="15" bestFit="1" customWidth="1"/>
    <col min="3" max="3" width="14.140625" bestFit="1" customWidth="1"/>
    <col min="4" max="4" width="35" bestFit="1" customWidth="1"/>
    <col min="5" max="5" width="5.42578125" bestFit="1" customWidth="1"/>
    <col min="6" max="6" width="12.42578125" bestFit="1" customWidth="1"/>
    <col min="7" max="7" width="6.42578125" bestFit="1" customWidth="1"/>
    <col min="8" max="8" width="3.85546875" customWidth="1"/>
    <col min="9" max="10" width="10.28515625" customWidth="1"/>
    <col min="11" max="11" width="9.5703125" bestFit="1" customWidth="1"/>
  </cols>
  <sheetData>
    <row r="1" spans="1:11" x14ac:dyDescent="0.25">
      <c r="A1" t="s">
        <v>9</v>
      </c>
      <c r="B1" t="s">
        <v>25</v>
      </c>
      <c r="C1" t="s">
        <v>26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27</v>
      </c>
      <c r="J1" t="s">
        <v>28</v>
      </c>
      <c r="K1" t="s">
        <v>3</v>
      </c>
    </row>
    <row r="2" spans="1:11" x14ac:dyDescent="0.25">
      <c r="A2" t="s">
        <v>11</v>
      </c>
      <c r="B2" t="b">
        <v>1</v>
      </c>
      <c r="C2" t="b">
        <v>0</v>
      </c>
      <c r="D2" t="s">
        <v>12</v>
      </c>
      <c r="E2" t="s">
        <v>10</v>
      </c>
      <c r="F2" t="s">
        <v>42</v>
      </c>
      <c r="G2">
        <v>10</v>
      </c>
      <c r="I2" s="1">
        <v>0</v>
      </c>
      <c r="J2">
        <v>90</v>
      </c>
      <c r="K2" t="s">
        <v>0</v>
      </c>
    </row>
    <row r="3" spans="1:11" x14ac:dyDescent="0.25">
      <c r="A3" t="s">
        <v>13</v>
      </c>
      <c r="B3" t="b">
        <v>1</v>
      </c>
      <c r="C3" t="b">
        <v>0</v>
      </c>
      <c r="D3" t="s">
        <v>14</v>
      </c>
      <c r="E3" t="s">
        <v>2</v>
      </c>
      <c r="F3">
        <v>1.7000000000000001E-2</v>
      </c>
      <c r="G3">
        <v>1</v>
      </c>
      <c r="I3">
        <v>5.1335551817941502E-4</v>
      </c>
      <c r="J3">
        <v>0.20710239733195912</v>
      </c>
      <c r="K3" t="s">
        <v>1</v>
      </c>
    </row>
    <row r="4" spans="1:11" x14ac:dyDescent="0.25">
      <c r="A4" t="s">
        <v>15</v>
      </c>
      <c r="B4" t="b">
        <v>1</v>
      </c>
      <c r="C4" t="b">
        <v>0</v>
      </c>
      <c r="D4" t="s">
        <v>16</v>
      </c>
      <c r="E4" t="s">
        <v>2</v>
      </c>
      <c r="F4">
        <v>1.1000000000000001</v>
      </c>
      <c r="G4">
        <v>0.5</v>
      </c>
      <c r="I4">
        <v>0.21660284272461347</v>
      </c>
      <c r="J4">
        <v>4.3505843952126355</v>
      </c>
      <c r="K4" t="s">
        <v>1</v>
      </c>
    </row>
    <row r="5" spans="1:11" x14ac:dyDescent="0.25">
      <c r="A5" t="s">
        <v>54</v>
      </c>
      <c r="B5" t="b">
        <v>1</v>
      </c>
      <c r="C5" t="b">
        <v>0</v>
      </c>
      <c r="D5" t="s">
        <v>43</v>
      </c>
      <c r="E5" t="s">
        <v>2</v>
      </c>
      <c r="F5" t="s">
        <v>42</v>
      </c>
      <c r="G5">
        <v>457.2</v>
      </c>
      <c r="I5" s="1">
        <v>0</v>
      </c>
      <c r="K5" t="s">
        <v>0</v>
      </c>
    </row>
    <row r="6" spans="1:11" x14ac:dyDescent="0.25">
      <c r="A6" t="s">
        <v>17</v>
      </c>
      <c r="B6" t="b">
        <v>1</v>
      </c>
      <c r="C6" t="b">
        <v>0</v>
      </c>
      <c r="D6" t="s">
        <v>18</v>
      </c>
      <c r="E6" t="s">
        <v>19</v>
      </c>
      <c r="F6" t="s">
        <v>42</v>
      </c>
      <c r="G6">
        <v>3.9</v>
      </c>
      <c r="I6">
        <v>0</v>
      </c>
      <c r="K6" t="s">
        <v>0</v>
      </c>
    </row>
    <row r="7" spans="1:11" x14ac:dyDescent="0.25">
      <c r="A7" t="s">
        <v>21</v>
      </c>
      <c r="B7" t="b">
        <v>1</v>
      </c>
      <c r="C7" t="b">
        <v>0</v>
      </c>
      <c r="D7" t="s">
        <v>22</v>
      </c>
      <c r="E7" t="s">
        <v>10</v>
      </c>
      <c r="F7">
        <v>25</v>
      </c>
      <c r="H7">
        <v>20</v>
      </c>
      <c r="I7">
        <v>0</v>
      </c>
      <c r="K7" t="s">
        <v>0</v>
      </c>
    </row>
    <row r="8" spans="1:11" x14ac:dyDescent="0.25">
      <c r="A8" t="s">
        <v>20</v>
      </c>
      <c r="B8" t="b">
        <v>1</v>
      </c>
      <c r="C8" t="b">
        <v>0</v>
      </c>
      <c r="D8" t="s">
        <v>23</v>
      </c>
      <c r="E8" t="s">
        <v>24</v>
      </c>
      <c r="F8">
        <v>60</v>
      </c>
      <c r="H8">
        <v>20</v>
      </c>
      <c r="I8">
        <v>0</v>
      </c>
      <c r="K8" t="s">
        <v>0</v>
      </c>
    </row>
    <row r="9" spans="1:11" x14ac:dyDescent="0.25">
      <c r="A9" t="s">
        <v>41</v>
      </c>
      <c r="B9" t="b">
        <v>1</v>
      </c>
      <c r="C9" t="b">
        <v>0</v>
      </c>
      <c r="D9" t="s">
        <v>35</v>
      </c>
      <c r="E9" t="s">
        <v>2</v>
      </c>
      <c r="F9">
        <f>10*0.3048</f>
        <v>3.048</v>
      </c>
      <c r="G9">
        <f>1*0.3048</f>
        <v>0.30480000000000002</v>
      </c>
      <c r="I9">
        <f>7*0.3048</f>
        <v>2.1335999999999999</v>
      </c>
      <c r="J9">
        <f>13*0.3048</f>
        <v>3.9624000000000001</v>
      </c>
      <c r="K9" t="s">
        <v>0</v>
      </c>
    </row>
    <row r="10" spans="1:11" x14ac:dyDescent="0.25">
      <c r="A10" t="s">
        <v>34</v>
      </c>
      <c r="B10" t="b">
        <v>1</v>
      </c>
      <c r="C10" t="b">
        <v>0</v>
      </c>
      <c r="D10" t="s">
        <v>36</v>
      </c>
      <c r="E10" t="s">
        <v>37</v>
      </c>
      <c r="F10">
        <f>60 * 17.87</f>
        <v>1072.2</v>
      </c>
      <c r="G10">
        <f>10 * 17.87</f>
        <v>178.70000000000002</v>
      </c>
      <c r="I10">
        <f>20*17.87</f>
        <v>357.40000000000003</v>
      </c>
      <c r="J10">
        <f>100*17.87</f>
        <v>1787</v>
      </c>
      <c r="K10" t="s">
        <v>0</v>
      </c>
    </row>
    <row r="11" spans="1:11" x14ac:dyDescent="0.25">
      <c r="A11" t="s">
        <v>30</v>
      </c>
      <c r="B11" t="b">
        <v>1</v>
      </c>
      <c r="C11" t="b">
        <v>0</v>
      </c>
      <c r="D11" t="s">
        <v>38</v>
      </c>
      <c r="E11" t="s">
        <v>10</v>
      </c>
      <c r="F11">
        <v>35</v>
      </c>
      <c r="G11">
        <v>3</v>
      </c>
      <c r="I11">
        <v>29</v>
      </c>
      <c r="J11">
        <v>40</v>
      </c>
      <c r="K11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B523C-3764-4F21-ABAD-95043A0AB93D}">
  <dimension ref="A1:F6"/>
  <sheetViews>
    <sheetView zoomScale="115" zoomScaleNormal="115" workbookViewId="0">
      <selection activeCell="D3" sqref="D3"/>
    </sheetView>
  </sheetViews>
  <sheetFormatPr defaultRowHeight="15" x14ac:dyDescent="0.25"/>
  <cols>
    <col min="1" max="1" width="11.140625" bestFit="1" customWidth="1"/>
    <col min="2" max="2" width="15" bestFit="1" customWidth="1"/>
    <col min="3" max="3" width="14.140625" bestFit="1" customWidth="1"/>
    <col min="4" max="4" width="31.85546875" bestFit="1" customWidth="1"/>
    <col min="5" max="5" width="7.42578125" bestFit="1" customWidth="1"/>
    <col min="6" max="6" width="5.42578125" bestFit="1" customWidth="1"/>
  </cols>
  <sheetData>
    <row r="1" spans="1:6" x14ac:dyDescent="0.25">
      <c r="A1" t="s">
        <v>9</v>
      </c>
      <c r="B1" t="s">
        <v>25</v>
      </c>
      <c r="C1" t="s">
        <v>26</v>
      </c>
      <c r="D1" t="s">
        <v>8</v>
      </c>
      <c r="E1" t="s">
        <v>7</v>
      </c>
      <c r="F1" t="s">
        <v>31</v>
      </c>
    </row>
    <row r="2" spans="1:6" x14ac:dyDescent="0.25">
      <c r="A2" t="s">
        <v>51</v>
      </c>
      <c r="B2" t="b">
        <v>0</v>
      </c>
      <c r="C2" t="b">
        <v>0</v>
      </c>
      <c r="D2" t="s">
        <v>53</v>
      </c>
      <c r="E2" t="s">
        <v>2</v>
      </c>
    </row>
    <row r="3" spans="1:6" x14ac:dyDescent="0.25">
      <c r="A3" t="s">
        <v>44</v>
      </c>
      <c r="B3" t="b">
        <v>0</v>
      </c>
      <c r="C3" t="b">
        <v>0</v>
      </c>
      <c r="D3" t="s">
        <v>47</v>
      </c>
      <c r="E3" t="s">
        <v>2</v>
      </c>
    </row>
    <row r="4" spans="1:6" x14ac:dyDescent="0.25">
      <c r="A4" t="s">
        <v>45</v>
      </c>
      <c r="B4" t="b">
        <v>0</v>
      </c>
      <c r="C4" t="b">
        <v>0</v>
      </c>
      <c r="D4" t="s">
        <v>48</v>
      </c>
      <c r="E4" t="s">
        <v>2</v>
      </c>
    </row>
    <row r="5" spans="1:6" x14ac:dyDescent="0.25">
      <c r="A5" t="s">
        <v>46</v>
      </c>
      <c r="B5" t="b">
        <v>0</v>
      </c>
      <c r="C5" t="b">
        <v>0</v>
      </c>
      <c r="D5" t="s">
        <v>49</v>
      </c>
      <c r="E5" t="s">
        <v>29</v>
      </c>
    </row>
    <row r="6" spans="1:6" x14ac:dyDescent="0.25">
      <c r="A6" t="s">
        <v>50</v>
      </c>
      <c r="B6" t="b">
        <v>0</v>
      </c>
      <c r="C6" t="b">
        <v>0</v>
      </c>
      <c r="D6" t="s">
        <v>52</v>
      </c>
      <c r="E6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26202-DCB6-4AB0-8FBC-EA68A4D46263}">
  <dimension ref="A1:F3"/>
  <sheetViews>
    <sheetView workbookViewId="0">
      <selection sqref="A1:F3"/>
    </sheetView>
  </sheetViews>
  <sheetFormatPr defaultRowHeight="15" x14ac:dyDescent="0.25"/>
  <cols>
    <col min="1" max="1" width="19.5703125" bestFit="1" customWidth="1"/>
    <col min="4" max="4" width="34.5703125" bestFit="1" customWidth="1"/>
    <col min="5" max="5" width="8" bestFit="1" customWidth="1"/>
    <col min="6" max="6" width="5.85546875" bestFit="1" customWidth="1"/>
  </cols>
  <sheetData>
    <row r="1" spans="1:6" x14ac:dyDescent="0.25">
      <c r="A1" t="s">
        <v>9</v>
      </c>
      <c r="B1" t="s">
        <v>25</v>
      </c>
      <c r="C1" t="s">
        <v>26</v>
      </c>
      <c r="D1" t="s">
        <v>8</v>
      </c>
      <c r="E1" t="s">
        <v>7</v>
      </c>
      <c r="F1" t="s">
        <v>31</v>
      </c>
    </row>
    <row r="2" spans="1:6" x14ac:dyDescent="0.25">
      <c r="A2" t="s">
        <v>32</v>
      </c>
      <c r="B2" t="b">
        <v>0</v>
      </c>
      <c r="C2" t="b">
        <v>0</v>
      </c>
      <c r="D2" t="s">
        <v>33</v>
      </c>
      <c r="E2" t="s">
        <v>29</v>
      </c>
    </row>
    <row r="3" spans="1:6" x14ac:dyDescent="0.25">
      <c r="A3" t="s">
        <v>39</v>
      </c>
      <c r="B3" t="b">
        <v>0</v>
      </c>
      <c r="C3" t="b">
        <v>0</v>
      </c>
      <c r="D3" t="s">
        <v>40</v>
      </c>
      <c r="E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level1</vt:lpstr>
      <vt:lpstr>level2</vt:lpstr>
      <vt:lpstr>level3</vt:lpstr>
      <vt:lpstr>fixed</vt:lpstr>
      <vt:lpstr>fixed_superseded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Zheng</dc:creator>
  <cp:lastModifiedBy>Barry Zheng</cp:lastModifiedBy>
  <dcterms:created xsi:type="dcterms:W3CDTF">2022-05-29T16:52:41Z</dcterms:created>
  <dcterms:modified xsi:type="dcterms:W3CDTF">2022-11-16T08:54:08Z</dcterms:modified>
</cp:coreProperties>
</file>