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rmelfuentes/Desktop/tenants/Updated/"/>
    </mc:Choice>
  </mc:AlternateContent>
  <xr:revisionPtr revIDLastSave="0" documentId="13_ncr:1_{6A36043C-2B12-D740-B320-43194A7A5E95}" xr6:coauthVersionLast="47" xr6:coauthVersionMax="47" xr10:uidLastSave="{00000000-0000-0000-0000-000000000000}"/>
  <bookViews>
    <workbookView xWindow="0" yWindow="500" windowWidth="35840" windowHeight="20100" tabRatio="500" xr2:uid="{00000000-000D-0000-FFFF-FFFF00000000}"/>
  </bookViews>
  <sheets>
    <sheet name="Weighting" sheetId="1" r:id="rId1"/>
    <sheet name="Risk Weights" sheetId="16" r:id="rId2"/>
    <sheet name="Risk Category" sheetId="14" r:id="rId3"/>
    <sheet name="Score Range" sheetId="15" r:id="rId4"/>
    <sheet name="Country" sheetId="2" r:id="rId5"/>
    <sheet name="Industry Type" sheetId="3" r:id="rId6"/>
    <sheet name="Affiliation" sheetId="4" r:id="rId7"/>
    <sheet name="Revenue" sheetId="5" r:id="rId8"/>
    <sheet name="Spend Category" sheetId="6" r:id="rId9"/>
    <sheet name="Design Agreement" sheetId="7" r:id="rId10"/>
    <sheet name="Relationship Visibility" sheetId="8" r:id="rId11"/>
    <sheet name="Sourcing Method" sheetId="9" r:id="rId12"/>
    <sheet name="Sourcing Type" sheetId="10" r:id="rId13"/>
    <sheet name="Product Impact" sheetId="11" r:id="rId14"/>
    <sheet name="Commodity Type" sheetId="12" r:id="rId15"/>
    <sheet name="Business Type" sheetId="13" r:id="rId16"/>
  </sheets>
  <definedNames>
    <definedName name="affiliation">Affiliation!$AB$1</definedName>
    <definedName name="average_risk_score">Weighting!$B$55</definedName>
    <definedName name="business_type_child">'Business Type'!$AD$1</definedName>
    <definedName name="business_type_parent">'Business Type'!$AC$1</definedName>
    <definedName name="commodity_type">'Commodity Type'!$AB$1</definedName>
    <definedName name="country">Country!$AC$1</definedName>
    <definedName name="design_agreement">'Design Agreement'!$AB$1</definedName>
    <definedName name="industry_type">'Industry Type'!$AB$1</definedName>
    <definedName name="input_risk_affiliation">Weighting!$B$9</definedName>
    <definedName name="input_risk_child_business_type">Weighting!$E$8</definedName>
    <definedName name="input_risk_commodity_type">Weighting!$B$17</definedName>
    <definedName name="input_risk_country">Weighting!$B$7</definedName>
    <definedName name="input_risk_design_agreement">Weighting!$B$12</definedName>
    <definedName name="input_risk_industry_type">Weighting!$B$8</definedName>
    <definedName name="input_risk_parent_business_type">Weighting!$E$7</definedName>
    <definedName name="input_risk_product_impact">Weighting!$B$16</definedName>
    <definedName name="input_risk_rel_visibility">Weighting!$B$13</definedName>
    <definedName name="input_risk_revenue">Weighting!$B$10</definedName>
    <definedName name="input_risk_sourcing_method">Weighting!$B$14</definedName>
    <definedName name="input_risk_sourcing_type">Weighting!$B$15</definedName>
    <definedName name="input_risk_spend_category">Weighting!$B$11</definedName>
    <definedName name="product_impact">'Product Impact'!$AB$1</definedName>
    <definedName name="relationship_visibility">'Relationship Visibility'!$AB$1</definedName>
    <definedName name="revenue">Revenue!$AB$1</definedName>
    <definedName name="rIA_ANB_Desc">Weighting!#REF!</definedName>
    <definedName name="rIA_ANB_Name">Weighting!#REF!</definedName>
    <definedName name="rIA_ANB_Score">Weighting!#REF!</definedName>
    <definedName name="rIA_BUC_Desc">Weighting!#REF!</definedName>
    <definedName name="rIA_BUC_Name">Weighting!#REF!</definedName>
    <definedName name="rIA_BUC_Score">Weighting!#REF!</definedName>
    <definedName name="rIA_CHU_Desc">Weighting!#REF!</definedName>
    <definedName name="rIA_CHU_Name">Weighting!#REF!</definedName>
    <definedName name="rIA_CHU_Score">Weighting!#REF!</definedName>
    <definedName name="rIA_COB_Desc">Weighting!#REF!</definedName>
    <definedName name="rIA_COB_Name">Weighting!#REF!</definedName>
    <definedName name="rIA_COB_Score">Weighting!#REF!</definedName>
    <definedName name="rIA_DIV_Desc">Weighting!#REF!</definedName>
    <definedName name="rIA_DIV_Name">Weighting!#REF!</definedName>
    <definedName name="rIA_DIV_Score">Weighting!#REF!</definedName>
    <definedName name="rIA_DSB_Desc">Weighting!#REF!</definedName>
    <definedName name="rIA_DSB_Name">Weighting!#REF!</definedName>
    <definedName name="rIA_DSB_Score">Weighting!#REF!</definedName>
    <definedName name="rIA_EMR_Desc">Weighting!#REF!</definedName>
    <definedName name="rIA_EMR_Name">Weighting!#REF!</definedName>
    <definedName name="rIA_EMR_Score">Weighting!#REF!</definedName>
    <definedName name="rIA_ENS_Desc">Weighting!#REF!</definedName>
    <definedName name="rIA_ENS_Name">Weighting!#REF!</definedName>
    <definedName name="rIA_ENS_Score">Weighting!#REF!</definedName>
    <definedName name="rIA_EWM_Desc">Weighting!#REF!</definedName>
    <definedName name="rIA_EWM_Name">Weighting!#REF!</definedName>
    <definedName name="rIA_EWM_Score">Weighting!#REF!</definedName>
    <definedName name="rIA_EXC_Desc">Weighting!#REF!</definedName>
    <definedName name="rIA_EXC_Name">Weighting!#REF!</definedName>
    <definedName name="rIA_EXC_Score">Weighting!#REF!</definedName>
    <definedName name="rIA_FML_Desc">Weighting!#REF!</definedName>
    <definedName name="rIA_FML_Name">Weighting!#REF!</definedName>
    <definedName name="rIA_FML_Score">Weighting!#REF!</definedName>
    <definedName name="rIA_HES_Desc">Weighting!#REF!</definedName>
    <definedName name="rIA_HES_Name">Weighting!#REF!</definedName>
    <definedName name="rIA_HES_Score">Weighting!#REF!</definedName>
    <definedName name="rIA_IAT_Desc">Weighting!#REF!</definedName>
    <definedName name="rIA_IAT_Name">Weighting!#REF!</definedName>
    <definedName name="rIA_IAT_Score">Weighting!#REF!</definedName>
    <definedName name="rIA_IPI_Desc">Weighting!#REF!</definedName>
    <definedName name="rIA_IPI_Name">Weighting!#REF!</definedName>
    <definedName name="rIA_IPI_Score">Weighting!#REF!</definedName>
    <definedName name="rIA_IRM_Desc">Weighting!#REF!</definedName>
    <definedName name="rIA_IRM_Name">Weighting!#REF!</definedName>
    <definedName name="rIA_IRM_Score">Weighting!#REF!</definedName>
    <definedName name="rIA_MDS_Desc">Weighting!#REF!</definedName>
    <definedName name="rIA_MDS_Name">Weighting!#REF!</definedName>
    <definedName name="rIA_MDS_Score">Weighting!#REF!</definedName>
    <definedName name="rIA_MLH_Desc">Weighting!#REF!</definedName>
    <definedName name="rIA_MLH_Name">Weighting!#REF!</definedName>
    <definedName name="rIA_MLH_Score">Weighting!#REF!</definedName>
    <definedName name="rIA_PIM_Desc">Weighting!#REF!</definedName>
    <definedName name="rIA_PIM_Name">Weighting!#REF!</definedName>
    <definedName name="rIA_PIM_Score">Weighting!#REF!</definedName>
    <definedName name="rIA_POL_Desc">Weighting!#REF!</definedName>
    <definedName name="rIA_POL_Name">Weighting!#REF!</definedName>
    <definedName name="rIA_POL_Score">Weighting!#REF!</definedName>
    <definedName name="rIA_PRR_Desc">Weighting!#REF!</definedName>
    <definedName name="rIA_PRR_Name">Weighting!#REF!</definedName>
    <definedName name="rIA_PRR_Score">Weighting!#REF!</definedName>
    <definedName name="rIA_SAE_Desc">Weighting!#REF!</definedName>
    <definedName name="rIA_SAE_Name">Weighting!#REF!</definedName>
    <definedName name="rIA_SAE_Score">Weighting!#REF!</definedName>
    <definedName name="rIA_SOC_Desc">Weighting!#REF!</definedName>
    <definedName name="rIA_SOC_Name">Weighting!#REF!</definedName>
    <definedName name="rIA_SOC_Score">Weighting!#REF!</definedName>
    <definedName name="rIA_SUS_Desc">Weighting!#REF!</definedName>
    <definedName name="rIA_SUS_Name">Weighting!#REF!</definedName>
    <definedName name="rIA_SUS_Score">Weighting!#REF!</definedName>
    <definedName name="scale">Weighting!$B$20</definedName>
    <definedName name="sourcing_method">'Sourcing Method'!$AB$1</definedName>
    <definedName name="sourcing_type">'Sourcing Type'!$AB$1</definedName>
    <definedName name="spend_category">'Spend Category'!$AB$1</definedName>
    <definedName name="sum_business_type">'Business Type'!$AG$2</definedName>
    <definedName name="total_weight">Weighting!$B$19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1" l="1"/>
  <c r="C17" i="1"/>
  <c r="C16" i="1"/>
  <c r="C15" i="1"/>
  <c r="C14" i="1"/>
  <c r="C13" i="1"/>
  <c r="C12" i="1"/>
  <c r="C11" i="1"/>
  <c r="C10" i="1"/>
  <c r="C9" i="1"/>
  <c r="C8" i="1"/>
  <c r="C7" i="1"/>
  <c r="B19" i="1" s="1"/>
  <c r="Z30" i="1" s="1"/>
  <c r="AD1" i="13" l="1"/>
  <c r="AF148" i="13" s="1"/>
  <c r="AC1" i="13"/>
  <c r="AE5" i="13" s="1"/>
  <c r="AF72" i="13" l="1"/>
  <c r="AF6" i="13"/>
  <c r="AF11" i="13"/>
  <c r="AF18" i="13"/>
  <c r="AF29" i="13"/>
  <c r="AF32" i="13"/>
  <c r="AF44" i="13"/>
  <c r="AF70" i="13"/>
  <c r="AF3" i="13"/>
  <c r="AF87" i="13"/>
  <c r="AF7" i="13"/>
  <c r="AF12" i="13"/>
  <c r="AF20" i="13"/>
  <c r="AG20" i="13" s="1"/>
  <c r="AF30" i="13"/>
  <c r="AF41" i="13"/>
  <c r="AF64" i="13"/>
  <c r="AF4" i="13"/>
  <c r="AF102" i="13"/>
  <c r="AE30" i="13"/>
  <c r="AE44" i="13"/>
  <c r="AE11" i="13"/>
  <c r="AG11" i="13" s="1"/>
  <c r="AI11" i="13" s="1"/>
  <c r="AE70" i="13"/>
  <c r="AE76" i="13"/>
  <c r="AE38" i="13"/>
  <c r="AE21" i="13"/>
  <c r="AE42" i="13"/>
  <c r="AE64" i="13"/>
  <c r="AE12" i="13"/>
  <c r="AE18" i="13"/>
  <c r="AG18" i="13" s="1"/>
  <c r="AV18" i="13" s="1"/>
  <c r="AE35" i="13"/>
  <c r="AE102" i="13"/>
  <c r="AG102" i="13" s="1"/>
  <c r="BB102" i="13" s="1"/>
  <c r="AE41" i="13"/>
  <c r="AE3" i="13"/>
  <c r="AE32" i="13"/>
  <c r="AE33" i="13"/>
  <c r="AE20" i="13"/>
  <c r="AE36" i="13"/>
  <c r="AE4" i="13"/>
  <c r="AG4" i="13" s="1"/>
  <c r="AE13" i="13"/>
  <c r="AF21" i="13"/>
  <c r="AF33" i="13"/>
  <c r="AG33" i="13" s="1"/>
  <c r="AF35" i="13"/>
  <c r="AF36" i="13"/>
  <c r="AG36" i="13" s="1"/>
  <c r="AF38" i="13"/>
  <c r="AF42" i="13"/>
  <c r="AE23" i="13"/>
  <c r="AE51" i="13"/>
  <c r="AF85" i="13"/>
  <c r="AE120" i="13"/>
  <c r="AF130" i="13"/>
  <c r="AE39" i="13"/>
  <c r="AF67" i="13"/>
  <c r="AF73" i="13"/>
  <c r="AF79" i="13"/>
  <c r="AE93" i="13"/>
  <c r="AF106" i="13"/>
  <c r="AF113" i="13"/>
  <c r="AE117" i="13"/>
  <c r="AE56" i="13"/>
  <c r="AF93" i="13"/>
  <c r="AF117" i="13"/>
  <c r="AE8" i="13"/>
  <c r="AF15" i="13"/>
  <c r="AE53" i="13"/>
  <c r="AF56" i="13"/>
  <c r="AE137" i="13"/>
  <c r="AF26" i="13"/>
  <c r="AE50" i="13"/>
  <c r="AF53" i="13"/>
  <c r="AF13" i="13"/>
  <c r="AF8" i="13"/>
  <c r="AE91" i="13"/>
  <c r="AF101" i="13"/>
  <c r="AE110" i="13"/>
  <c r="AE27" i="13"/>
  <c r="AF91" i="13"/>
  <c r="AF110" i="13"/>
  <c r="AF138" i="13"/>
  <c r="AF151" i="13"/>
  <c r="AF143" i="13"/>
  <c r="AF135" i="13"/>
  <c r="AF127" i="13"/>
  <c r="AF119" i="13"/>
  <c r="AF111" i="13"/>
  <c r="AF154" i="13"/>
  <c r="AF146" i="13"/>
  <c r="AF152" i="13"/>
  <c r="AF144" i="13"/>
  <c r="AF136" i="13"/>
  <c r="AF128" i="13"/>
  <c r="AF150" i="13"/>
  <c r="AF112" i="13"/>
  <c r="AF108" i="13"/>
  <c r="AF100" i="13"/>
  <c r="AF92" i="13"/>
  <c r="AF124" i="13"/>
  <c r="AF123" i="13"/>
  <c r="AF149" i="13"/>
  <c r="AF116" i="13"/>
  <c r="AF115" i="13"/>
  <c r="AF105" i="13"/>
  <c r="AF96" i="13"/>
  <c r="AF134" i="13"/>
  <c r="AF125" i="13"/>
  <c r="AF114" i="13"/>
  <c r="AF94" i="13"/>
  <c r="AF90" i="13"/>
  <c r="AF132" i="13"/>
  <c r="AF104" i="13"/>
  <c r="AF78" i="13"/>
  <c r="AF57" i="13"/>
  <c r="AF47" i="13"/>
  <c r="AF39" i="13"/>
  <c r="AF31" i="13"/>
  <c r="AF23" i="13"/>
  <c r="AF147" i="13"/>
  <c r="AF129" i="13"/>
  <c r="AF121" i="13"/>
  <c r="AF98" i="13"/>
  <c r="AF76" i="13"/>
  <c r="AF153" i="13"/>
  <c r="AF141" i="13"/>
  <c r="AF133" i="13"/>
  <c r="AF122" i="13"/>
  <c r="AF99" i="13"/>
  <c r="AF45" i="13"/>
  <c r="AF24" i="13"/>
  <c r="AF156" i="13"/>
  <c r="AF97" i="13"/>
  <c r="AF86" i="13"/>
  <c r="AF74" i="13"/>
  <c r="AF68" i="13"/>
  <c r="AF62" i="13"/>
  <c r="AF43" i="13"/>
  <c r="AF22" i="13"/>
  <c r="AF10" i="13"/>
  <c r="AF80" i="13"/>
  <c r="AF77" i="13"/>
  <c r="AF71" i="13"/>
  <c r="AF65" i="13"/>
  <c r="AF139" i="13"/>
  <c r="AF107" i="13"/>
  <c r="AF131" i="13"/>
  <c r="AF126" i="13"/>
  <c r="AF155" i="13"/>
  <c r="AF137" i="13"/>
  <c r="AF142" i="13"/>
  <c r="AF88" i="13"/>
  <c r="AF75" i="13"/>
  <c r="AF66" i="13"/>
  <c r="AF61" i="13"/>
  <c r="AF60" i="13"/>
  <c r="AF37" i="13"/>
  <c r="AF14" i="13"/>
  <c r="AF69" i="13"/>
  <c r="AF63" i="13"/>
  <c r="AF59" i="13"/>
  <c r="AF46" i="13"/>
  <c r="AF40" i="13"/>
  <c r="AF34" i="13"/>
  <c r="AF19" i="13"/>
  <c r="AF2" i="13"/>
  <c r="AF28" i="13"/>
  <c r="AF16" i="13"/>
  <c r="AF9" i="13"/>
  <c r="AF145" i="13"/>
  <c r="AF140" i="13"/>
  <c r="AF109" i="13"/>
  <c r="AF81" i="13"/>
  <c r="AF52" i="13"/>
  <c r="AF25" i="13"/>
  <c r="AF49" i="13"/>
  <c r="AF103" i="13"/>
  <c r="AF55" i="13"/>
  <c r="AF82" i="13"/>
  <c r="AF95" i="13"/>
  <c r="AF89" i="13"/>
  <c r="AF83" i="13"/>
  <c r="AF84" i="13"/>
  <c r="AF58" i="13"/>
  <c r="AF54" i="13"/>
  <c r="AF48" i="13"/>
  <c r="AF120" i="13"/>
  <c r="AF51" i="13"/>
  <c r="AF5" i="13"/>
  <c r="AG5" i="13" s="1"/>
  <c r="AF118" i="13"/>
  <c r="AE156" i="13"/>
  <c r="AE148" i="13"/>
  <c r="AG148" i="13" s="1"/>
  <c r="AE140" i="13"/>
  <c r="AE132" i="13"/>
  <c r="AE124" i="13"/>
  <c r="AE116" i="13"/>
  <c r="AE108" i="13"/>
  <c r="AE151" i="13"/>
  <c r="AE143" i="13"/>
  <c r="AE135" i="13"/>
  <c r="AG135" i="13" s="1"/>
  <c r="AE127" i="13"/>
  <c r="AG127" i="13" s="1"/>
  <c r="AE119" i="13"/>
  <c r="AG119" i="13" s="1"/>
  <c r="AE111" i="13"/>
  <c r="AG111" i="13" s="1"/>
  <c r="AE154" i="13"/>
  <c r="AE146" i="13"/>
  <c r="AE138" i="13"/>
  <c r="AE130" i="13"/>
  <c r="AE122" i="13"/>
  <c r="AE114" i="13"/>
  <c r="AE106" i="13"/>
  <c r="AE149" i="13"/>
  <c r="AE141" i="13"/>
  <c r="AE133" i="13"/>
  <c r="AE125" i="13"/>
  <c r="AE129" i="13"/>
  <c r="AE126" i="13"/>
  <c r="AE150" i="13"/>
  <c r="AE112" i="13"/>
  <c r="AE100" i="13"/>
  <c r="AE142" i="13"/>
  <c r="AE98" i="13"/>
  <c r="AE85" i="13"/>
  <c r="AE77" i="13"/>
  <c r="AG77" i="13" s="1"/>
  <c r="AE69" i="13"/>
  <c r="AE61" i="13"/>
  <c r="AE115" i="13"/>
  <c r="AE105" i="13"/>
  <c r="AE96" i="13"/>
  <c r="AE144" i="13"/>
  <c r="AE134" i="13"/>
  <c r="AE94" i="13"/>
  <c r="AE92" i="13"/>
  <c r="AE155" i="13"/>
  <c r="AG155" i="13" s="1"/>
  <c r="AE80" i="13"/>
  <c r="AE59" i="13"/>
  <c r="AE104" i="13"/>
  <c r="AE78" i="13"/>
  <c r="AE147" i="13"/>
  <c r="AE153" i="13"/>
  <c r="AG153" i="13" s="1"/>
  <c r="AE118" i="13"/>
  <c r="AG118" i="13" s="1"/>
  <c r="AE101" i="13"/>
  <c r="AE87" i="13"/>
  <c r="AE57" i="13"/>
  <c r="AG57" i="13" s="1"/>
  <c r="AE49" i="13"/>
  <c r="AE47" i="13"/>
  <c r="AE28" i="13"/>
  <c r="AE26" i="13"/>
  <c r="AG26" i="13" s="1"/>
  <c r="AE15" i="13"/>
  <c r="AE7" i="13"/>
  <c r="AE136" i="13"/>
  <c r="AE99" i="13"/>
  <c r="AE45" i="13"/>
  <c r="AE24" i="13"/>
  <c r="AE128" i="13"/>
  <c r="AG128" i="13" s="1"/>
  <c r="AE97" i="13"/>
  <c r="AE86" i="13"/>
  <c r="AE74" i="13"/>
  <c r="AE68" i="13"/>
  <c r="AE62" i="13"/>
  <c r="AE152" i="13"/>
  <c r="AE71" i="13"/>
  <c r="AE65" i="13"/>
  <c r="AE139" i="13"/>
  <c r="AE131" i="13"/>
  <c r="AE113" i="13"/>
  <c r="AE79" i="13"/>
  <c r="AG79" i="13" s="1"/>
  <c r="AE73" i="13"/>
  <c r="AG73" i="13" s="1"/>
  <c r="AE72" i="13"/>
  <c r="AG72" i="13" s="1"/>
  <c r="AE67" i="13"/>
  <c r="AE60" i="13"/>
  <c r="AE43" i="13"/>
  <c r="AE37" i="13"/>
  <c r="AG37" i="13" s="1"/>
  <c r="AE31" i="13"/>
  <c r="AE22" i="13"/>
  <c r="AE14" i="13"/>
  <c r="AE46" i="13"/>
  <c r="AE25" i="13"/>
  <c r="AE19" i="13"/>
  <c r="AE2" i="13"/>
  <c r="AG2" i="13" s="1"/>
  <c r="AE88" i="13"/>
  <c r="AG88" i="13" s="1"/>
  <c r="AE75" i="13"/>
  <c r="AE66" i="13"/>
  <c r="AG66" i="13" s="1"/>
  <c r="AE34" i="13"/>
  <c r="AE145" i="13"/>
  <c r="AE123" i="13"/>
  <c r="AE109" i="13"/>
  <c r="AG109" i="13" s="1"/>
  <c r="AE81" i="13"/>
  <c r="AG81" i="13" s="1"/>
  <c r="AE63" i="13"/>
  <c r="AE52" i="13"/>
  <c r="AE40" i="13"/>
  <c r="AE121" i="13"/>
  <c r="AE103" i="13"/>
  <c r="AE55" i="13"/>
  <c r="AE107" i="13"/>
  <c r="AE82" i="13"/>
  <c r="AE95" i="13"/>
  <c r="AE89" i="13"/>
  <c r="AG89" i="13" s="1"/>
  <c r="AE83" i="13"/>
  <c r="AG83" i="13" s="1"/>
  <c r="AE90" i="13"/>
  <c r="AE84" i="13"/>
  <c r="AE58" i="13"/>
  <c r="AE54" i="13"/>
  <c r="AE48" i="13"/>
  <c r="AE9" i="13"/>
  <c r="AF50" i="13"/>
  <c r="AE10" i="13"/>
  <c r="AE16" i="13"/>
  <c r="AE17" i="13"/>
  <c r="AF27" i="13"/>
  <c r="AE6" i="13"/>
  <c r="AG6" i="13" s="1"/>
  <c r="AF17" i="13"/>
  <c r="AE29" i="13"/>
  <c r="AG69" i="13" l="1"/>
  <c r="AG39" i="13"/>
  <c r="AQ39" i="13" s="1"/>
  <c r="AG19" i="13"/>
  <c r="AZ19" i="13" s="1"/>
  <c r="AG29" i="13"/>
  <c r="AW29" i="13" s="1"/>
  <c r="AG60" i="13"/>
  <c r="AX60" i="13" s="1"/>
  <c r="AG122" i="13"/>
  <c r="BD122" i="13" s="1"/>
  <c r="AG95" i="13"/>
  <c r="AK95" i="13" s="1"/>
  <c r="AG34" i="13"/>
  <c r="AQ34" i="13" s="1"/>
  <c r="AG131" i="13"/>
  <c r="AO131" i="13" s="1"/>
  <c r="AG15" i="13"/>
  <c r="AJ15" i="13" s="1"/>
  <c r="AG92" i="13"/>
  <c r="AX92" i="13" s="1"/>
  <c r="AG126" i="13"/>
  <c r="AL126" i="13" s="1"/>
  <c r="AG82" i="13"/>
  <c r="AT82" i="13" s="1"/>
  <c r="AG143" i="13"/>
  <c r="AX143" i="13" s="1"/>
  <c r="AG151" i="13"/>
  <c r="AP151" i="13" s="1"/>
  <c r="AG47" i="13"/>
  <c r="AL47" i="13" s="1"/>
  <c r="AG21" i="13"/>
  <c r="AS21" i="13" s="1"/>
  <c r="AG76" i="13"/>
  <c r="AO76" i="13" s="1"/>
  <c r="AG63" i="13"/>
  <c r="BD63" i="13" s="1"/>
  <c r="AG59" i="13"/>
  <c r="BC59" i="13" s="1"/>
  <c r="AG99" i="13"/>
  <c r="AW99" i="13" s="1"/>
  <c r="AG139" i="13"/>
  <c r="AU139" i="13" s="1"/>
  <c r="AG125" i="13"/>
  <c r="AX125" i="13" s="1"/>
  <c r="AG100" i="13"/>
  <c r="AS100" i="13" s="1"/>
  <c r="AG7" i="13"/>
  <c r="AZ7" i="13" s="1"/>
  <c r="AG50" i="13"/>
  <c r="AP50" i="13" s="1"/>
  <c r="AG107" i="13"/>
  <c r="AR107" i="13" s="1"/>
  <c r="AG55" i="13"/>
  <c r="AS55" i="13" s="1"/>
  <c r="AG108" i="13"/>
  <c r="AW108" i="13" s="1"/>
  <c r="AG103" i="13"/>
  <c r="BA103" i="13" s="1"/>
  <c r="AG46" i="13"/>
  <c r="AY46" i="13" s="1"/>
  <c r="AG41" i="13"/>
  <c r="AV41" i="13" s="1"/>
  <c r="AU102" i="13"/>
  <c r="AV102" i="13"/>
  <c r="AG42" i="13"/>
  <c r="BD42" i="13" s="1"/>
  <c r="AG38" i="13"/>
  <c r="BD38" i="13" s="1"/>
  <c r="AG75" i="13"/>
  <c r="AT75" i="13" s="1"/>
  <c r="AG129" i="13"/>
  <c r="AX129" i="13" s="1"/>
  <c r="BD18" i="13"/>
  <c r="AG64" i="13"/>
  <c r="AS64" i="13" s="1"/>
  <c r="AG152" i="13"/>
  <c r="AI152" i="13" s="1"/>
  <c r="AR102" i="13"/>
  <c r="AG28" i="13"/>
  <c r="AX28" i="13" s="1"/>
  <c r="AG105" i="13"/>
  <c r="AS105" i="13" s="1"/>
  <c r="AU18" i="13"/>
  <c r="AJ18" i="13"/>
  <c r="AG87" i="13"/>
  <c r="AX87" i="13" s="1"/>
  <c r="AW18" i="13"/>
  <c r="AG70" i="13"/>
  <c r="AK18" i="13"/>
  <c r="BB18" i="13"/>
  <c r="BA18" i="13"/>
  <c r="AG27" i="13"/>
  <c r="BA27" i="13" s="1"/>
  <c r="AG56" i="13"/>
  <c r="AP56" i="13" s="1"/>
  <c r="AL18" i="13"/>
  <c r="AG44" i="13"/>
  <c r="AW102" i="13"/>
  <c r="AQ102" i="13"/>
  <c r="AG62" i="13"/>
  <c r="AZ62" i="13" s="1"/>
  <c r="AG43" i="13"/>
  <c r="AR43" i="13" s="1"/>
  <c r="AG156" i="13"/>
  <c r="AS156" i="13" s="1"/>
  <c r="AG54" i="13"/>
  <c r="AL54" i="13" s="1"/>
  <c r="AG147" i="13"/>
  <c r="AM147" i="13" s="1"/>
  <c r="AG85" i="13"/>
  <c r="AU85" i="13" s="1"/>
  <c r="AG138" i="13"/>
  <c r="AO138" i="13" s="1"/>
  <c r="AG110" i="13"/>
  <c r="AM110" i="13" s="1"/>
  <c r="AG117" i="13"/>
  <c r="BB117" i="13" s="1"/>
  <c r="AM18" i="13"/>
  <c r="AG32" i="13"/>
  <c r="AG30" i="13"/>
  <c r="AJ30" i="13" s="1"/>
  <c r="AG134" i="13"/>
  <c r="AM134" i="13" s="1"/>
  <c r="AG116" i="13"/>
  <c r="AT116" i="13" s="1"/>
  <c r="AG124" i="13"/>
  <c r="BA124" i="13" s="1"/>
  <c r="AG130" i="13"/>
  <c r="BD130" i="13" s="1"/>
  <c r="AG58" i="13"/>
  <c r="AH58" i="13" s="1"/>
  <c r="AG123" i="13"/>
  <c r="BD123" i="13" s="1"/>
  <c r="AG67" i="13"/>
  <c r="BD67" i="13" s="1"/>
  <c r="AG24" i="13"/>
  <c r="BC24" i="13" s="1"/>
  <c r="AG78" i="13"/>
  <c r="BC78" i="13" s="1"/>
  <c r="AG98" i="13"/>
  <c r="AS98" i="13" s="1"/>
  <c r="AG146" i="13"/>
  <c r="AP146" i="13" s="1"/>
  <c r="AN18" i="13"/>
  <c r="AG12" i="13"/>
  <c r="BA12" i="13" s="1"/>
  <c r="AG40" i="13"/>
  <c r="AY40" i="13" s="1"/>
  <c r="AG9" i="13"/>
  <c r="BD9" i="13" s="1"/>
  <c r="AG86" i="13"/>
  <c r="AU86" i="13" s="1"/>
  <c r="AG48" i="13"/>
  <c r="AH48" i="13" s="1"/>
  <c r="AG97" i="13"/>
  <c r="AT97" i="13" s="1"/>
  <c r="AG84" i="13"/>
  <c r="AL84" i="13" s="1"/>
  <c r="AG145" i="13"/>
  <c r="AS145" i="13" s="1"/>
  <c r="AG45" i="13"/>
  <c r="AW45" i="13" s="1"/>
  <c r="AG104" i="13"/>
  <c r="BB104" i="13" s="1"/>
  <c r="AG142" i="13"/>
  <c r="AZ142" i="13" s="1"/>
  <c r="AG154" i="13"/>
  <c r="AS154" i="13" s="1"/>
  <c r="AT102" i="13"/>
  <c r="AG3" i="13"/>
  <c r="AH3" i="13" s="1"/>
  <c r="AN11" i="13"/>
  <c r="AL11" i="13"/>
  <c r="BD11" i="13"/>
  <c r="BC18" i="13"/>
  <c r="AY18" i="13"/>
  <c r="BC102" i="13"/>
  <c r="AT11" i="13"/>
  <c r="BC11" i="13"/>
  <c r="AO11" i="13"/>
  <c r="AI18" i="13"/>
  <c r="BD102" i="13"/>
  <c r="AP11" i="13"/>
  <c r="AK11" i="13"/>
  <c r="AM11" i="13"/>
  <c r="AZ18" i="13"/>
  <c r="AM102" i="13"/>
  <c r="AQ11" i="13"/>
  <c r="AJ11" i="13"/>
  <c r="AS11" i="13"/>
  <c r="AY102" i="13"/>
  <c r="AO18" i="13"/>
  <c r="AH18" i="13"/>
  <c r="AN102" i="13"/>
  <c r="AU11" i="13"/>
  <c r="AG35" i="13"/>
  <c r="AM35" i="13" s="1"/>
  <c r="AX102" i="13"/>
  <c r="AH102" i="13"/>
  <c r="AV11" i="13"/>
  <c r="AQ18" i="13"/>
  <c r="AK102" i="13"/>
  <c r="AZ102" i="13"/>
  <c r="AW11" i="13"/>
  <c r="BA11" i="13"/>
  <c r="AP18" i="13"/>
  <c r="AR18" i="13"/>
  <c r="AL102" i="13"/>
  <c r="AI102" i="13"/>
  <c r="AX11" i="13"/>
  <c r="AS18" i="13"/>
  <c r="AO102" i="13"/>
  <c r="BA102" i="13"/>
  <c r="AH11" i="13"/>
  <c r="AY11" i="13"/>
  <c r="BB11" i="13"/>
  <c r="AR11" i="13"/>
  <c r="AT18" i="13"/>
  <c r="AP102" i="13"/>
  <c r="AJ102" i="13"/>
  <c r="AZ11" i="13"/>
  <c r="AX18" i="13"/>
  <c r="AS102" i="13"/>
  <c r="AT36" i="13"/>
  <c r="AR36" i="13"/>
  <c r="AQ36" i="13"/>
  <c r="AM36" i="13"/>
  <c r="AL36" i="13"/>
  <c r="AK36" i="13"/>
  <c r="BD36" i="13"/>
  <c r="BC36" i="13"/>
  <c r="AU36" i="13"/>
  <c r="AS36" i="13"/>
  <c r="AP36" i="13"/>
  <c r="AO36" i="13"/>
  <c r="AN36" i="13"/>
  <c r="AJ36" i="13"/>
  <c r="AI36" i="13"/>
  <c r="AH36" i="13"/>
  <c r="BB36" i="13"/>
  <c r="AY36" i="13"/>
  <c r="BA36" i="13"/>
  <c r="AZ36" i="13"/>
  <c r="AX36" i="13"/>
  <c r="AV36" i="13"/>
  <c r="AW36" i="13"/>
  <c r="AR33" i="13"/>
  <c r="BB33" i="13"/>
  <c r="AK33" i="13"/>
  <c r="BA33" i="13"/>
  <c r="AJ33" i="13"/>
  <c r="AN33" i="13"/>
  <c r="AM33" i="13"/>
  <c r="AL33" i="13"/>
  <c r="BD33" i="13"/>
  <c r="AU33" i="13"/>
  <c r="AT33" i="13"/>
  <c r="AQ33" i="13"/>
  <c r="AS33" i="13"/>
  <c r="AP33" i="13"/>
  <c r="AO33" i="13"/>
  <c r="AI33" i="13"/>
  <c r="AH33" i="13"/>
  <c r="BC33" i="13"/>
  <c r="AV33" i="13"/>
  <c r="AZ33" i="13"/>
  <c r="AX33" i="13"/>
  <c r="AY33" i="13"/>
  <c r="AW33" i="13"/>
  <c r="AS153" i="13"/>
  <c r="AR153" i="13"/>
  <c r="AQ153" i="13"/>
  <c r="AP153" i="13"/>
  <c r="AO153" i="13"/>
  <c r="BD153" i="13"/>
  <c r="AN153" i="13"/>
  <c r="BC153" i="13"/>
  <c r="AM153" i="13"/>
  <c r="BB153" i="13"/>
  <c r="AL153" i="13"/>
  <c r="AK153" i="13"/>
  <c r="AJ153" i="13"/>
  <c r="BA153" i="13"/>
  <c r="AT153" i="13"/>
  <c r="AI153" i="13"/>
  <c r="AH153" i="13"/>
  <c r="AZ153" i="13"/>
  <c r="AY153" i="13"/>
  <c r="AX153" i="13"/>
  <c r="AW153" i="13"/>
  <c r="AV153" i="13"/>
  <c r="AU153" i="13"/>
  <c r="BA109" i="13"/>
  <c r="AK109" i="13"/>
  <c r="AZ109" i="13"/>
  <c r="AJ109" i="13"/>
  <c r="AY109" i="13"/>
  <c r="AI109" i="13"/>
  <c r="AW109" i="13"/>
  <c r="AT109" i="13"/>
  <c r="AS109" i="13"/>
  <c r="AP109" i="13"/>
  <c r="AO109" i="13"/>
  <c r="AN109" i="13"/>
  <c r="AL109" i="13"/>
  <c r="AH109" i="13"/>
  <c r="BD109" i="13"/>
  <c r="BC109" i="13"/>
  <c r="BB109" i="13"/>
  <c r="AX109" i="13"/>
  <c r="AM109" i="13"/>
  <c r="AV109" i="13"/>
  <c r="AU109" i="13"/>
  <c r="AR109" i="13"/>
  <c r="AQ109" i="13"/>
  <c r="AZ37" i="13"/>
  <c r="AJ37" i="13"/>
  <c r="BA37" i="13"/>
  <c r="AI37" i="13"/>
  <c r="AY37" i="13"/>
  <c r="AH37" i="13"/>
  <c r="BB37" i="13"/>
  <c r="AX37" i="13"/>
  <c r="AW37" i="13"/>
  <c r="AV37" i="13"/>
  <c r="AR37" i="13"/>
  <c r="AQ37" i="13"/>
  <c r="AP37" i="13"/>
  <c r="AO37" i="13"/>
  <c r="AN37" i="13"/>
  <c r="AM37" i="13"/>
  <c r="AL37" i="13"/>
  <c r="AK37" i="13"/>
  <c r="BC37" i="13"/>
  <c r="AU37" i="13"/>
  <c r="AT37" i="13"/>
  <c r="AS37" i="13"/>
  <c r="BD37" i="13"/>
  <c r="AL97" i="13"/>
  <c r="AJ97" i="13"/>
  <c r="AI97" i="13"/>
  <c r="BB97" i="13"/>
  <c r="BA97" i="13"/>
  <c r="AZ97" i="13"/>
  <c r="AY97" i="13"/>
  <c r="AQ118" i="13"/>
  <c r="AP118" i="13"/>
  <c r="AO118" i="13"/>
  <c r="BC118" i="13"/>
  <c r="AM118" i="13"/>
  <c r="BA118" i="13"/>
  <c r="AV118" i="13"/>
  <c r="AU118" i="13"/>
  <c r="AZ118" i="13"/>
  <c r="AY118" i="13"/>
  <c r="AX118" i="13"/>
  <c r="AR118" i="13"/>
  <c r="AN118" i="13"/>
  <c r="BD118" i="13"/>
  <c r="BB118" i="13"/>
  <c r="AW118" i="13"/>
  <c r="AT118" i="13"/>
  <c r="AS118" i="13"/>
  <c r="AL118" i="13"/>
  <c r="AK118" i="13"/>
  <c r="AJ118" i="13"/>
  <c r="AI118" i="13"/>
  <c r="AH118" i="13"/>
  <c r="BC81" i="13"/>
  <c r="AM81" i="13"/>
  <c r="BB81" i="13"/>
  <c r="AL81" i="13"/>
  <c r="BA81" i="13"/>
  <c r="AK81" i="13"/>
  <c r="AQ81" i="13"/>
  <c r="AP81" i="13"/>
  <c r="AX81" i="13"/>
  <c r="AW81" i="13"/>
  <c r="AV81" i="13"/>
  <c r="AU81" i="13"/>
  <c r="BD81" i="13"/>
  <c r="AZ81" i="13"/>
  <c r="AY81" i="13"/>
  <c r="AT81" i="13"/>
  <c r="AS81" i="13"/>
  <c r="AR81" i="13"/>
  <c r="AO81" i="13"/>
  <c r="AN81" i="13"/>
  <c r="AJ81" i="13"/>
  <c r="AI81" i="13"/>
  <c r="AH81" i="13"/>
  <c r="AW72" i="13"/>
  <c r="AZ72" i="13"/>
  <c r="AI72" i="13"/>
  <c r="AY72" i="13"/>
  <c r="AH72" i="13"/>
  <c r="AT72" i="13"/>
  <c r="AS72" i="13"/>
  <c r="AR72" i="13"/>
  <c r="AQ72" i="13"/>
  <c r="BD72" i="13"/>
  <c r="BC72" i="13"/>
  <c r="BB72" i="13"/>
  <c r="BA72" i="13"/>
  <c r="AX72" i="13"/>
  <c r="AV72" i="13"/>
  <c r="AU72" i="13"/>
  <c r="AP72" i="13"/>
  <c r="AO72" i="13"/>
  <c r="AN72" i="13"/>
  <c r="AM72" i="13"/>
  <c r="AL72" i="13"/>
  <c r="AK72" i="13"/>
  <c r="AJ72" i="13"/>
  <c r="AG91" i="13"/>
  <c r="AW111" i="13"/>
  <c r="AV111" i="13"/>
  <c r="AU111" i="13"/>
  <c r="AS111" i="13"/>
  <c r="AL111" i="13"/>
  <c r="AK111" i="13"/>
  <c r="AN111" i="13"/>
  <c r="AM111" i="13"/>
  <c r="AJ111" i="13"/>
  <c r="AT111" i="13"/>
  <c r="AR111" i="13"/>
  <c r="AI111" i="13"/>
  <c r="AH111" i="13"/>
  <c r="BD111" i="13"/>
  <c r="BC111" i="13"/>
  <c r="BB111" i="13"/>
  <c r="BA111" i="13"/>
  <c r="AZ111" i="13"/>
  <c r="AY111" i="13"/>
  <c r="AX111" i="13"/>
  <c r="AQ111" i="13"/>
  <c r="AP111" i="13"/>
  <c r="AO111" i="13"/>
  <c r="AG93" i="13"/>
  <c r="AG13" i="13"/>
  <c r="AY83" i="13"/>
  <c r="AI83" i="13"/>
  <c r="AX83" i="13"/>
  <c r="AH83" i="13"/>
  <c r="AW83" i="13"/>
  <c r="AV83" i="13"/>
  <c r="AU83" i="13"/>
  <c r="AQ83" i="13"/>
  <c r="AP83" i="13"/>
  <c r="AO83" i="13"/>
  <c r="AN83" i="13"/>
  <c r="AM83" i="13"/>
  <c r="AL83" i="13"/>
  <c r="AK83" i="13"/>
  <c r="AJ83" i="13"/>
  <c r="BD83" i="13"/>
  <c r="BC83" i="13"/>
  <c r="BB83" i="13"/>
  <c r="BA83" i="13"/>
  <c r="AZ83" i="13"/>
  <c r="AT83" i="13"/>
  <c r="AS83" i="13"/>
  <c r="AR83" i="13"/>
  <c r="AW119" i="13"/>
  <c r="AV119" i="13"/>
  <c r="AU119" i="13"/>
  <c r="AS119" i="13"/>
  <c r="AQ119" i="13"/>
  <c r="AR119" i="13"/>
  <c r="AP119" i="13"/>
  <c r="BB119" i="13"/>
  <c r="BA119" i="13"/>
  <c r="AZ119" i="13"/>
  <c r="AY119" i="13"/>
  <c r="AX119" i="13"/>
  <c r="AK119" i="13"/>
  <c r="AJ119" i="13"/>
  <c r="AI119" i="13"/>
  <c r="AH119" i="13"/>
  <c r="BD119" i="13"/>
  <c r="BC119" i="13"/>
  <c r="AT119" i="13"/>
  <c r="AO119" i="13"/>
  <c r="AN119" i="13"/>
  <c r="AM119" i="13"/>
  <c r="AL119" i="13"/>
  <c r="AS4" i="13"/>
  <c r="AR4" i="13"/>
  <c r="AQ4" i="13"/>
  <c r="AN4" i="13"/>
  <c r="AM4" i="13"/>
  <c r="AL4" i="13"/>
  <c r="BD4" i="13"/>
  <c r="AK4" i="13"/>
  <c r="BC4" i="13"/>
  <c r="BB4" i="13"/>
  <c r="AJ4" i="13"/>
  <c r="AI4" i="13"/>
  <c r="BA4" i="13"/>
  <c r="AY4" i="13"/>
  <c r="AH4" i="13"/>
  <c r="AZ4" i="13"/>
  <c r="AX4" i="13"/>
  <c r="AP4" i="13"/>
  <c r="AO4" i="13"/>
  <c r="AU4" i="13"/>
  <c r="AV4" i="13"/>
  <c r="AW4" i="13"/>
  <c r="AT4" i="13"/>
  <c r="AU148" i="13"/>
  <c r="AT148" i="13"/>
  <c r="AS148" i="13"/>
  <c r="AR148" i="13"/>
  <c r="AQ148" i="13"/>
  <c r="AO148" i="13"/>
  <c r="BD148" i="13"/>
  <c r="AN148" i="13"/>
  <c r="BB148" i="13"/>
  <c r="BA148" i="13"/>
  <c r="BC148" i="13"/>
  <c r="AZ148" i="13"/>
  <c r="AW148" i="13"/>
  <c r="AV148" i="13"/>
  <c r="AP148" i="13"/>
  <c r="AM148" i="13"/>
  <c r="AL148" i="13"/>
  <c r="AK148" i="13"/>
  <c r="AJ148" i="13"/>
  <c r="AY148" i="13"/>
  <c r="AX148" i="13"/>
  <c r="AI148" i="13"/>
  <c r="AH148" i="13"/>
  <c r="AY5" i="13"/>
  <c r="AI5" i="13"/>
  <c r="BA5" i="13"/>
  <c r="AJ5" i="13"/>
  <c r="AZ5" i="13"/>
  <c r="AH5" i="13"/>
  <c r="AX5" i="13"/>
  <c r="AK5" i="13"/>
  <c r="BD5" i="13"/>
  <c r="BC5" i="13"/>
  <c r="BB5" i="13"/>
  <c r="AT5" i="13"/>
  <c r="AU5" i="13"/>
  <c r="AS5" i="13"/>
  <c r="AW5" i="13"/>
  <c r="AV5" i="13"/>
  <c r="AR5" i="13"/>
  <c r="AQ5" i="13"/>
  <c r="AP5" i="13"/>
  <c r="AO5" i="13"/>
  <c r="AN5" i="13"/>
  <c r="AL5" i="13"/>
  <c r="AM5" i="13"/>
  <c r="BC48" i="13"/>
  <c r="AG80" i="13"/>
  <c r="AG113" i="13"/>
  <c r="AO155" i="13"/>
  <c r="BD155" i="13"/>
  <c r="AN155" i="13"/>
  <c r="BC155" i="13"/>
  <c r="AM155" i="13"/>
  <c r="BB155" i="13"/>
  <c r="AL155" i="13"/>
  <c r="BA155" i="13"/>
  <c r="AK155" i="13"/>
  <c r="AZ155" i="13"/>
  <c r="AJ155" i="13"/>
  <c r="AY155" i="13"/>
  <c r="AI155" i="13"/>
  <c r="AX155" i="13"/>
  <c r="AH155" i="13"/>
  <c r="AW155" i="13"/>
  <c r="AV155" i="13"/>
  <c r="AS155" i="13"/>
  <c r="AR155" i="13"/>
  <c r="AQ155" i="13"/>
  <c r="AU155" i="13"/>
  <c r="AT155" i="13"/>
  <c r="AP155" i="13"/>
  <c r="AG150" i="13"/>
  <c r="AW127" i="13"/>
  <c r="AV127" i="13"/>
  <c r="AU127" i="13"/>
  <c r="AS127" i="13"/>
  <c r="AQ127" i="13"/>
  <c r="AP127" i="13"/>
  <c r="BC127" i="13"/>
  <c r="BB127" i="13"/>
  <c r="AM127" i="13"/>
  <c r="AL127" i="13"/>
  <c r="AK127" i="13"/>
  <c r="AX127" i="13"/>
  <c r="AT127" i="13"/>
  <c r="BD127" i="13"/>
  <c r="BA127" i="13"/>
  <c r="AZ127" i="13"/>
  <c r="AY127" i="13"/>
  <c r="AR127" i="13"/>
  <c r="AO127" i="13"/>
  <c r="AN127" i="13"/>
  <c r="AJ127" i="13"/>
  <c r="AI127" i="13"/>
  <c r="AH127" i="13"/>
  <c r="AU122" i="13"/>
  <c r="AS122" i="13"/>
  <c r="BC122" i="13"/>
  <c r="AJ122" i="13"/>
  <c r="BC128" i="13"/>
  <c r="AM128" i="13"/>
  <c r="BB128" i="13"/>
  <c r="AL128" i="13"/>
  <c r="BA128" i="13"/>
  <c r="AK128" i="13"/>
  <c r="AY128" i="13"/>
  <c r="AI128" i="13"/>
  <c r="AW128" i="13"/>
  <c r="AV128" i="13"/>
  <c r="BD128" i="13"/>
  <c r="AQ128" i="13"/>
  <c r="AP128" i="13"/>
  <c r="AO128" i="13"/>
  <c r="AJ128" i="13"/>
  <c r="AH128" i="13"/>
  <c r="AT128" i="13"/>
  <c r="AS128" i="13"/>
  <c r="AR128" i="13"/>
  <c r="AN128" i="13"/>
  <c r="AX128" i="13"/>
  <c r="AU128" i="13"/>
  <c r="AZ128" i="13"/>
  <c r="BD88" i="13"/>
  <c r="AN88" i="13"/>
  <c r="AZ88" i="13"/>
  <c r="AI88" i="13"/>
  <c r="AY88" i="13"/>
  <c r="AH88" i="13"/>
  <c r="AX88" i="13"/>
  <c r="AO88" i="13"/>
  <c r="AM88" i="13"/>
  <c r="BA88" i="13"/>
  <c r="AW88" i="13"/>
  <c r="AV88" i="13"/>
  <c r="AU88" i="13"/>
  <c r="BC88" i="13"/>
  <c r="BB88" i="13"/>
  <c r="AT88" i="13"/>
  <c r="AS88" i="13"/>
  <c r="AR88" i="13"/>
  <c r="AQ88" i="13"/>
  <c r="AP88" i="13"/>
  <c r="AL88" i="13"/>
  <c r="AK88" i="13"/>
  <c r="AJ88" i="13"/>
  <c r="AW135" i="13"/>
  <c r="AV135" i="13"/>
  <c r="AU135" i="13"/>
  <c r="AS135" i="13"/>
  <c r="AQ135" i="13"/>
  <c r="AP135" i="13"/>
  <c r="BA135" i="13"/>
  <c r="AZ135" i="13"/>
  <c r="AK135" i="13"/>
  <c r="AJ135" i="13"/>
  <c r="AI135" i="13"/>
  <c r="BC135" i="13"/>
  <c r="BB135" i="13"/>
  <c r="BD135" i="13"/>
  <c r="AY135" i="13"/>
  <c r="AX135" i="13"/>
  <c r="AT135" i="13"/>
  <c r="AR135" i="13"/>
  <c r="AO135" i="13"/>
  <c r="AN135" i="13"/>
  <c r="AM135" i="13"/>
  <c r="AL135" i="13"/>
  <c r="AH135" i="13"/>
  <c r="AG112" i="13"/>
  <c r="AW2" i="13"/>
  <c r="AV2" i="13"/>
  <c r="AU2" i="13"/>
  <c r="BB2" i="13"/>
  <c r="AI2" i="13"/>
  <c r="BA2" i="13"/>
  <c r="AH2" i="13"/>
  <c r="AZ2" i="13"/>
  <c r="AY2" i="13"/>
  <c r="AT2" i="13"/>
  <c r="AX2" i="13"/>
  <c r="AS2" i="13"/>
  <c r="AR2" i="13"/>
  <c r="AQ2" i="13"/>
  <c r="AP2" i="13"/>
  <c r="AK2" i="13"/>
  <c r="BD2" i="13"/>
  <c r="AO2" i="13"/>
  <c r="AN2" i="13"/>
  <c r="AL2" i="13"/>
  <c r="AM2" i="13"/>
  <c r="AJ2" i="13"/>
  <c r="BC2" i="13"/>
  <c r="AX26" i="13"/>
  <c r="AH26" i="13"/>
  <c r="AV26" i="13"/>
  <c r="AU26" i="13"/>
  <c r="AS26" i="13"/>
  <c r="AR26" i="13"/>
  <c r="AQ26" i="13"/>
  <c r="AK26" i="13"/>
  <c r="AJ26" i="13"/>
  <c r="BD26" i="13"/>
  <c r="AI26" i="13"/>
  <c r="BC26" i="13"/>
  <c r="BB26" i="13"/>
  <c r="BA26" i="13"/>
  <c r="AZ26" i="13"/>
  <c r="AY26" i="13"/>
  <c r="AW26" i="13"/>
  <c r="AT26" i="13"/>
  <c r="AL26" i="13"/>
  <c r="AP26" i="13"/>
  <c r="AO26" i="13"/>
  <c r="AN26" i="13"/>
  <c r="AM26" i="13"/>
  <c r="AG94" i="13"/>
  <c r="AZ39" i="13"/>
  <c r="AI39" i="13"/>
  <c r="AY39" i="13"/>
  <c r="AH39" i="13"/>
  <c r="AM39" i="13"/>
  <c r="AL39" i="13"/>
  <c r="BD39" i="13"/>
  <c r="AK39" i="13"/>
  <c r="BC39" i="13"/>
  <c r="AS39" i="13"/>
  <c r="AR39" i="13"/>
  <c r="AP39" i="13"/>
  <c r="AO39" i="13"/>
  <c r="AJ39" i="13"/>
  <c r="AU39" i="13"/>
  <c r="BA39" i="13"/>
  <c r="AX39" i="13"/>
  <c r="AW39" i="13"/>
  <c r="AT39" i="13"/>
  <c r="AT89" i="13"/>
  <c r="AQ89" i="13"/>
  <c r="AP89" i="13"/>
  <c r="AO89" i="13"/>
  <c r="BC89" i="13"/>
  <c r="AI89" i="13"/>
  <c r="BB89" i="13"/>
  <c r="AH89" i="13"/>
  <c r="AX89" i="13"/>
  <c r="AW89" i="13"/>
  <c r="AV89" i="13"/>
  <c r="AU89" i="13"/>
  <c r="AL89" i="13"/>
  <c r="AK89" i="13"/>
  <c r="AJ89" i="13"/>
  <c r="BD89" i="13"/>
  <c r="BA89" i="13"/>
  <c r="AZ89" i="13"/>
  <c r="AY89" i="13"/>
  <c r="AS89" i="13"/>
  <c r="AR89" i="13"/>
  <c r="AN89" i="13"/>
  <c r="AM89" i="13"/>
  <c r="AG137" i="13"/>
  <c r="AU77" i="13"/>
  <c r="AO77" i="13"/>
  <c r="AN77" i="13"/>
  <c r="BA77" i="13"/>
  <c r="AH77" i="13"/>
  <c r="AZ77" i="13"/>
  <c r="AY77" i="13"/>
  <c r="AX77" i="13"/>
  <c r="BD77" i="13"/>
  <c r="BC77" i="13"/>
  <c r="BB77" i="13"/>
  <c r="AW77" i="13"/>
  <c r="AV77" i="13"/>
  <c r="AT77" i="13"/>
  <c r="AS77" i="13"/>
  <c r="AR77" i="13"/>
  <c r="AQ77" i="13"/>
  <c r="AP77" i="13"/>
  <c r="AM77" i="13"/>
  <c r="AL77" i="13"/>
  <c r="AK77" i="13"/>
  <c r="AJ77" i="13"/>
  <c r="AI77" i="13"/>
  <c r="AO60" i="13"/>
  <c r="AL60" i="13"/>
  <c r="AU60" i="13"/>
  <c r="AT60" i="13"/>
  <c r="BA60" i="13"/>
  <c r="AZ60" i="13"/>
  <c r="AN60" i="13"/>
  <c r="AJ60" i="13"/>
  <c r="AH60" i="13"/>
  <c r="AG90" i="13"/>
  <c r="AS66" i="13"/>
  <c r="BB66" i="13"/>
  <c r="AK66" i="13"/>
  <c r="BA66" i="13"/>
  <c r="AJ66" i="13"/>
  <c r="AU66" i="13"/>
  <c r="AT66" i="13"/>
  <c r="AR66" i="13"/>
  <c r="AQ66" i="13"/>
  <c r="BD66" i="13"/>
  <c r="BC66" i="13"/>
  <c r="AZ66" i="13"/>
  <c r="AY66" i="13"/>
  <c r="AX66" i="13"/>
  <c r="AW66" i="13"/>
  <c r="AV66" i="13"/>
  <c r="AP66" i="13"/>
  <c r="AO66" i="13"/>
  <c r="AN66" i="13"/>
  <c r="AM66" i="13"/>
  <c r="AI66" i="13"/>
  <c r="AL66" i="13"/>
  <c r="AH66" i="13"/>
  <c r="AJ29" i="13"/>
  <c r="BD29" i="13"/>
  <c r="AT29" i="13"/>
  <c r="AS29" i="13"/>
  <c r="AR29" i="13"/>
  <c r="BB29" i="13"/>
  <c r="BA29" i="13"/>
  <c r="AX29" i="13"/>
  <c r="AK29" i="13"/>
  <c r="AI29" i="13"/>
  <c r="AH29" i="13"/>
  <c r="AG65" i="13"/>
  <c r="AG25" i="13"/>
  <c r="AG71" i="13"/>
  <c r="AG144" i="13"/>
  <c r="AG133" i="13"/>
  <c r="AG120" i="13"/>
  <c r="BD19" i="13"/>
  <c r="AN19" i="13"/>
  <c r="AQ19" i="13"/>
  <c r="AP19" i="13"/>
  <c r="AY19" i="13"/>
  <c r="AW19" i="13"/>
  <c r="AV19" i="13"/>
  <c r="AU19" i="13"/>
  <c r="AT19" i="13"/>
  <c r="AS19" i="13"/>
  <c r="AR19" i="13"/>
  <c r="AM19" i="13"/>
  <c r="AL19" i="13"/>
  <c r="BC19" i="13"/>
  <c r="BA19" i="13"/>
  <c r="AJ19" i="13"/>
  <c r="AI19" i="13"/>
  <c r="AH19" i="13"/>
  <c r="AG17" i="13"/>
  <c r="AG49" i="13"/>
  <c r="AG96" i="13"/>
  <c r="AG141" i="13"/>
  <c r="AG53" i="13"/>
  <c r="AQ79" i="13"/>
  <c r="AN79" i="13"/>
  <c r="BD79" i="13"/>
  <c r="AM79" i="13"/>
  <c r="AO79" i="13"/>
  <c r="AL79" i="13"/>
  <c r="AK79" i="13"/>
  <c r="BC79" i="13"/>
  <c r="AJ79" i="13"/>
  <c r="BB79" i="13"/>
  <c r="BA79" i="13"/>
  <c r="AZ79" i="13"/>
  <c r="AY79" i="13"/>
  <c r="AX79" i="13"/>
  <c r="AW79" i="13"/>
  <c r="AV79" i="13"/>
  <c r="AU79" i="13"/>
  <c r="AT79" i="13"/>
  <c r="AS79" i="13"/>
  <c r="AP79" i="13"/>
  <c r="AR79" i="13"/>
  <c r="AI79" i="13"/>
  <c r="AH79" i="13"/>
  <c r="AT95" i="13"/>
  <c r="AJ95" i="13"/>
  <c r="AI95" i="13"/>
  <c r="AV95" i="13"/>
  <c r="AS95" i="13"/>
  <c r="BA125" i="13"/>
  <c r="AU125" i="13"/>
  <c r="AR125" i="13"/>
  <c r="AG14" i="13"/>
  <c r="AG149" i="13"/>
  <c r="AL124" i="13"/>
  <c r="AK124" i="13"/>
  <c r="AJ124" i="13"/>
  <c r="AG51" i="13"/>
  <c r="AT20" i="13"/>
  <c r="AY20" i="13"/>
  <c r="AH20" i="13"/>
  <c r="AX20" i="13"/>
  <c r="AS20" i="13"/>
  <c r="AR20" i="13"/>
  <c r="AQ20" i="13"/>
  <c r="AW20" i="13"/>
  <c r="AV20" i="13"/>
  <c r="AU20" i="13"/>
  <c r="AP20" i="13"/>
  <c r="AO20" i="13"/>
  <c r="AN20" i="13"/>
  <c r="AM20" i="13"/>
  <c r="AL20" i="13"/>
  <c r="AK20" i="13"/>
  <c r="AJ20" i="13"/>
  <c r="AI20" i="13"/>
  <c r="BA20" i="13"/>
  <c r="BD20" i="13"/>
  <c r="BC20" i="13"/>
  <c r="BB20" i="13"/>
  <c r="AZ20" i="13"/>
  <c r="BC73" i="13"/>
  <c r="AM73" i="13"/>
  <c r="AQ73" i="13"/>
  <c r="AP73" i="13"/>
  <c r="AN73" i="13"/>
  <c r="AL73" i="13"/>
  <c r="AK73" i="13"/>
  <c r="BD73" i="13"/>
  <c r="AJ73" i="13"/>
  <c r="BB73" i="13"/>
  <c r="BA73" i="13"/>
  <c r="AZ73" i="13"/>
  <c r="AY73" i="13"/>
  <c r="AX73" i="13"/>
  <c r="AW73" i="13"/>
  <c r="AV73" i="13"/>
  <c r="AU73" i="13"/>
  <c r="AT73" i="13"/>
  <c r="AS73" i="13"/>
  <c r="AR73" i="13"/>
  <c r="AO73" i="13"/>
  <c r="AI73" i="13"/>
  <c r="AH73" i="13"/>
  <c r="AO6" i="13"/>
  <c r="AR6" i="13"/>
  <c r="AQ6" i="13"/>
  <c r="AP6" i="13"/>
  <c r="AY6" i="13"/>
  <c r="AX6" i="13"/>
  <c r="AV6" i="13"/>
  <c r="AW6" i="13"/>
  <c r="AS6" i="13"/>
  <c r="AU6" i="13"/>
  <c r="AT6" i="13"/>
  <c r="AN6" i="13"/>
  <c r="AM6" i="13"/>
  <c r="AL6" i="13"/>
  <c r="AK6" i="13"/>
  <c r="AJ6" i="13"/>
  <c r="AZ6" i="13"/>
  <c r="AI6" i="13"/>
  <c r="AH6" i="13"/>
  <c r="BD6" i="13"/>
  <c r="BA6" i="13"/>
  <c r="BC6" i="13"/>
  <c r="BB6" i="13"/>
  <c r="AG16" i="13"/>
  <c r="AG68" i="13"/>
  <c r="AG106" i="13"/>
  <c r="AG23" i="13"/>
  <c r="AU69" i="13"/>
  <c r="AR69" i="13"/>
  <c r="AQ69" i="13"/>
  <c r="AV69" i="13"/>
  <c r="AT69" i="13"/>
  <c r="AS69" i="13"/>
  <c r="AP69" i="13"/>
  <c r="BD69" i="13"/>
  <c r="BC69" i="13"/>
  <c r="BB69" i="13"/>
  <c r="BA69" i="13"/>
  <c r="AZ69" i="13"/>
  <c r="AY69" i="13"/>
  <c r="AX69" i="13"/>
  <c r="AW69" i="13"/>
  <c r="AO69" i="13"/>
  <c r="AN69" i="13"/>
  <c r="AM69" i="13"/>
  <c r="AL69" i="13"/>
  <c r="AK69" i="13"/>
  <c r="AJ69" i="13"/>
  <c r="AI69" i="13"/>
  <c r="AH69" i="13"/>
  <c r="AG136" i="13"/>
  <c r="AS134" i="13"/>
  <c r="AN134" i="13"/>
  <c r="AG121" i="13"/>
  <c r="BC57" i="13"/>
  <c r="AM57" i="13"/>
  <c r="AW57" i="13"/>
  <c r="AX57" i="13"/>
  <c r="AV57" i="13"/>
  <c r="AR57" i="13"/>
  <c r="AQ57" i="13"/>
  <c r="AP57" i="13"/>
  <c r="AO57" i="13"/>
  <c r="AN57" i="13"/>
  <c r="AL57" i="13"/>
  <c r="AK57" i="13"/>
  <c r="AJ57" i="13"/>
  <c r="BD57" i="13"/>
  <c r="BB57" i="13"/>
  <c r="BA57" i="13"/>
  <c r="AZ57" i="13"/>
  <c r="AY57" i="13"/>
  <c r="AU57" i="13"/>
  <c r="AT57" i="13"/>
  <c r="AS57" i="13"/>
  <c r="AI57" i="13"/>
  <c r="AH57" i="13"/>
  <c r="AG10" i="13"/>
  <c r="AG22" i="13"/>
  <c r="AG115" i="13"/>
  <c r="AG132" i="13"/>
  <c r="AG8" i="13"/>
  <c r="AG52" i="13"/>
  <c r="AG31" i="13"/>
  <c r="AG74" i="13"/>
  <c r="AG101" i="13"/>
  <c r="AG61" i="13"/>
  <c r="AG114" i="13"/>
  <c r="AG140" i="13"/>
  <c r="AT134" i="13" l="1"/>
  <c r="AM60" i="13"/>
  <c r="AY48" i="13"/>
  <c r="AK19" i="13"/>
  <c r="BD60" i="13"/>
  <c r="AN39" i="13"/>
  <c r="AI48" i="13"/>
  <c r="BA34" i="13"/>
  <c r="BC97" i="13"/>
  <c r="AR34" i="13"/>
  <c r="BA116" i="13"/>
  <c r="AS34" i="13"/>
  <c r="AQ116" i="13"/>
  <c r="AR134" i="13"/>
  <c r="AW95" i="13"/>
  <c r="AV29" i="13"/>
  <c r="AU134" i="13"/>
  <c r="AR95" i="13"/>
  <c r="AX19" i="13"/>
  <c r="AY29" i="13"/>
  <c r="BB39" i="13"/>
  <c r="AV39" i="13"/>
  <c r="AL29" i="13"/>
  <c r="AK60" i="13"/>
  <c r="AR131" i="13"/>
  <c r="AS125" i="13"/>
  <c r="AI134" i="13"/>
  <c r="AV125" i="13"/>
  <c r="BC29" i="13"/>
  <c r="AI60" i="13"/>
  <c r="BB131" i="13"/>
  <c r="AL134" i="13"/>
  <c r="AL125" i="13"/>
  <c r="AO19" i="13"/>
  <c r="AM29" i="13"/>
  <c r="AP60" i="13"/>
  <c r="AO48" i="13"/>
  <c r="AT43" i="13"/>
  <c r="AN95" i="13"/>
  <c r="AM48" i="13"/>
  <c r="AV134" i="13"/>
  <c r="AN29" i="13"/>
  <c r="BB60" i="13"/>
  <c r="BD134" i="13"/>
  <c r="AO95" i="13"/>
  <c r="AO29" i="13"/>
  <c r="AR60" i="13"/>
  <c r="AH134" i="13"/>
  <c r="BC125" i="13"/>
  <c r="BB19" i="13"/>
  <c r="AP29" i="13"/>
  <c r="AS60" i="13"/>
  <c r="BD48" i="13"/>
  <c r="BC28" i="13"/>
  <c r="AR15" i="13"/>
  <c r="AN15" i="13"/>
  <c r="AW125" i="13"/>
  <c r="AN48" i="13"/>
  <c r="AT15" i="13"/>
  <c r="AI125" i="13"/>
  <c r="AJ125" i="13"/>
  <c r="BD92" i="13"/>
  <c r="BC60" i="13"/>
  <c r="AN125" i="13"/>
  <c r="AV60" i="13"/>
  <c r="BB48" i="13"/>
  <c r="BC95" i="13"/>
  <c r="AQ60" i="13"/>
  <c r="AO134" i="13"/>
  <c r="AL95" i="13"/>
  <c r="BA92" i="13"/>
  <c r="AZ29" i="13"/>
  <c r="AZ122" i="13"/>
  <c r="AP125" i="13"/>
  <c r="AP95" i="13"/>
  <c r="AV116" i="13"/>
  <c r="BB92" i="13"/>
  <c r="AU29" i="13"/>
  <c r="AW60" i="13"/>
  <c r="AM122" i="13"/>
  <c r="BA134" i="13"/>
  <c r="AO122" i="13"/>
  <c r="AH34" i="13"/>
  <c r="BC134" i="13"/>
  <c r="AP122" i="13"/>
  <c r="AO125" i="13"/>
  <c r="AQ29" i="13"/>
  <c r="AP134" i="13"/>
  <c r="AQ134" i="13"/>
  <c r="AQ125" i="13"/>
  <c r="AQ95" i="13"/>
  <c r="AZ116" i="13"/>
  <c r="BC92" i="13"/>
  <c r="AY60" i="13"/>
  <c r="AN122" i="13"/>
  <c r="AW84" i="13"/>
  <c r="AK122" i="13"/>
  <c r="AZ131" i="13"/>
  <c r="AL122" i="13"/>
  <c r="AH131" i="13"/>
  <c r="AX34" i="13"/>
  <c r="AM97" i="13"/>
  <c r="BB124" i="13"/>
  <c r="AL100" i="13"/>
  <c r="AW107" i="13"/>
  <c r="AM100" i="13"/>
  <c r="AP152" i="13"/>
  <c r="BA107" i="13"/>
  <c r="AN100" i="13"/>
  <c r="AS15" i="13"/>
  <c r="BD131" i="13"/>
  <c r="AL15" i="13"/>
  <c r="AQ15" i="13"/>
  <c r="AW122" i="13"/>
  <c r="AK50" i="13"/>
  <c r="AW15" i="13"/>
  <c r="AO50" i="13"/>
  <c r="AX15" i="13"/>
  <c r="AY15" i="13"/>
  <c r="AZ15" i="13"/>
  <c r="BB45" i="13"/>
  <c r="AJ45" i="13"/>
  <c r="BD97" i="13"/>
  <c r="AW116" i="13"/>
  <c r="AW134" i="13"/>
  <c r="BC124" i="13"/>
  <c r="AY125" i="13"/>
  <c r="BD95" i="13"/>
  <c r="AS116" i="13"/>
  <c r="AN92" i="13"/>
  <c r="AH122" i="13"/>
  <c r="AW92" i="13"/>
  <c r="AX126" i="13"/>
  <c r="AV55" i="13"/>
  <c r="AK62" i="13"/>
  <c r="AM131" i="13"/>
  <c r="AS126" i="13"/>
  <c r="AI122" i="13"/>
  <c r="AR126" i="13"/>
  <c r="AQ152" i="13"/>
  <c r="AY116" i="13"/>
  <c r="AH116" i="13"/>
  <c r="AY122" i="13"/>
  <c r="AX134" i="13"/>
  <c r="AO15" i="13"/>
  <c r="AJ152" i="13"/>
  <c r="AZ125" i="13"/>
  <c r="AU95" i="13"/>
  <c r="BC131" i="13"/>
  <c r="AV126" i="13"/>
  <c r="AY134" i="13"/>
  <c r="AP15" i="13"/>
  <c r="BB125" i="13"/>
  <c r="AK125" i="13"/>
  <c r="AM95" i="13"/>
  <c r="AO116" i="13"/>
  <c r="AU92" i="13"/>
  <c r="AN131" i="13"/>
  <c r="AZ82" i="13"/>
  <c r="AJ134" i="13"/>
  <c r="AN124" i="13"/>
  <c r="AM125" i="13"/>
  <c r="AY95" i="13"/>
  <c r="AX95" i="13"/>
  <c r="BB116" i="13"/>
  <c r="AJ92" i="13"/>
  <c r="BB82" i="13"/>
  <c r="AT100" i="13"/>
  <c r="AR122" i="13"/>
  <c r="AP48" i="13"/>
  <c r="BA15" i="13"/>
  <c r="AJ116" i="13"/>
  <c r="AJ82" i="13"/>
  <c r="AI100" i="13"/>
  <c r="AT122" i="13"/>
  <c r="AR48" i="13"/>
  <c r="BA82" i="13"/>
  <c r="BD82" i="13"/>
  <c r="AZ134" i="13"/>
  <c r="BB15" i="13"/>
  <c r="AH125" i="13"/>
  <c r="BA95" i="13"/>
  <c r="AK92" i="13"/>
  <c r="AK134" i="13"/>
  <c r="AI15" i="13"/>
  <c r="AT125" i="13"/>
  <c r="BB95" i="13"/>
  <c r="BD116" i="13"/>
  <c r="AS92" i="13"/>
  <c r="AQ131" i="13"/>
  <c r="AJ100" i="13"/>
  <c r="AV122" i="13"/>
  <c r="AU48" i="13"/>
  <c r="AK126" i="13"/>
  <c r="AZ100" i="13"/>
  <c r="AT48" i="13"/>
  <c r="AU100" i="13"/>
  <c r="AV48" i="13"/>
  <c r="AP116" i="13"/>
  <c r="BA126" i="13"/>
  <c r="BB134" i="13"/>
  <c r="AH15" i="13"/>
  <c r="BD125" i="13"/>
  <c r="AZ95" i="13"/>
  <c r="AH95" i="13"/>
  <c r="AL116" i="13"/>
  <c r="AM82" i="13"/>
  <c r="AP123" i="13"/>
  <c r="AM126" i="13"/>
  <c r="BB122" i="13"/>
  <c r="AX48" i="13"/>
  <c r="BD62" i="13"/>
  <c r="AN116" i="13"/>
  <c r="AM92" i="13"/>
  <c r="AJ131" i="13"/>
  <c r="AQ50" i="13"/>
  <c r="AO126" i="13"/>
  <c r="AO100" i="13"/>
  <c r="AN7" i="13"/>
  <c r="AL131" i="13"/>
  <c r="AR50" i="13"/>
  <c r="AP126" i="13"/>
  <c r="BB100" i="13"/>
  <c r="AL7" i="13"/>
  <c r="AU34" i="13"/>
  <c r="AP131" i="13"/>
  <c r="AQ126" i="13"/>
  <c r="AX100" i="13"/>
  <c r="AP7" i="13"/>
  <c r="AV34" i="13"/>
  <c r="AS152" i="13"/>
  <c r="AR116" i="13"/>
  <c r="AH92" i="13"/>
  <c r="AU131" i="13"/>
  <c r="AY100" i="13"/>
  <c r="AR7" i="13"/>
  <c r="BB34" i="13"/>
  <c r="AY152" i="13"/>
  <c r="AK116" i="13"/>
  <c r="AY92" i="13"/>
  <c r="AW131" i="13"/>
  <c r="AH100" i="13"/>
  <c r="AS7" i="13"/>
  <c r="AW34" i="13"/>
  <c r="AV84" i="13"/>
  <c r="AK97" i="13"/>
  <c r="AW21" i="13"/>
  <c r="AL64" i="13"/>
  <c r="AX7" i="13"/>
  <c r="BC34" i="13"/>
  <c r="AK15" i="13"/>
  <c r="BD124" i="13"/>
  <c r="AX116" i="13"/>
  <c r="AU116" i="13"/>
  <c r="AZ92" i="13"/>
  <c r="AW55" i="13"/>
  <c r="AJ28" i="13"/>
  <c r="AY82" i="13"/>
  <c r="AX131" i="13"/>
  <c r="BA122" i="13"/>
  <c r="BD34" i="13"/>
  <c r="AX47" i="13"/>
  <c r="BD47" i="13"/>
  <c r="BC103" i="13"/>
  <c r="AW126" i="13"/>
  <c r="AI34" i="13"/>
  <c r="AS131" i="13"/>
  <c r="AT123" i="13"/>
  <c r="AT126" i="13"/>
  <c r="BA100" i="13"/>
  <c r="AQ48" i="13"/>
  <c r="AJ34" i="13"/>
  <c r="AI47" i="13"/>
  <c r="AJ47" i="13"/>
  <c r="AH47" i="13"/>
  <c r="AM34" i="13"/>
  <c r="AN34" i="13"/>
  <c r="AO124" i="13"/>
  <c r="AH107" i="13"/>
  <c r="AI116" i="13"/>
  <c r="AV92" i="13"/>
  <c r="AH82" i="13"/>
  <c r="AI131" i="13"/>
  <c r="BC100" i="13"/>
  <c r="AO34" i="13"/>
  <c r="AM15" i="13"/>
  <c r="AU15" i="13"/>
  <c r="BB103" i="13"/>
  <c r="AK107" i="13"/>
  <c r="BC116" i="13"/>
  <c r="AI82" i="13"/>
  <c r="BA131" i="13"/>
  <c r="AR100" i="13"/>
  <c r="AQ122" i="13"/>
  <c r="AX122" i="13"/>
  <c r="AW48" i="13"/>
  <c r="AT34" i="13"/>
  <c r="AZ151" i="13"/>
  <c r="AK46" i="13"/>
  <c r="BA151" i="13"/>
  <c r="AL46" i="13"/>
  <c r="AN151" i="13"/>
  <c r="BC143" i="13"/>
  <c r="AZ46" i="13"/>
  <c r="AO151" i="13"/>
  <c r="BD143" i="13"/>
  <c r="AK47" i="13"/>
  <c r="AR151" i="13"/>
  <c r="AH143" i="13"/>
  <c r="AS147" i="13"/>
  <c r="AI143" i="13"/>
  <c r="AY143" i="13"/>
  <c r="AP143" i="13"/>
  <c r="AY151" i="13"/>
  <c r="AI151" i="13"/>
  <c r="AT92" i="13"/>
  <c r="AX82" i="13"/>
  <c r="AV131" i="13"/>
  <c r="AN50" i="13"/>
  <c r="AU126" i="13"/>
  <c r="AW100" i="13"/>
  <c r="AV100" i="13"/>
  <c r="AO7" i="13"/>
  <c r="BA48" i="13"/>
  <c r="AY34" i="13"/>
  <c r="AK145" i="13"/>
  <c r="AQ42" i="13"/>
  <c r="AY55" i="13"/>
  <c r="AK82" i="13"/>
  <c r="AN126" i="13"/>
  <c r="AH108" i="13"/>
  <c r="AZ55" i="13"/>
  <c r="AP82" i="13"/>
  <c r="BD126" i="13"/>
  <c r="AI108" i="13"/>
  <c r="AZ143" i="13"/>
  <c r="AU82" i="13"/>
  <c r="AJ126" i="13"/>
  <c r="AN108" i="13"/>
  <c r="BB28" i="13"/>
  <c r="BB143" i="13"/>
  <c r="AV82" i="13"/>
  <c r="AZ126" i="13"/>
  <c r="AZ34" i="13"/>
  <c r="AJ145" i="13"/>
  <c r="AO75" i="13"/>
  <c r="AM46" i="13"/>
  <c r="AJ103" i="13"/>
  <c r="AM47" i="13"/>
  <c r="AJ143" i="13"/>
  <c r="AQ143" i="13"/>
  <c r="AY117" i="13"/>
  <c r="BC151" i="13"/>
  <c r="AS151" i="13"/>
  <c r="AO47" i="13"/>
  <c r="AK143" i="13"/>
  <c r="AS143" i="13"/>
  <c r="AP138" i="13"/>
  <c r="BD151" i="13"/>
  <c r="AL143" i="13"/>
  <c r="AU143" i="13"/>
  <c r="AH151" i="13"/>
  <c r="AQ47" i="13"/>
  <c r="AV143" i="13"/>
  <c r="AN47" i="13"/>
  <c r="AJ151" i="13"/>
  <c r="AQ151" i="13"/>
  <c r="AV151" i="13"/>
  <c r="AY47" i="13"/>
  <c r="AS47" i="13"/>
  <c r="AN143" i="13"/>
  <c r="AW143" i="13"/>
  <c r="AT156" i="13"/>
  <c r="AJ117" i="13"/>
  <c r="AM143" i="13"/>
  <c r="BC15" i="13"/>
  <c r="AL151" i="13"/>
  <c r="AW151" i="13"/>
  <c r="AX107" i="13"/>
  <c r="AP92" i="13"/>
  <c r="AZ47" i="13"/>
  <c r="AU47" i="13"/>
  <c r="AO143" i="13"/>
  <c r="AL82" i="13"/>
  <c r="AQ82" i="13"/>
  <c r="AS50" i="13"/>
  <c r="AH126" i="13"/>
  <c r="AU156" i="13"/>
  <c r="BB84" i="13"/>
  <c r="AK151" i="13"/>
  <c r="BD15" i="13"/>
  <c r="AM151" i="13"/>
  <c r="AS107" i="13"/>
  <c r="AQ92" i="13"/>
  <c r="BC47" i="13"/>
  <c r="AW47" i="13"/>
  <c r="AR143" i="13"/>
  <c r="AO82" i="13"/>
  <c r="AR82" i="13"/>
  <c r="AY131" i="13"/>
  <c r="AI126" i="13"/>
  <c r="AK34" i="13"/>
  <c r="AR84" i="13"/>
  <c r="AO97" i="13"/>
  <c r="AT47" i="13"/>
  <c r="AT151" i="13"/>
  <c r="AP47" i="13"/>
  <c r="AU151" i="13"/>
  <c r="AV15" i="13"/>
  <c r="AW41" i="13"/>
  <c r="AX151" i="13"/>
  <c r="AR152" i="13"/>
  <c r="BB107" i="13"/>
  <c r="AR92" i="13"/>
  <c r="BB47" i="13"/>
  <c r="AV47" i="13"/>
  <c r="AT143" i="13"/>
  <c r="AW82" i="13"/>
  <c r="AS82" i="13"/>
  <c r="AK131" i="13"/>
  <c r="BB126" i="13"/>
  <c r="AT7" i="13"/>
  <c r="AL34" i="13"/>
  <c r="AX45" i="13"/>
  <c r="AX97" i="13"/>
  <c r="AV21" i="13"/>
  <c r="AN42" i="13"/>
  <c r="AZ59" i="13"/>
  <c r="AQ138" i="13"/>
  <c r="AT21" i="13"/>
  <c r="AU21" i="13"/>
  <c r="BD86" i="13"/>
  <c r="BD59" i="13"/>
  <c r="AK21" i="13"/>
  <c r="BD21" i="13"/>
  <c r="AH117" i="13"/>
  <c r="AL21" i="13"/>
  <c r="AL117" i="13"/>
  <c r="AH63" i="13"/>
  <c r="AR76" i="13"/>
  <c r="AH139" i="13"/>
  <c r="AR21" i="13"/>
  <c r="AQ56" i="13"/>
  <c r="BB27" i="13"/>
  <c r="AM117" i="13"/>
  <c r="AS99" i="13"/>
  <c r="AP129" i="13"/>
  <c r="BB63" i="13"/>
  <c r="AM9" i="13"/>
  <c r="AT76" i="13"/>
  <c r="AK75" i="13"/>
  <c r="AJ27" i="13"/>
  <c r="AP117" i="13"/>
  <c r="AX99" i="13"/>
  <c r="BC63" i="13"/>
  <c r="AT9" i="13"/>
  <c r="AU76" i="13"/>
  <c r="BB38" i="13"/>
  <c r="AR99" i="13"/>
  <c r="AL75" i="13"/>
  <c r="AW117" i="13"/>
  <c r="AL99" i="13"/>
  <c r="AP63" i="13"/>
  <c r="AV76" i="13"/>
  <c r="BA38" i="13"/>
  <c r="AJ59" i="13"/>
  <c r="BB151" i="13"/>
  <c r="AU75" i="13"/>
  <c r="AI92" i="13"/>
  <c r="AO92" i="13"/>
  <c r="BA47" i="13"/>
  <c r="AR47" i="13"/>
  <c r="AI117" i="13"/>
  <c r="BA143" i="13"/>
  <c r="AN82" i="13"/>
  <c r="BC82" i="13"/>
  <c r="AR63" i="13"/>
  <c r="AY126" i="13"/>
  <c r="BC126" i="13"/>
  <c r="AK100" i="13"/>
  <c r="AQ7" i="13"/>
  <c r="AP34" i="13"/>
  <c r="AU45" i="13"/>
  <c r="AQ84" i="13"/>
  <c r="AH97" i="13"/>
  <c r="AJ42" i="13"/>
  <c r="AY139" i="13"/>
  <c r="AH59" i="13"/>
  <c r="AM59" i="13"/>
  <c r="AO99" i="13"/>
  <c r="AY56" i="13"/>
  <c r="AX56" i="13"/>
  <c r="AW75" i="13"/>
  <c r="AR27" i="13"/>
  <c r="AM27" i="13"/>
  <c r="AN59" i="13"/>
  <c r="AU59" i="13"/>
  <c r="AS117" i="13"/>
  <c r="BA117" i="13"/>
  <c r="AV99" i="13"/>
  <c r="AP99" i="13"/>
  <c r="BB129" i="13"/>
  <c r="AQ139" i="13"/>
  <c r="AM139" i="13"/>
  <c r="AK63" i="13"/>
  <c r="AT63" i="13"/>
  <c r="BA9" i="13"/>
  <c r="AM86" i="13"/>
  <c r="AX21" i="13"/>
  <c r="AM21" i="13"/>
  <c r="BA76" i="13"/>
  <c r="AM38" i="13"/>
  <c r="AU42" i="13"/>
  <c r="AK27" i="13"/>
  <c r="AI75" i="13"/>
  <c r="AZ129" i="13"/>
  <c r="AQ75" i="13"/>
  <c r="AK139" i="13"/>
  <c r="AV75" i="13"/>
  <c r="BC27" i="13"/>
  <c r="BA56" i="13"/>
  <c r="AL56" i="13"/>
  <c r="AX75" i="13"/>
  <c r="AS27" i="13"/>
  <c r="AN27" i="13"/>
  <c r="AP59" i="13"/>
  <c r="AV59" i="13"/>
  <c r="AT117" i="13"/>
  <c r="AY99" i="13"/>
  <c r="AV110" i="13"/>
  <c r="AH129" i="13"/>
  <c r="AM129" i="13"/>
  <c r="AR139" i="13"/>
  <c r="BC139" i="13"/>
  <c r="AL63" i="13"/>
  <c r="AU63" i="13"/>
  <c r="BA146" i="13"/>
  <c r="AK9" i="13"/>
  <c r="AN86" i="13"/>
  <c r="BA21" i="13"/>
  <c r="AO21" i="13"/>
  <c r="BB76" i="13"/>
  <c r="AL38" i="13"/>
  <c r="AV42" i="13"/>
  <c r="BA30" i="13"/>
  <c r="AX139" i="13"/>
  <c r="AH38" i="13"/>
  <c r="AQ117" i="13"/>
  <c r="AZ56" i="13"/>
  <c r="AR117" i="13"/>
  <c r="BA139" i="13"/>
  <c r="BB56" i="13"/>
  <c r="BD56" i="13"/>
  <c r="AU40" i="13"/>
  <c r="AZ75" i="13"/>
  <c r="AT27" i="13"/>
  <c r="BD27" i="13"/>
  <c r="AO59" i="13"/>
  <c r="AI59" i="13"/>
  <c r="AU117" i="13"/>
  <c r="AH99" i="13"/>
  <c r="BC110" i="13"/>
  <c r="AI129" i="13"/>
  <c r="BC129" i="13"/>
  <c r="AZ139" i="13"/>
  <c r="AN139" i="13"/>
  <c r="AM63" i="13"/>
  <c r="AQ63" i="13"/>
  <c r="AR146" i="13"/>
  <c r="AX9" i="13"/>
  <c r="AO86" i="13"/>
  <c r="AY21" i="13"/>
  <c r="AP21" i="13"/>
  <c r="BC76" i="13"/>
  <c r="AV38" i="13"/>
  <c r="AI42" i="13"/>
  <c r="AR56" i="13"/>
  <c r="AS56" i="13"/>
  <c r="AP75" i="13"/>
  <c r="AU56" i="13"/>
  <c r="AP27" i="13"/>
  <c r="BA129" i="13"/>
  <c r="AK117" i="13"/>
  <c r="AL86" i="13"/>
  <c r="BC56" i="13"/>
  <c r="AM56" i="13"/>
  <c r="AZ40" i="13"/>
  <c r="BA75" i="13"/>
  <c r="AU27" i="13"/>
  <c r="AQ59" i="13"/>
  <c r="AY59" i="13"/>
  <c r="AN117" i="13"/>
  <c r="AI99" i="13"/>
  <c r="AJ129" i="13"/>
  <c r="AO129" i="13"/>
  <c r="BB139" i="13"/>
  <c r="BD139" i="13"/>
  <c r="AN63" i="13"/>
  <c r="AY9" i="13"/>
  <c r="AP86" i="13"/>
  <c r="BB21" i="13"/>
  <c r="AJ21" i="13"/>
  <c r="AK76" i="13"/>
  <c r="AO38" i="13"/>
  <c r="BB42" i="13"/>
  <c r="AH27" i="13"/>
  <c r="AT99" i="13"/>
  <c r="AO27" i="13"/>
  <c r="BA59" i="13"/>
  <c r="AM99" i="13"/>
  <c r="AI38" i="13"/>
  <c r="AN99" i="13"/>
  <c r="AL129" i="13"/>
  <c r="AH56" i="13"/>
  <c r="AO56" i="13"/>
  <c r="BB75" i="13"/>
  <c r="AV27" i="13"/>
  <c r="AR59" i="13"/>
  <c r="AO117" i="13"/>
  <c r="AJ99" i="13"/>
  <c r="BD129" i="13"/>
  <c r="AQ129" i="13"/>
  <c r="AJ139" i="13"/>
  <c r="AO139" i="13"/>
  <c r="AO63" i="13"/>
  <c r="AH9" i="13"/>
  <c r="AQ86" i="13"/>
  <c r="BC21" i="13"/>
  <c r="AZ21" i="13"/>
  <c r="BD76" i="13"/>
  <c r="AS38" i="13"/>
  <c r="AM42" i="13"/>
  <c r="AM75" i="13"/>
  <c r="AI139" i="13"/>
  <c r="AI27" i="13"/>
  <c r="AK59" i="13"/>
  <c r="AU99" i="13"/>
  <c r="AS63" i="13"/>
  <c r="AQ99" i="13"/>
  <c r="AV63" i="13"/>
  <c r="BB9" i="13"/>
  <c r="AK38" i="13"/>
  <c r="AS42" i="13"/>
  <c r="AI56" i="13"/>
  <c r="AW56" i="13"/>
  <c r="BC75" i="13"/>
  <c r="AW27" i="13"/>
  <c r="AS59" i="13"/>
  <c r="AV117" i="13"/>
  <c r="AZ99" i="13"/>
  <c r="AK129" i="13"/>
  <c r="AR129" i="13"/>
  <c r="AL139" i="13"/>
  <c r="AW63" i="13"/>
  <c r="AL9" i="13"/>
  <c r="AZ9" i="13"/>
  <c r="AR86" i="13"/>
  <c r="AH21" i="13"/>
  <c r="AH76" i="13"/>
  <c r="AL76" i="13"/>
  <c r="AT38" i="13"/>
  <c r="AO42" i="13"/>
  <c r="AT129" i="13"/>
  <c r="AY86" i="13"/>
  <c r="AT56" i="13"/>
  <c r="AL59" i="13"/>
  <c r="AZ117" i="13"/>
  <c r="AV56" i="13"/>
  <c r="AP139" i="13"/>
  <c r="AJ63" i="13"/>
  <c r="AJ56" i="13"/>
  <c r="BD75" i="13"/>
  <c r="AX27" i="13"/>
  <c r="AT59" i="13"/>
  <c r="BC117" i="13"/>
  <c r="BA99" i="13"/>
  <c r="AN129" i="13"/>
  <c r="AS129" i="13"/>
  <c r="AS139" i="13"/>
  <c r="AX63" i="13"/>
  <c r="AO9" i="13"/>
  <c r="AP9" i="13"/>
  <c r="AS86" i="13"/>
  <c r="AI21" i="13"/>
  <c r="AJ76" i="13"/>
  <c r="AM76" i="13"/>
  <c r="AR38" i="13"/>
  <c r="AP42" i="13"/>
  <c r="AU9" i="13"/>
  <c r="AK86" i="13"/>
  <c r="BA86" i="13"/>
  <c r="AH86" i="13"/>
  <c r="AQ27" i="13"/>
  <c r="BB59" i="13"/>
  <c r="AZ76" i="13"/>
  <c r="AK56" i="13"/>
  <c r="AR75" i="13"/>
  <c r="AY27" i="13"/>
  <c r="AW59" i="13"/>
  <c r="BD117" i="13"/>
  <c r="BB99" i="13"/>
  <c r="AV129" i="13"/>
  <c r="AT139" i="13"/>
  <c r="AY63" i="13"/>
  <c r="AN9" i="13"/>
  <c r="AQ9" i="13"/>
  <c r="AX86" i="13"/>
  <c r="AQ21" i="13"/>
  <c r="AP76" i="13"/>
  <c r="AN76" i="13"/>
  <c r="AY42" i="13"/>
  <c r="AH42" i="13"/>
  <c r="BD99" i="13"/>
  <c r="AR42" i="13"/>
  <c r="AK99" i="13"/>
  <c r="AJ38" i="13"/>
  <c r="AT42" i="13"/>
  <c r="AN56" i="13"/>
  <c r="AS75" i="13"/>
  <c r="AX59" i="13"/>
  <c r="BC99" i="13"/>
  <c r="AW129" i="13"/>
  <c r="AV139" i="13"/>
  <c r="AZ63" i="13"/>
  <c r="AR9" i="13"/>
  <c r="BB86" i="13"/>
  <c r="AN21" i="13"/>
  <c r="AQ76" i="13"/>
  <c r="AW76" i="13"/>
  <c r="AZ38" i="13"/>
  <c r="AZ42" i="13"/>
  <c r="AX42" i="13"/>
  <c r="AU129" i="13"/>
  <c r="AN75" i="13"/>
  <c r="AV9" i="13"/>
  <c r="AY75" i="13"/>
  <c r="AL27" i="13"/>
  <c r="AI63" i="13"/>
  <c r="AW9" i="13"/>
  <c r="AY76" i="13"/>
  <c r="AH75" i="13"/>
  <c r="AZ27" i="13"/>
  <c r="AX117" i="13"/>
  <c r="AJ75" i="13"/>
  <c r="AO152" i="13"/>
  <c r="AT107" i="13"/>
  <c r="AM116" i="13"/>
  <c r="AL92" i="13"/>
  <c r="AO108" i="13"/>
  <c r="BA55" i="13"/>
  <c r="AY129" i="13"/>
  <c r="AW139" i="13"/>
  <c r="AT131" i="13"/>
  <c r="BA63" i="13"/>
  <c r="AT50" i="13"/>
  <c r="AP100" i="13"/>
  <c r="AS9" i="13"/>
  <c r="AT45" i="13"/>
  <c r="BA84" i="13"/>
  <c r="BC86" i="13"/>
  <c r="AI76" i="13"/>
  <c r="AX76" i="13"/>
  <c r="AW38" i="13"/>
  <c r="BA42" i="13"/>
  <c r="AI30" i="13"/>
  <c r="AQ46" i="13"/>
  <c r="AK103" i="13"/>
  <c r="AH67" i="13"/>
  <c r="AV43" i="13"/>
  <c r="AM55" i="13"/>
  <c r="AM67" i="13"/>
  <c r="AI62" i="13"/>
  <c r="AU103" i="13"/>
  <c r="AH103" i="13"/>
  <c r="AQ124" i="13"/>
  <c r="AZ152" i="13"/>
  <c r="AP107" i="13"/>
  <c r="AN107" i="13"/>
  <c r="BA108" i="13"/>
  <c r="AS108" i="13"/>
  <c r="AO55" i="13"/>
  <c r="BC55" i="13"/>
  <c r="AY28" i="13"/>
  <c r="AM54" i="13"/>
  <c r="AZ50" i="13"/>
  <c r="BC50" i="13"/>
  <c r="AX98" i="13"/>
  <c r="AV7" i="13"/>
  <c r="AH7" i="13"/>
  <c r="AK142" i="13"/>
  <c r="AM84" i="13"/>
  <c r="AO46" i="13"/>
  <c r="AY108" i="13"/>
  <c r="AL108" i="13"/>
  <c r="AJ46" i="13"/>
  <c r="AN67" i="13"/>
  <c r="AJ62" i="13"/>
  <c r="AV103" i="13"/>
  <c r="AX103" i="13"/>
  <c r="AS124" i="13"/>
  <c r="AK152" i="13"/>
  <c r="AQ107" i="13"/>
  <c r="BD107" i="13"/>
  <c r="BB108" i="13"/>
  <c r="AT108" i="13"/>
  <c r="AL55" i="13"/>
  <c r="AT55" i="13"/>
  <c r="AN54" i="13"/>
  <c r="AY50" i="13"/>
  <c r="AM50" i="13"/>
  <c r="BA98" i="13"/>
  <c r="AW7" i="13"/>
  <c r="AY7" i="13"/>
  <c r="BA142" i="13"/>
  <c r="BC84" i="13"/>
  <c r="BA3" i="13"/>
  <c r="AU87" i="13"/>
  <c r="AR123" i="13"/>
  <c r="AU43" i="13"/>
  <c r="AQ108" i="13"/>
  <c r="AS46" i="13"/>
  <c r="AP85" i="13"/>
  <c r="AN62" i="13"/>
  <c r="AY103" i="13"/>
  <c r="BA152" i="13"/>
  <c r="AU107" i="13"/>
  <c r="AO107" i="13"/>
  <c r="BC108" i="13"/>
  <c r="AU108" i="13"/>
  <c r="AN55" i="13"/>
  <c r="AU55" i="13"/>
  <c r="AM130" i="13"/>
  <c r="AW50" i="13"/>
  <c r="BD50" i="13"/>
  <c r="BC7" i="13"/>
  <c r="AI7" i="13"/>
  <c r="AV58" i="13"/>
  <c r="AM142" i="13"/>
  <c r="AN84" i="13"/>
  <c r="AQ41" i="13"/>
  <c r="BC147" i="13"/>
  <c r="AP46" i="13"/>
  <c r="AR103" i="13"/>
  <c r="AP108" i="13"/>
  <c r="BB43" i="13"/>
  <c r="AH55" i="13"/>
  <c r="AL67" i="13"/>
  <c r="AW103" i="13"/>
  <c r="AX108" i="13"/>
  <c r="BA50" i="13"/>
  <c r="AQ85" i="13"/>
  <c r="AO62" i="13"/>
  <c r="BD103" i="13"/>
  <c r="AN105" i="13"/>
  <c r="AL152" i="13"/>
  <c r="AV107" i="13"/>
  <c r="BD108" i="13"/>
  <c r="AJ55" i="13"/>
  <c r="AX55" i="13"/>
  <c r="AN130" i="13"/>
  <c r="AU50" i="13"/>
  <c r="AH50" i="13"/>
  <c r="BA7" i="13"/>
  <c r="AU7" i="13"/>
  <c r="BB58" i="13"/>
  <c r="AW104" i="13"/>
  <c r="BD84" i="13"/>
  <c r="AJ108" i="13"/>
  <c r="AJ67" i="13"/>
  <c r="AS103" i="13"/>
  <c r="AM107" i="13"/>
  <c r="AO123" i="13"/>
  <c r="AV46" i="13"/>
  <c r="AR85" i="13"/>
  <c r="AP62" i="13"/>
  <c r="AI103" i="13"/>
  <c r="AO105" i="13"/>
  <c r="BB152" i="13"/>
  <c r="AI107" i="13"/>
  <c r="AM108" i="13"/>
  <c r="AP55" i="13"/>
  <c r="AQ55" i="13"/>
  <c r="AQ130" i="13"/>
  <c r="AV50" i="13"/>
  <c r="AX50" i="13"/>
  <c r="AJ7" i="13"/>
  <c r="AI58" i="13"/>
  <c r="AX104" i="13"/>
  <c r="AT145" i="13"/>
  <c r="AO84" i="13"/>
  <c r="AN46" i="13"/>
  <c r="BA46" i="13"/>
  <c r="AK108" i="13"/>
  <c r="AY107" i="13"/>
  <c r="BB55" i="13"/>
  <c r="AH46" i="13"/>
  <c r="AQ103" i="13"/>
  <c r="BC107" i="13"/>
  <c r="AI55" i="13"/>
  <c r="AL50" i="13"/>
  <c r="AW98" i="13"/>
  <c r="AW46" i="13"/>
  <c r="AJ107" i="13"/>
  <c r="AR108" i="13"/>
  <c r="AR55" i="13"/>
  <c r="AT130" i="13"/>
  <c r="BB50" i="13"/>
  <c r="BD7" i="13"/>
  <c r="AM156" i="13"/>
  <c r="AY104" i="13"/>
  <c r="AU145" i="13"/>
  <c r="AW64" i="13"/>
  <c r="AN103" i="13"/>
  <c r="AO103" i="13"/>
  <c r="AT103" i="13"/>
  <c r="AK55" i="13"/>
  <c r="AI28" i="13"/>
  <c r="AR46" i="13"/>
  <c r="AX46" i="13"/>
  <c r="BC62" i="13"/>
  <c r="AZ103" i="13"/>
  <c r="AH124" i="13"/>
  <c r="AQ105" i="13"/>
  <c r="AL107" i="13"/>
  <c r="AV108" i="13"/>
  <c r="BD55" i="13"/>
  <c r="AV130" i="13"/>
  <c r="AI50" i="13"/>
  <c r="AK7" i="13"/>
  <c r="BD24" i="13"/>
  <c r="AJ48" i="13"/>
  <c r="AV156" i="13"/>
  <c r="AI9" i="13"/>
  <c r="AZ104" i="13"/>
  <c r="AX145" i="13"/>
  <c r="AP97" i="13"/>
  <c r="AJ86" i="13"/>
  <c r="AX38" i="13"/>
  <c r="AU38" i="13"/>
  <c r="BC42" i="13"/>
  <c r="AT64" i="13"/>
  <c r="AO3" i="13"/>
  <c r="AO41" i="13"/>
  <c r="BD46" i="13"/>
  <c r="AM103" i="13"/>
  <c r="BB46" i="13"/>
  <c r="BC46" i="13"/>
  <c r="AO67" i="13"/>
  <c r="AP103" i="13"/>
  <c r="AZ108" i="13"/>
  <c r="BD28" i="13"/>
  <c r="AZ107" i="13"/>
  <c r="AO54" i="13"/>
  <c r="AI46" i="13"/>
  <c r="AT46" i="13"/>
  <c r="AL62" i="13"/>
  <c r="AL103" i="13"/>
  <c r="AP105" i="13"/>
  <c r="AU46" i="13"/>
  <c r="BA41" i="13"/>
  <c r="AM62" i="13"/>
  <c r="AI124" i="13"/>
  <c r="AT105" i="13"/>
  <c r="BB130" i="13"/>
  <c r="AJ50" i="13"/>
  <c r="BD100" i="13"/>
  <c r="AM7" i="13"/>
  <c r="AH24" i="13"/>
  <c r="AK48" i="13"/>
  <c r="AW156" i="13"/>
  <c r="AJ9" i="13"/>
  <c r="AS45" i="13"/>
  <c r="AI145" i="13"/>
  <c r="AQ97" i="13"/>
  <c r="AZ86" i="13"/>
  <c r="AS76" i="13"/>
  <c r="AY38" i="13"/>
  <c r="AQ38" i="13"/>
  <c r="AL42" i="13"/>
  <c r="AV85" i="13"/>
  <c r="BC41" i="13"/>
  <c r="AS41" i="13"/>
  <c r="AY110" i="13"/>
  <c r="AQ110" i="13"/>
  <c r="BD98" i="13"/>
  <c r="BA138" i="13"/>
  <c r="AU146" i="13"/>
  <c r="AP3" i="13"/>
  <c r="AT41" i="13"/>
  <c r="AZ110" i="13"/>
  <c r="AH98" i="13"/>
  <c r="AR138" i="13"/>
  <c r="AJ146" i="13"/>
  <c r="AV146" i="13"/>
  <c r="BB41" i="13"/>
  <c r="BB85" i="13"/>
  <c r="BD41" i="13"/>
  <c r="AX41" i="13"/>
  <c r="BA110" i="13"/>
  <c r="BB98" i="13"/>
  <c r="AJ138" i="13"/>
  <c r="AS138" i="13"/>
  <c r="AK146" i="13"/>
  <c r="AW146" i="13"/>
  <c r="BB110" i="13"/>
  <c r="AI98" i="13"/>
  <c r="BC98" i="13"/>
  <c r="AK138" i="13"/>
  <c r="AU138" i="13"/>
  <c r="AL146" i="13"/>
  <c r="AH146" i="13"/>
  <c r="AX110" i="13"/>
  <c r="AI85" i="13"/>
  <c r="BD110" i="13"/>
  <c r="AK98" i="13"/>
  <c r="AT98" i="13"/>
  <c r="AL138" i="13"/>
  <c r="AW138" i="13"/>
  <c r="AM146" i="13"/>
  <c r="AX146" i="13"/>
  <c r="AR3" i="13"/>
  <c r="AL85" i="13"/>
  <c r="AJ41" i="13"/>
  <c r="AR41" i="13"/>
  <c r="AS110" i="13"/>
  <c r="AL98" i="13"/>
  <c r="AU98" i="13"/>
  <c r="AM138" i="13"/>
  <c r="AH138" i="13"/>
  <c r="AQ146" i="13"/>
  <c r="AI146" i="13"/>
  <c r="AW85" i="13"/>
  <c r="AK41" i="13"/>
  <c r="AT110" i="13"/>
  <c r="AM98" i="13"/>
  <c r="AV98" i="13"/>
  <c r="AN138" i="13"/>
  <c r="AX138" i="13"/>
  <c r="AT146" i="13"/>
  <c r="AY146" i="13"/>
  <c r="AX78" i="13"/>
  <c r="AS3" i="13"/>
  <c r="AP110" i="13"/>
  <c r="AH41" i="13"/>
  <c r="AY85" i="13"/>
  <c r="BC85" i="13"/>
  <c r="AL41" i="13"/>
  <c r="AJ110" i="13"/>
  <c r="AN98" i="13"/>
  <c r="AY98" i="13"/>
  <c r="AT138" i="13"/>
  <c r="AI138" i="13"/>
  <c r="BB146" i="13"/>
  <c r="BB35" i="13"/>
  <c r="AV3" i="13"/>
  <c r="AZ41" i="13"/>
  <c r="AZ85" i="13"/>
  <c r="AK85" i="13"/>
  <c r="AM41" i="13"/>
  <c r="AK110" i="13"/>
  <c r="AO98" i="13"/>
  <c r="AJ98" i="13"/>
  <c r="BC138" i="13"/>
  <c r="AY138" i="13"/>
  <c r="BC146" i="13"/>
  <c r="BB154" i="13"/>
  <c r="AN35" i="13"/>
  <c r="BC3" i="13"/>
  <c r="AO110" i="13"/>
  <c r="BA85" i="13"/>
  <c r="AN41" i="13"/>
  <c r="AL110" i="13"/>
  <c r="AP98" i="13"/>
  <c r="AZ98" i="13"/>
  <c r="BD138" i="13"/>
  <c r="BD146" i="13"/>
  <c r="BC154" i="13"/>
  <c r="AY3" i="13"/>
  <c r="AS146" i="13"/>
  <c r="BD3" i="13"/>
  <c r="AI41" i="13"/>
  <c r="AJ85" i="13"/>
  <c r="BD85" i="13"/>
  <c r="AM85" i="13"/>
  <c r="AS85" i="13"/>
  <c r="AP41" i="13"/>
  <c r="AH110" i="13"/>
  <c r="AN110" i="13"/>
  <c r="AQ98" i="13"/>
  <c r="AV138" i="13"/>
  <c r="AN146" i="13"/>
  <c r="BC58" i="13"/>
  <c r="AH142" i="13"/>
  <c r="AZ45" i="13"/>
  <c r="AX84" i="13"/>
  <c r="AU97" i="13"/>
  <c r="AV86" i="13"/>
  <c r="BB30" i="13"/>
  <c r="AT3" i="13"/>
  <c r="AY41" i="13"/>
  <c r="AX85" i="13"/>
  <c r="AN85" i="13"/>
  <c r="AT85" i="13"/>
  <c r="AU41" i="13"/>
  <c r="AI110" i="13"/>
  <c r="AR110" i="13"/>
  <c r="AR98" i="13"/>
  <c r="BB138" i="13"/>
  <c r="AO146" i="13"/>
  <c r="AJ58" i="13"/>
  <c r="AI142" i="13"/>
  <c r="AY84" i="13"/>
  <c r="AV97" i="13"/>
  <c r="AW86" i="13"/>
  <c r="BC30" i="13"/>
  <c r="AW110" i="13"/>
  <c r="AZ138" i="13"/>
  <c r="AH85" i="13"/>
  <c r="AO85" i="13"/>
  <c r="AU110" i="13"/>
  <c r="AQ123" i="13"/>
  <c r="AQ100" i="13"/>
  <c r="BB7" i="13"/>
  <c r="AS48" i="13"/>
  <c r="AL48" i="13"/>
  <c r="AZ146" i="13"/>
  <c r="BD58" i="13"/>
  <c r="AL142" i="13"/>
  <c r="AZ84" i="13"/>
  <c r="AW97" i="13"/>
  <c r="AI86" i="13"/>
  <c r="AN38" i="13"/>
  <c r="AJ24" i="13"/>
  <c r="AJ154" i="13"/>
  <c r="AZ43" i="13"/>
  <c r="AZ28" i="13"/>
  <c r="BC54" i="13"/>
  <c r="AK104" i="13"/>
  <c r="AH35" i="13"/>
  <c r="AI43" i="13"/>
  <c r="BC130" i="13"/>
  <c r="AU58" i="13"/>
  <c r="AV145" i="13"/>
  <c r="BA87" i="13"/>
  <c r="AV67" i="13"/>
  <c r="AJ43" i="13"/>
  <c r="BA43" i="13"/>
  <c r="AS62" i="13"/>
  <c r="AM124" i="13"/>
  <c r="AT124" i="13"/>
  <c r="BB105" i="13"/>
  <c r="BD152" i="13"/>
  <c r="AM152" i="13"/>
  <c r="AH147" i="13"/>
  <c r="AO28" i="13"/>
  <c r="BA28" i="13"/>
  <c r="BB123" i="13"/>
  <c r="AV54" i="13"/>
  <c r="BA54" i="13"/>
  <c r="AR130" i="13"/>
  <c r="AS24" i="13"/>
  <c r="AM24" i="13"/>
  <c r="AQ58" i="13"/>
  <c r="AO58" i="13"/>
  <c r="BB156" i="13"/>
  <c r="AR154" i="13"/>
  <c r="AT142" i="13"/>
  <c r="AT104" i="13"/>
  <c r="AM104" i="13"/>
  <c r="AI45" i="13"/>
  <c r="AW145" i="13"/>
  <c r="AH84" i="13"/>
  <c r="AH78" i="13"/>
  <c r="AV78" i="13"/>
  <c r="AP35" i="13"/>
  <c r="AP67" i="13"/>
  <c r="AI24" i="13"/>
  <c r="AN142" i="13"/>
  <c r="AS67" i="13"/>
  <c r="AO24" i="13"/>
  <c r="BA62" i="13"/>
  <c r="AN28" i="13"/>
  <c r="AK58" i="13"/>
  <c r="AY45" i="13"/>
  <c r="AZ87" i="13"/>
  <c r="BB142" i="13"/>
  <c r="BB87" i="13"/>
  <c r="AK43" i="13"/>
  <c r="AW43" i="13"/>
  <c r="AT62" i="13"/>
  <c r="AP124" i="13"/>
  <c r="AU124" i="13"/>
  <c r="BC105" i="13"/>
  <c r="AT152" i="13"/>
  <c r="BC152" i="13"/>
  <c r="AX147" i="13"/>
  <c r="AL28" i="13"/>
  <c r="AU28" i="13"/>
  <c r="AI123" i="13"/>
  <c r="AW54" i="13"/>
  <c r="AJ130" i="13"/>
  <c r="AS130" i="13"/>
  <c r="AR24" i="13"/>
  <c r="AN24" i="13"/>
  <c r="AR58" i="13"/>
  <c r="AP58" i="13"/>
  <c r="BC156" i="13"/>
  <c r="AT154" i="13"/>
  <c r="AU142" i="13"/>
  <c r="AU104" i="13"/>
  <c r="BC104" i="13"/>
  <c r="BC45" i="13"/>
  <c r="AL145" i="13"/>
  <c r="AP84" i="13"/>
  <c r="AI78" i="13"/>
  <c r="AW78" i="13"/>
  <c r="AU35" i="13"/>
  <c r="AY78" i="13"/>
  <c r="AT147" i="13"/>
  <c r="BD154" i="13"/>
  <c r="AK54" i="13"/>
  <c r="AR142" i="13"/>
  <c r="AY35" i="13"/>
  <c r="AY87" i="13"/>
  <c r="AP154" i="13"/>
  <c r="AS78" i="13"/>
  <c r="AY67" i="13"/>
  <c r="AK24" i="13"/>
  <c r="AW67" i="13"/>
  <c r="AI87" i="13"/>
  <c r="AS87" i="13"/>
  <c r="AX67" i="13"/>
  <c r="AL43" i="13"/>
  <c r="AX43" i="13"/>
  <c r="AU62" i="13"/>
  <c r="AR124" i="13"/>
  <c r="BD105" i="13"/>
  <c r="AU152" i="13"/>
  <c r="AI147" i="13"/>
  <c r="AM28" i="13"/>
  <c r="AV28" i="13"/>
  <c r="AY123" i="13"/>
  <c r="AX54" i="13"/>
  <c r="AK130" i="13"/>
  <c r="AU130" i="13"/>
  <c r="AT24" i="13"/>
  <c r="AV24" i="13"/>
  <c r="AT58" i="13"/>
  <c r="AN58" i="13"/>
  <c r="AN156" i="13"/>
  <c r="AU154" i="13"/>
  <c r="AX142" i="13"/>
  <c r="AV104" i="13"/>
  <c r="AN104" i="13"/>
  <c r="AK45" i="13"/>
  <c r="AY145" i="13"/>
  <c r="BB145" i="13"/>
  <c r="AS84" i="13"/>
  <c r="AJ78" i="13"/>
  <c r="AK78" i="13"/>
  <c r="AV35" i="13"/>
  <c r="AU147" i="13"/>
  <c r="AR54" i="13"/>
  <c r="BD87" i="13"/>
  <c r="AQ67" i="13"/>
  <c r="AR105" i="13"/>
  <c r="AI67" i="13"/>
  <c r="AW147" i="13"/>
  <c r="AU67" i="13"/>
  <c r="AH43" i="13"/>
  <c r="AK28" i="13"/>
  <c r="AT54" i="13"/>
  <c r="BA45" i="13"/>
  <c r="AT87" i="13"/>
  <c r="AM43" i="13"/>
  <c r="AN43" i="13"/>
  <c r="AV62" i="13"/>
  <c r="AV124" i="13"/>
  <c r="AH105" i="13"/>
  <c r="AZ105" i="13"/>
  <c r="AX152" i="13"/>
  <c r="AY147" i="13"/>
  <c r="AP28" i="13"/>
  <c r="AT28" i="13"/>
  <c r="AW123" i="13"/>
  <c r="AK123" i="13"/>
  <c r="AY54" i="13"/>
  <c r="AL130" i="13"/>
  <c r="AW130" i="13"/>
  <c r="AU24" i="13"/>
  <c r="AW24" i="13"/>
  <c r="AW58" i="13"/>
  <c r="AS58" i="13"/>
  <c r="BD156" i="13"/>
  <c r="AL154" i="13"/>
  <c r="AV154" i="13"/>
  <c r="AY142" i="13"/>
  <c r="AH104" i="13"/>
  <c r="BD104" i="13"/>
  <c r="BD45" i="13"/>
  <c r="AZ145" i="13"/>
  <c r="AM145" i="13"/>
  <c r="AT84" i="13"/>
  <c r="AL78" i="13"/>
  <c r="BA78" i="13"/>
  <c r="AQ35" i="13"/>
  <c r="AW87" i="13"/>
  <c r="AV147" i="13"/>
  <c r="AO142" i="13"/>
  <c r="AQ62" i="13"/>
  <c r="AZ147" i="13"/>
  <c r="BA156" i="13"/>
  <c r="AL87" i="13"/>
  <c r="BD43" i="13"/>
  <c r="AW124" i="13"/>
  <c r="AI105" i="13"/>
  <c r="AH152" i="13"/>
  <c r="AK147" i="13"/>
  <c r="AQ28" i="13"/>
  <c r="AU123" i="13"/>
  <c r="BA123" i="13"/>
  <c r="AZ54" i="13"/>
  <c r="AO130" i="13"/>
  <c r="AH130" i="13"/>
  <c r="AX24" i="13"/>
  <c r="AL24" i="13"/>
  <c r="AX58" i="13"/>
  <c r="AH156" i="13"/>
  <c r="AO156" i="13"/>
  <c r="AM154" i="13"/>
  <c r="AW154" i="13"/>
  <c r="BD142" i="13"/>
  <c r="AI104" i="13"/>
  <c r="AH45" i="13"/>
  <c r="AL45" i="13"/>
  <c r="BA145" i="13"/>
  <c r="BC145" i="13"/>
  <c r="AU84" i="13"/>
  <c r="AM78" i="13"/>
  <c r="AR35" i="13"/>
  <c r="AV87" i="13"/>
  <c r="AQ54" i="13"/>
  <c r="AU54" i="13"/>
  <c r="AQ154" i="13"/>
  <c r="BA105" i="13"/>
  <c r="AQ87" i="13"/>
  <c r="AP43" i="13"/>
  <c r="AW62" i="13"/>
  <c r="AZ124" i="13"/>
  <c r="AJ105" i="13"/>
  <c r="AV105" i="13"/>
  <c r="AN152" i="13"/>
  <c r="BA147" i="13"/>
  <c r="AR28" i="13"/>
  <c r="AV123" i="13"/>
  <c r="AM123" i="13"/>
  <c r="AH54" i="13"/>
  <c r="AP130" i="13"/>
  <c r="AX130" i="13"/>
  <c r="AY24" i="13"/>
  <c r="BB24" i="13"/>
  <c r="AY58" i="13"/>
  <c r="AI156" i="13"/>
  <c r="AP156" i="13"/>
  <c r="AN154" i="13"/>
  <c r="AH154" i="13"/>
  <c r="AV142" i="13"/>
  <c r="AO104" i="13"/>
  <c r="AO45" i="13"/>
  <c r="AM45" i="13"/>
  <c r="BD145" i="13"/>
  <c r="AO145" i="13"/>
  <c r="AI84" i="13"/>
  <c r="AN78" i="13"/>
  <c r="AS35" i="13"/>
  <c r="AJ147" i="13"/>
  <c r="BD147" i="13"/>
  <c r="AJ54" i="13"/>
  <c r="BC35" i="13"/>
  <c r="AO147" i="13"/>
  <c r="BB54" i="13"/>
  <c r="AS54" i="13"/>
  <c r="AK154" i="13"/>
  <c r="AR78" i="13"/>
  <c r="AU105" i="13"/>
  <c r="AS142" i="13"/>
  <c r="AY105" i="13"/>
  <c r="AH28" i="13"/>
  <c r="AQ24" i="13"/>
  <c r="AO35" i="13"/>
  <c r="AJ87" i="13"/>
  <c r="BB62" i="13"/>
  <c r="AR87" i="13"/>
  <c r="BC67" i="13"/>
  <c r="AQ43" i="13"/>
  <c r="AX62" i="13"/>
  <c r="AX124" i="13"/>
  <c r="AK105" i="13"/>
  <c r="AW105" i="13"/>
  <c r="AV152" i="13"/>
  <c r="AP147" i="13"/>
  <c r="AL147" i="13"/>
  <c r="AS28" i="13"/>
  <c r="AH123" i="13"/>
  <c r="BC123" i="13"/>
  <c r="BD54" i="13"/>
  <c r="AZ130" i="13"/>
  <c r="AI130" i="13"/>
  <c r="AZ24" i="13"/>
  <c r="AZ58" i="13"/>
  <c r="AJ156" i="13"/>
  <c r="AQ156" i="13"/>
  <c r="AO154" i="13"/>
  <c r="AX154" i="13"/>
  <c r="AW142" i="13"/>
  <c r="AP104" i="13"/>
  <c r="AP45" i="13"/>
  <c r="AN45" i="13"/>
  <c r="AH145" i="13"/>
  <c r="AQ145" i="13"/>
  <c r="AJ84" i="13"/>
  <c r="AO78" i="13"/>
  <c r="AT35" i="13"/>
  <c r="BC64" i="13"/>
  <c r="AN147" i="13"/>
  <c r="BD78" i="13"/>
  <c r="BC87" i="13"/>
  <c r="AR67" i="13"/>
  <c r="AX156" i="13"/>
  <c r="AY43" i="13"/>
  <c r="AS123" i="13"/>
  <c r="BA104" i="13"/>
  <c r="BC43" i="13"/>
  <c r="AM58" i="13"/>
  <c r="AZ123" i="13"/>
  <c r="AL58" i="13"/>
  <c r="AQ142" i="13"/>
  <c r="AT78" i="13"/>
  <c r="AZ67" i="13"/>
  <c r="BA67" i="13"/>
  <c r="AO43" i="13"/>
  <c r="AK87" i="13"/>
  <c r="BB67" i="13"/>
  <c r="AM87" i="13"/>
  <c r="AN87" i="13"/>
  <c r="AH87" i="13"/>
  <c r="AK67" i="13"/>
  <c r="AS43" i="13"/>
  <c r="AY62" i="13"/>
  <c r="AY124" i="13"/>
  <c r="AL105" i="13"/>
  <c r="AX105" i="13"/>
  <c r="AW152" i="13"/>
  <c r="AQ147" i="13"/>
  <c r="BB147" i="13"/>
  <c r="AW28" i="13"/>
  <c r="AJ123" i="13"/>
  <c r="AN123" i="13"/>
  <c r="AI54" i="13"/>
  <c r="BA130" i="13"/>
  <c r="AY130" i="13"/>
  <c r="BA24" i="13"/>
  <c r="AZ48" i="13"/>
  <c r="BA58" i="13"/>
  <c r="AK156" i="13"/>
  <c r="AR156" i="13"/>
  <c r="BC9" i="13"/>
  <c r="AZ154" i="13"/>
  <c r="AI154" i="13"/>
  <c r="AJ142" i="13"/>
  <c r="AQ104" i="13"/>
  <c r="AQ45" i="13"/>
  <c r="AV45" i="13"/>
  <c r="AN145" i="13"/>
  <c r="AR145" i="13"/>
  <c r="AK84" i="13"/>
  <c r="AP78" i="13"/>
  <c r="AR97" i="13"/>
  <c r="AN97" i="13"/>
  <c r="AT86" i="13"/>
  <c r="AI35" i="13"/>
  <c r="BC38" i="13"/>
  <c r="AP38" i="13"/>
  <c r="AK42" i="13"/>
  <c r="BC142" i="13"/>
  <c r="AQ78" i="13"/>
  <c r="AX35" i="13"/>
  <c r="AY156" i="13"/>
  <c r="AT67" i="13"/>
  <c r="AX123" i="13"/>
  <c r="AP24" i="13"/>
  <c r="AZ156" i="13"/>
  <c r="AP142" i="13"/>
  <c r="AR62" i="13"/>
  <c r="AP54" i="13"/>
  <c r="AL104" i="13"/>
  <c r="AP87" i="13"/>
  <c r="AO87" i="13"/>
  <c r="AH62" i="13"/>
  <c r="AM105" i="13"/>
  <c r="AR147" i="13"/>
  <c r="AL123" i="13"/>
  <c r="AL156" i="13"/>
  <c r="BA154" i="13"/>
  <c r="AY154" i="13"/>
  <c r="AR104" i="13"/>
  <c r="AR45" i="13"/>
  <c r="AP145" i="13"/>
  <c r="AU78" i="13"/>
  <c r="AS97" i="13"/>
  <c r="BA35" i="13"/>
  <c r="AW42" i="13"/>
  <c r="BA40" i="13"/>
  <c r="AP40" i="13"/>
  <c r="AS12" i="13"/>
  <c r="BD12" i="13"/>
  <c r="AO12" i="13"/>
  <c r="AY12" i="13"/>
  <c r="AN12" i="13"/>
  <c r="AI12" i="13"/>
  <c r="AK12" i="13"/>
  <c r="AH12" i="13"/>
  <c r="AL12" i="13"/>
  <c r="AT12" i="13"/>
  <c r="AX12" i="13"/>
  <c r="AW12" i="13"/>
  <c r="AQ12" i="13"/>
  <c r="AM12" i="13"/>
  <c r="AJ12" i="13"/>
  <c r="AP12" i="13"/>
  <c r="AH40" i="13"/>
  <c r="AQ40" i="13"/>
  <c r="AI40" i="13"/>
  <c r="AL40" i="13"/>
  <c r="AR12" i="13"/>
  <c r="AZ70" i="13"/>
  <c r="AS70" i="13"/>
  <c r="AJ70" i="13"/>
  <c r="AI70" i="13"/>
  <c r="AR70" i="13"/>
  <c r="AW70" i="13"/>
  <c r="AY70" i="13"/>
  <c r="AP70" i="13"/>
  <c r="AH70" i="13"/>
  <c r="AQ70" i="13"/>
  <c r="AK70" i="13"/>
  <c r="AO70" i="13"/>
  <c r="AX70" i="13"/>
  <c r="AN70" i="13"/>
  <c r="AM70" i="13"/>
  <c r="BC70" i="13"/>
  <c r="AU70" i="13"/>
  <c r="AL70" i="13"/>
  <c r="AV70" i="13"/>
  <c r="BD70" i="13"/>
  <c r="BA70" i="13"/>
  <c r="AT70" i="13"/>
  <c r="BB70" i="13"/>
  <c r="AJ40" i="13"/>
  <c r="BB40" i="13"/>
  <c r="BB12" i="13"/>
  <c r="AN3" i="13"/>
  <c r="AQ3" i="13"/>
  <c r="AK40" i="13"/>
  <c r="AM40" i="13"/>
  <c r="AN40" i="13"/>
  <c r="AL3" i="13"/>
  <c r="AK3" i="13"/>
  <c r="AO40" i="13"/>
  <c r="AU12" i="13"/>
  <c r="AW3" i="13"/>
  <c r="AJ3" i="13"/>
  <c r="AR40" i="13"/>
  <c r="AZ12" i="13"/>
  <c r="AS40" i="13"/>
  <c r="AT40" i="13"/>
  <c r="AM3" i="13"/>
  <c r="AV40" i="13"/>
  <c r="BC12" i="13"/>
  <c r="AX3" i="13"/>
  <c r="BA44" i="13"/>
  <c r="AJ44" i="13"/>
  <c r="AR44" i="13"/>
  <c r="AP44" i="13"/>
  <c r="AZ44" i="13"/>
  <c r="AH44" i="13"/>
  <c r="AX44" i="13"/>
  <c r="AY44" i="13"/>
  <c r="AN44" i="13"/>
  <c r="AW44" i="13"/>
  <c r="AV44" i="13"/>
  <c r="AM44" i="13"/>
  <c r="AT44" i="13"/>
  <c r="AL44" i="13"/>
  <c r="BC44" i="13"/>
  <c r="AO44" i="13"/>
  <c r="AK44" i="13"/>
  <c r="AS44" i="13"/>
  <c r="AI44" i="13"/>
  <c r="AQ44" i="13"/>
  <c r="BD44" i="13"/>
  <c r="AU44" i="13"/>
  <c r="BB44" i="13"/>
  <c r="BB64" i="13"/>
  <c r="AK64" i="13"/>
  <c r="AO64" i="13"/>
  <c r="AN64" i="13"/>
  <c r="AM64" i="13"/>
  <c r="AV64" i="13"/>
  <c r="AJ64" i="13"/>
  <c r="BD64" i="13"/>
  <c r="AX64" i="13"/>
  <c r="AI64" i="13"/>
  <c r="BA64" i="13"/>
  <c r="AQ64" i="13"/>
  <c r="AZ64" i="13"/>
  <c r="AY64" i="13"/>
  <c r="AW40" i="13"/>
  <c r="AZ78" i="13"/>
  <c r="AI3" i="13"/>
  <c r="BD40" i="13"/>
  <c r="AX40" i="13"/>
  <c r="AJ104" i="13"/>
  <c r="BB78" i="13"/>
  <c r="AZ35" i="13"/>
  <c r="AU64" i="13"/>
  <c r="AR64" i="13"/>
  <c r="BB3" i="13"/>
  <c r="AH64" i="13"/>
  <c r="AU3" i="13"/>
  <c r="AL30" i="13"/>
  <c r="AU30" i="13"/>
  <c r="AK30" i="13"/>
  <c r="BD30" i="13"/>
  <c r="AZ30" i="13"/>
  <c r="AQ30" i="13"/>
  <c r="AP30" i="13"/>
  <c r="AT30" i="13"/>
  <c r="AY30" i="13"/>
  <c r="AX30" i="13"/>
  <c r="AW30" i="13"/>
  <c r="AN30" i="13"/>
  <c r="AM30" i="13"/>
  <c r="AV30" i="13"/>
  <c r="AS30" i="13"/>
  <c r="AR30" i="13"/>
  <c r="AH30" i="13"/>
  <c r="AO30" i="13"/>
  <c r="BC40" i="13"/>
  <c r="AS104" i="13"/>
  <c r="AW35" i="13"/>
  <c r="AJ35" i="13"/>
  <c r="AV12" i="13"/>
  <c r="AZ3" i="13"/>
  <c r="AP64" i="13"/>
  <c r="AN32" i="13"/>
  <c r="AM32" i="13"/>
  <c r="BB32" i="13"/>
  <c r="AK32" i="13"/>
  <c r="AI32" i="13"/>
  <c r="BD32" i="13"/>
  <c r="BC32" i="13"/>
  <c r="AX32" i="13"/>
  <c r="AJ32" i="13"/>
  <c r="AL32" i="13"/>
  <c r="AZ32" i="13"/>
  <c r="AR32" i="13"/>
  <c r="AQ32" i="13"/>
  <c r="AO32" i="13"/>
  <c r="AT32" i="13"/>
  <c r="AY32" i="13"/>
  <c r="AP32" i="13"/>
  <c r="AS32" i="13"/>
  <c r="BA32" i="13"/>
  <c r="AU32" i="13"/>
  <c r="AH32" i="13"/>
  <c r="AW32" i="13"/>
  <c r="AV32" i="13"/>
  <c r="AK35" i="13"/>
  <c r="BD35" i="13"/>
  <c r="AL35" i="13"/>
  <c r="AY13" i="13"/>
  <c r="AI13" i="13"/>
  <c r="AX13" i="13"/>
  <c r="AH13" i="13"/>
  <c r="AN13" i="13"/>
  <c r="AM13" i="13"/>
  <c r="BD13" i="13"/>
  <c r="AL13" i="13"/>
  <c r="AS13" i="13"/>
  <c r="AR13" i="13"/>
  <c r="AP13" i="13"/>
  <c r="AQ13" i="13"/>
  <c r="AO13" i="13"/>
  <c r="AK13" i="13"/>
  <c r="AJ13" i="13"/>
  <c r="BC13" i="13"/>
  <c r="BB13" i="13"/>
  <c r="AV13" i="13"/>
  <c r="AT13" i="13"/>
  <c r="AU13" i="13"/>
  <c r="AZ13" i="13"/>
  <c r="AW13" i="13"/>
  <c r="BA13" i="13"/>
  <c r="BA16" i="13"/>
  <c r="AK16" i="13"/>
  <c r="AZ16" i="13"/>
  <c r="AJ16" i="13"/>
  <c r="BB16" i="13"/>
  <c r="AH16" i="13"/>
  <c r="AY16" i="13"/>
  <c r="AX16" i="13"/>
  <c r="AI16" i="13"/>
  <c r="BD16" i="13"/>
  <c r="AV16" i="13"/>
  <c r="BC16" i="13"/>
  <c r="AW16" i="13"/>
  <c r="AU16" i="13"/>
  <c r="AT16" i="13"/>
  <c r="AS16" i="13"/>
  <c r="AR16" i="13"/>
  <c r="AN16" i="13"/>
  <c r="AM16" i="13"/>
  <c r="AL16" i="13"/>
  <c r="AQ16" i="13"/>
  <c r="AO16" i="13"/>
  <c r="AP16" i="13"/>
  <c r="AR17" i="13"/>
  <c r="AQ17" i="13"/>
  <c r="AP17" i="13"/>
  <c r="AU17" i="13"/>
  <c r="AS17" i="13"/>
  <c r="AT17" i="13"/>
  <c r="BB17" i="13"/>
  <c r="BA17" i="13"/>
  <c r="AZ17" i="13"/>
  <c r="AY17" i="13"/>
  <c r="AX17" i="13"/>
  <c r="AW17" i="13"/>
  <c r="AV17" i="13"/>
  <c r="AO17" i="13"/>
  <c r="AN17" i="13"/>
  <c r="AM17" i="13"/>
  <c r="BD17" i="13"/>
  <c r="BC17" i="13"/>
  <c r="AH17" i="13"/>
  <c r="AL17" i="13"/>
  <c r="AJ17" i="13"/>
  <c r="AK17" i="13"/>
  <c r="AI17" i="13"/>
  <c r="AV23" i="13"/>
  <c r="AO23" i="13"/>
  <c r="AN23" i="13"/>
  <c r="AT23" i="13"/>
  <c r="AS23" i="13"/>
  <c r="AR23" i="13"/>
  <c r="AP23" i="13"/>
  <c r="AM23" i="13"/>
  <c r="AL23" i="13"/>
  <c r="AK23" i="13"/>
  <c r="AJ23" i="13"/>
  <c r="AI23" i="13"/>
  <c r="BD23" i="13"/>
  <c r="AH23" i="13"/>
  <c r="BC23" i="13"/>
  <c r="BB23" i="13"/>
  <c r="BA23" i="13"/>
  <c r="AW23" i="13"/>
  <c r="AZ23" i="13"/>
  <c r="AY23" i="13"/>
  <c r="AU23" i="13"/>
  <c r="AX23" i="13"/>
  <c r="AQ23" i="13"/>
  <c r="BA149" i="13"/>
  <c r="AK149" i="13"/>
  <c r="AZ149" i="13"/>
  <c r="AJ149" i="13"/>
  <c r="AY149" i="13"/>
  <c r="AI149" i="13"/>
  <c r="AX149" i="13"/>
  <c r="AH149" i="13"/>
  <c r="AW149" i="13"/>
  <c r="AU149" i="13"/>
  <c r="AT149" i="13"/>
  <c r="BD149" i="13"/>
  <c r="BC149" i="13"/>
  <c r="BB149" i="13"/>
  <c r="AV149" i="13"/>
  <c r="AS149" i="13"/>
  <c r="AQ149" i="13"/>
  <c r="AP149" i="13"/>
  <c r="AO149" i="13"/>
  <c r="AN149" i="13"/>
  <c r="AM149" i="13"/>
  <c r="AL149" i="13"/>
  <c r="AR149" i="13"/>
  <c r="BC112" i="13"/>
  <c r="AM112" i="13"/>
  <c r="BB112" i="13"/>
  <c r="AL112" i="13"/>
  <c r="BA112" i="13"/>
  <c r="AK112" i="13"/>
  <c r="AY112" i="13"/>
  <c r="AI112" i="13"/>
  <c r="BD112" i="13"/>
  <c r="AZ112" i="13"/>
  <c r="AN112" i="13"/>
  <c r="AJ112" i="13"/>
  <c r="AH112" i="13"/>
  <c r="AV112" i="13"/>
  <c r="AU112" i="13"/>
  <c r="AS112" i="13"/>
  <c r="AR112" i="13"/>
  <c r="AQ112" i="13"/>
  <c r="AP112" i="13"/>
  <c r="AX112" i="13"/>
  <c r="AW112" i="13"/>
  <c r="AT112" i="13"/>
  <c r="AO112" i="13"/>
  <c r="AR94" i="13"/>
  <c r="AX94" i="13"/>
  <c r="AW94" i="13"/>
  <c r="AV94" i="13"/>
  <c r="BA94" i="13"/>
  <c r="AZ94" i="13"/>
  <c r="AN94" i="13"/>
  <c r="AM94" i="13"/>
  <c r="AL94" i="13"/>
  <c r="AK94" i="13"/>
  <c r="AJ94" i="13"/>
  <c r="AI94" i="13"/>
  <c r="AH94" i="13"/>
  <c r="BD94" i="13"/>
  <c r="BC94" i="13"/>
  <c r="BB94" i="13"/>
  <c r="AY94" i="13"/>
  <c r="AU94" i="13"/>
  <c r="AT94" i="13"/>
  <c r="AS94" i="13"/>
  <c r="AQ94" i="13"/>
  <c r="AP94" i="13"/>
  <c r="AO94" i="13"/>
  <c r="AU140" i="13"/>
  <c r="AT140" i="13"/>
  <c r="AS140" i="13"/>
  <c r="AQ140" i="13"/>
  <c r="AO140" i="13"/>
  <c r="BD140" i="13"/>
  <c r="AN140" i="13"/>
  <c r="AY140" i="13"/>
  <c r="AX140" i="13"/>
  <c r="BA140" i="13"/>
  <c r="AZ140" i="13"/>
  <c r="AW140" i="13"/>
  <c r="AI140" i="13"/>
  <c r="AH140" i="13"/>
  <c r="BC140" i="13"/>
  <c r="BB140" i="13"/>
  <c r="AV140" i="13"/>
  <c r="AR140" i="13"/>
  <c r="AP140" i="13"/>
  <c r="AM140" i="13"/>
  <c r="AL140" i="13"/>
  <c r="AK140" i="13"/>
  <c r="AJ140" i="13"/>
  <c r="BC136" i="13"/>
  <c r="AM136" i="13"/>
  <c r="BB136" i="13"/>
  <c r="AL136" i="13"/>
  <c r="BA136" i="13"/>
  <c r="AK136" i="13"/>
  <c r="AY136" i="13"/>
  <c r="AI136" i="13"/>
  <c r="AW136" i="13"/>
  <c r="AV136" i="13"/>
  <c r="AZ136" i="13"/>
  <c r="AX136" i="13"/>
  <c r="AO136" i="13"/>
  <c r="AN136" i="13"/>
  <c r="AJ136" i="13"/>
  <c r="AH136" i="13"/>
  <c r="BD136" i="13"/>
  <c r="AS136" i="13"/>
  <c r="AR136" i="13"/>
  <c r="AQ136" i="13"/>
  <c r="AP136" i="13"/>
  <c r="AU136" i="13"/>
  <c r="AT136" i="13"/>
  <c r="AP91" i="13"/>
  <c r="AQ91" i="13"/>
  <c r="AO91" i="13"/>
  <c r="AN91" i="13"/>
  <c r="AU91" i="13"/>
  <c r="AT91" i="13"/>
  <c r="AV91" i="13"/>
  <c r="AS91" i="13"/>
  <c r="AR91" i="13"/>
  <c r="AM91" i="13"/>
  <c r="AZ91" i="13"/>
  <c r="AY91" i="13"/>
  <c r="AX91" i="13"/>
  <c r="AW91" i="13"/>
  <c r="AL91" i="13"/>
  <c r="AK91" i="13"/>
  <c r="AJ91" i="13"/>
  <c r="AI91" i="13"/>
  <c r="AH91" i="13"/>
  <c r="BD91" i="13"/>
  <c r="BC91" i="13"/>
  <c r="BB91" i="13"/>
  <c r="BA91" i="13"/>
  <c r="AQ71" i="13"/>
  <c r="AR71" i="13"/>
  <c r="AP71" i="13"/>
  <c r="BA71" i="13"/>
  <c r="AH71" i="13"/>
  <c r="AZ71" i="13"/>
  <c r="AY71" i="13"/>
  <c r="AX71" i="13"/>
  <c r="BD71" i="13"/>
  <c r="BC71" i="13"/>
  <c r="BB71" i="13"/>
  <c r="AW71" i="13"/>
  <c r="AV71" i="13"/>
  <c r="AU71" i="13"/>
  <c r="AT71" i="13"/>
  <c r="AS71" i="13"/>
  <c r="AO71" i="13"/>
  <c r="AN71" i="13"/>
  <c r="AM71" i="13"/>
  <c r="AL71" i="13"/>
  <c r="AK71" i="13"/>
  <c r="AJ71" i="13"/>
  <c r="AI71" i="13"/>
  <c r="AZ53" i="13"/>
  <c r="AJ53" i="13"/>
  <c r="AT53" i="13"/>
  <c r="AS53" i="13"/>
  <c r="AU53" i="13"/>
  <c r="AR53" i="13"/>
  <c r="AQ53" i="13"/>
  <c r="AP53" i="13"/>
  <c r="AO53" i="13"/>
  <c r="AN53" i="13"/>
  <c r="AM53" i="13"/>
  <c r="AL53" i="13"/>
  <c r="AK53" i="13"/>
  <c r="AI53" i="13"/>
  <c r="AH53" i="13"/>
  <c r="BD53" i="13"/>
  <c r="BC53" i="13"/>
  <c r="BB53" i="13"/>
  <c r="BA53" i="13"/>
  <c r="AY53" i="13"/>
  <c r="AX53" i="13"/>
  <c r="AW53" i="13"/>
  <c r="AV53" i="13"/>
  <c r="BA133" i="13"/>
  <c r="AK133" i="13"/>
  <c r="AZ133" i="13"/>
  <c r="AJ133" i="13"/>
  <c r="AY133" i="13"/>
  <c r="AI133" i="13"/>
  <c r="AW133" i="13"/>
  <c r="AU133" i="13"/>
  <c r="AT133" i="13"/>
  <c r="BC133" i="13"/>
  <c r="BB133" i="13"/>
  <c r="AM133" i="13"/>
  <c r="AL133" i="13"/>
  <c r="BD133" i="13"/>
  <c r="AR133" i="13"/>
  <c r="AQ133" i="13"/>
  <c r="AP133" i="13"/>
  <c r="AO133" i="13"/>
  <c r="AN133" i="13"/>
  <c r="AH133" i="13"/>
  <c r="AX133" i="13"/>
  <c r="AV133" i="13"/>
  <c r="AS133" i="13"/>
  <c r="AY106" i="13"/>
  <c r="AI106" i="13"/>
  <c r="AX106" i="13"/>
  <c r="AH106" i="13"/>
  <c r="AW106" i="13"/>
  <c r="AU106" i="13"/>
  <c r="AN106" i="13"/>
  <c r="AM106" i="13"/>
  <c r="AT106" i="13"/>
  <c r="AS106" i="13"/>
  <c r="AR106" i="13"/>
  <c r="BD106" i="13"/>
  <c r="BC106" i="13"/>
  <c r="BB106" i="13"/>
  <c r="BA106" i="13"/>
  <c r="AZ106" i="13"/>
  <c r="AV106" i="13"/>
  <c r="AQ106" i="13"/>
  <c r="AP106" i="13"/>
  <c r="AO106" i="13"/>
  <c r="AL106" i="13"/>
  <c r="AK106" i="13"/>
  <c r="AJ106" i="13"/>
  <c r="BB93" i="13"/>
  <c r="AL93" i="13"/>
  <c r="AP93" i="13"/>
  <c r="AO93" i="13"/>
  <c r="AN93" i="13"/>
  <c r="BD93" i="13"/>
  <c r="AI93" i="13"/>
  <c r="BC93" i="13"/>
  <c r="AH93" i="13"/>
  <c r="AR93" i="13"/>
  <c r="AQ93" i="13"/>
  <c r="AM93" i="13"/>
  <c r="AK93" i="13"/>
  <c r="BA93" i="13"/>
  <c r="AZ93" i="13"/>
  <c r="AY93" i="13"/>
  <c r="AX93" i="13"/>
  <c r="AW93" i="13"/>
  <c r="AV93" i="13"/>
  <c r="AU93" i="13"/>
  <c r="AT93" i="13"/>
  <c r="AS93" i="13"/>
  <c r="AJ93" i="13"/>
  <c r="BB101" i="13"/>
  <c r="AL101" i="13"/>
  <c r="BA101" i="13"/>
  <c r="AK101" i="13"/>
  <c r="AR101" i="13"/>
  <c r="AQ101" i="13"/>
  <c r="AP101" i="13"/>
  <c r="AS101" i="13"/>
  <c r="AO101" i="13"/>
  <c r="BD101" i="13"/>
  <c r="BC101" i="13"/>
  <c r="AZ101" i="13"/>
  <c r="AY101" i="13"/>
  <c r="AX101" i="13"/>
  <c r="AW101" i="13"/>
  <c r="AV101" i="13"/>
  <c r="AU101" i="13"/>
  <c r="AT101" i="13"/>
  <c r="AN101" i="13"/>
  <c r="AM101" i="13"/>
  <c r="AJ101" i="13"/>
  <c r="AI101" i="13"/>
  <c r="AH101" i="13"/>
  <c r="BC144" i="13"/>
  <c r="AM144" i="13"/>
  <c r="BB144" i="13"/>
  <c r="AL144" i="13"/>
  <c r="BA144" i="13"/>
  <c r="AK144" i="13"/>
  <c r="AY144" i="13"/>
  <c r="AI144" i="13"/>
  <c r="AW144" i="13"/>
  <c r="AV144" i="13"/>
  <c r="AU144" i="13"/>
  <c r="AT144" i="13"/>
  <c r="AJ144" i="13"/>
  <c r="AH144" i="13"/>
  <c r="AO144" i="13"/>
  <c r="AN144" i="13"/>
  <c r="AX144" i="13"/>
  <c r="AS144" i="13"/>
  <c r="AR144" i="13"/>
  <c r="AQ144" i="13"/>
  <c r="AP144" i="13"/>
  <c r="BD144" i="13"/>
  <c r="AZ144" i="13"/>
  <c r="AZ90" i="13"/>
  <c r="AJ90" i="13"/>
  <c r="AY90" i="13"/>
  <c r="AH90" i="13"/>
  <c r="AX90" i="13"/>
  <c r="AW90" i="13"/>
  <c r="BA90" i="13"/>
  <c r="AV90" i="13"/>
  <c r="AT90" i="13"/>
  <c r="AS90" i="13"/>
  <c r="AR90" i="13"/>
  <c r="AQ90" i="13"/>
  <c r="AP90" i="13"/>
  <c r="AO90" i="13"/>
  <c r="AN90" i="13"/>
  <c r="AM90" i="13"/>
  <c r="AL90" i="13"/>
  <c r="AK90" i="13"/>
  <c r="AI90" i="13"/>
  <c r="BD90" i="13"/>
  <c r="BC90" i="13"/>
  <c r="BB90" i="13"/>
  <c r="AU90" i="13"/>
  <c r="AW80" i="13"/>
  <c r="AV80" i="13"/>
  <c r="AX80" i="13"/>
  <c r="AU80" i="13"/>
  <c r="BC80" i="13"/>
  <c r="AI80" i="13"/>
  <c r="BB80" i="13"/>
  <c r="AH80" i="13"/>
  <c r="BA80" i="13"/>
  <c r="AZ80" i="13"/>
  <c r="BD80" i="13"/>
  <c r="AY80" i="13"/>
  <c r="AT80" i="13"/>
  <c r="AS80" i="13"/>
  <c r="AR80" i="13"/>
  <c r="AQ80" i="13"/>
  <c r="AP80" i="13"/>
  <c r="AK80" i="13"/>
  <c r="AJ80" i="13"/>
  <c r="AO80" i="13"/>
  <c r="AN80" i="13"/>
  <c r="AM80" i="13"/>
  <c r="AL80" i="13"/>
  <c r="BC65" i="13"/>
  <c r="AM65" i="13"/>
  <c r="AT65" i="13"/>
  <c r="AS65" i="13"/>
  <c r="BA65" i="13"/>
  <c r="AH65" i="13"/>
  <c r="AZ65" i="13"/>
  <c r="AY65" i="13"/>
  <c r="AX65" i="13"/>
  <c r="BD65" i="13"/>
  <c r="BB65" i="13"/>
  <c r="AW65" i="13"/>
  <c r="AV65" i="13"/>
  <c r="AU65" i="13"/>
  <c r="AR65" i="13"/>
  <c r="AQ65" i="13"/>
  <c r="AP65" i="13"/>
  <c r="AN65" i="13"/>
  <c r="AO65" i="13"/>
  <c r="AL65" i="13"/>
  <c r="AK65" i="13"/>
  <c r="AJ65" i="13"/>
  <c r="AI65" i="13"/>
  <c r="AV31" i="13"/>
  <c r="BC31" i="13"/>
  <c r="AL31" i="13"/>
  <c r="BB31" i="13"/>
  <c r="AK31" i="13"/>
  <c r="AZ31" i="13"/>
  <c r="AY31" i="13"/>
  <c r="AX31" i="13"/>
  <c r="AW31" i="13"/>
  <c r="AU31" i="13"/>
  <c r="AT31" i="13"/>
  <c r="AS31" i="13"/>
  <c r="AR31" i="13"/>
  <c r="AQ31" i="13"/>
  <c r="AP31" i="13"/>
  <c r="AO31" i="13"/>
  <c r="AN31" i="13"/>
  <c r="AM31" i="13"/>
  <c r="BD31" i="13"/>
  <c r="BA31" i="13"/>
  <c r="AI31" i="13"/>
  <c r="AJ31" i="13"/>
  <c r="AH31" i="13"/>
  <c r="AQ150" i="13"/>
  <c r="AP150" i="13"/>
  <c r="AO150" i="13"/>
  <c r="BD150" i="13"/>
  <c r="AN150" i="13"/>
  <c r="BC150" i="13"/>
  <c r="AM150" i="13"/>
  <c r="BA150" i="13"/>
  <c r="AK150" i="13"/>
  <c r="AZ150" i="13"/>
  <c r="AJ150" i="13"/>
  <c r="AL150" i="13"/>
  <c r="AI150" i="13"/>
  <c r="AH150" i="13"/>
  <c r="AR150" i="13"/>
  <c r="BB150" i="13"/>
  <c r="AY150" i="13"/>
  <c r="AX150" i="13"/>
  <c r="AW150" i="13"/>
  <c r="AV150" i="13"/>
  <c r="AU150" i="13"/>
  <c r="AT150" i="13"/>
  <c r="AS150" i="13"/>
  <c r="AR25" i="13"/>
  <c r="AN25" i="13"/>
  <c r="BD25" i="13"/>
  <c r="AM25" i="13"/>
  <c r="AZ25" i="13"/>
  <c r="AY25" i="13"/>
  <c r="AX25" i="13"/>
  <c r="AL25" i="13"/>
  <c r="AK25" i="13"/>
  <c r="AJ25" i="13"/>
  <c r="AI25" i="13"/>
  <c r="BC25" i="13"/>
  <c r="AH25" i="13"/>
  <c r="BB25" i="13"/>
  <c r="BA25" i="13"/>
  <c r="AW25" i="13"/>
  <c r="AV25" i="13"/>
  <c r="AP25" i="13"/>
  <c r="AO25" i="13"/>
  <c r="AS25" i="13"/>
  <c r="AQ25" i="13"/>
  <c r="AU25" i="13"/>
  <c r="AT25" i="13"/>
  <c r="AP22" i="13"/>
  <c r="AX22" i="13"/>
  <c r="AW22" i="13"/>
  <c r="BA22" i="13"/>
  <c r="AH22" i="13"/>
  <c r="AZ22" i="13"/>
  <c r="AY22" i="13"/>
  <c r="AR22" i="13"/>
  <c r="AQ22" i="13"/>
  <c r="AN22" i="13"/>
  <c r="AO22" i="13"/>
  <c r="AM22" i="13"/>
  <c r="AL22" i="13"/>
  <c r="AK22" i="13"/>
  <c r="AJ22" i="13"/>
  <c r="AI22" i="13"/>
  <c r="BD22" i="13"/>
  <c r="AV22" i="13"/>
  <c r="AU22" i="13"/>
  <c r="AT22" i="13"/>
  <c r="AS22" i="13"/>
  <c r="BB22" i="13"/>
  <c r="BC22" i="13"/>
  <c r="AR49" i="13"/>
  <c r="AV49" i="13"/>
  <c r="AU49" i="13"/>
  <c r="BA49" i="13"/>
  <c r="AH49" i="13"/>
  <c r="AZ49" i="13"/>
  <c r="AY49" i="13"/>
  <c r="AX49" i="13"/>
  <c r="AW49" i="13"/>
  <c r="AT49" i="13"/>
  <c r="AS49" i="13"/>
  <c r="AQ49" i="13"/>
  <c r="BD49" i="13"/>
  <c r="BC49" i="13"/>
  <c r="BB49" i="13"/>
  <c r="AP49" i="13"/>
  <c r="AO49" i="13"/>
  <c r="AN49" i="13"/>
  <c r="AM49" i="13"/>
  <c r="AL49" i="13"/>
  <c r="AK49" i="13"/>
  <c r="AJ49" i="13"/>
  <c r="AI49" i="13"/>
  <c r="BA8" i="13"/>
  <c r="AK8" i="13"/>
  <c r="AQ8" i="13"/>
  <c r="AP8" i="13"/>
  <c r="AO8" i="13"/>
  <c r="AN8" i="13"/>
  <c r="AM8" i="13"/>
  <c r="AL8" i="13"/>
  <c r="AJ8" i="13"/>
  <c r="BC8" i="13"/>
  <c r="BD8" i="13"/>
  <c r="AI8" i="13"/>
  <c r="AH8" i="13"/>
  <c r="BB8" i="13"/>
  <c r="AZ8" i="13"/>
  <c r="AY8" i="13"/>
  <c r="AX8" i="13"/>
  <c r="AU8" i="13"/>
  <c r="AT8" i="13"/>
  <c r="AS8" i="13"/>
  <c r="AR8" i="13"/>
  <c r="AW8" i="13"/>
  <c r="AV8" i="13"/>
  <c r="BD51" i="13"/>
  <c r="AN51" i="13"/>
  <c r="AU51" i="13"/>
  <c r="AT51" i="13"/>
  <c r="AM51" i="13"/>
  <c r="AL51" i="13"/>
  <c r="AK51" i="13"/>
  <c r="BC51" i="13"/>
  <c r="AJ51" i="13"/>
  <c r="BB51" i="13"/>
  <c r="AI51" i="13"/>
  <c r="BA51" i="13"/>
  <c r="AH51" i="13"/>
  <c r="AZ51" i="13"/>
  <c r="AY51" i="13"/>
  <c r="AX51" i="13"/>
  <c r="AW51" i="13"/>
  <c r="AV51" i="13"/>
  <c r="AS51" i="13"/>
  <c r="AR51" i="13"/>
  <c r="AQ51" i="13"/>
  <c r="AP51" i="13"/>
  <c r="AO51" i="13"/>
  <c r="AO14" i="13"/>
  <c r="BD14" i="13"/>
  <c r="AN14" i="13"/>
  <c r="AX14" i="13"/>
  <c r="AW14" i="13"/>
  <c r="AV14" i="13"/>
  <c r="AP14" i="13"/>
  <c r="AM14" i="13"/>
  <c r="AL14" i="13"/>
  <c r="AK14" i="13"/>
  <c r="AJ14" i="13"/>
  <c r="AI14" i="13"/>
  <c r="BA14" i="13"/>
  <c r="BC14" i="13"/>
  <c r="AH14" i="13"/>
  <c r="BB14" i="13"/>
  <c r="AZ14" i="13"/>
  <c r="AY14" i="13"/>
  <c r="AU14" i="13"/>
  <c r="AT14" i="13"/>
  <c r="AS14" i="13"/>
  <c r="AR14" i="13"/>
  <c r="AQ14" i="13"/>
  <c r="AY114" i="13"/>
  <c r="AI114" i="13"/>
  <c r="AX114" i="13"/>
  <c r="AH114" i="13"/>
  <c r="AW114" i="13"/>
  <c r="AU114" i="13"/>
  <c r="AR114" i="13"/>
  <c r="AQ114" i="13"/>
  <c r="AJ114" i="13"/>
  <c r="BD114" i="13"/>
  <c r="BC114" i="13"/>
  <c r="BB114" i="13"/>
  <c r="BA114" i="13"/>
  <c r="AZ114" i="13"/>
  <c r="AS114" i="13"/>
  <c r="AP114" i="13"/>
  <c r="AO114" i="13"/>
  <c r="AN114" i="13"/>
  <c r="AM114" i="13"/>
  <c r="AL114" i="13"/>
  <c r="AK114" i="13"/>
  <c r="AV114" i="13"/>
  <c r="AT114" i="13"/>
  <c r="AU61" i="13"/>
  <c r="AV61" i="13"/>
  <c r="AT61" i="13"/>
  <c r="AN61" i="13"/>
  <c r="AM61" i="13"/>
  <c r="AL61" i="13"/>
  <c r="BD61" i="13"/>
  <c r="AK61" i="13"/>
  <c r="BC61" i="13"/>
  <c r="BB61" i="13"/>
  <c r="BA61" i="13"/>
  <c r="AZ61" i="13"/>
  <c r="AY61" i="13"/>
  <c r="AX61" i="13"/>
  <c r="AW61" i="13"/>
  <c r="AS61" i="13"/>
  <c r="AR61" i="13"/>
  <c r="AQ61" i="13"/>
  <c r="AP61" i="13"/>
  <c r="AO61" i="13"/>
  <c r="AJ61" i="13"/>
  <c r="AI61" i="13"/>
  <c r="AH61" i="13"/>
  <c r="AS74" i="13"/>
  <c r="AY74" i="13"/>
  <c r="AH74" i="13"/>
  <c r="AX74" i="13"/>
  <c r="BB74" i="13"/>
  <c r="AI74" i="13"/>
  <c r="BA74" i="13"/>
  <c r="AZ74" i="13"/>
  <c r="AW74" i="13"/>
  <c r="BD74" i="13"/>
  <c r="BC74" i="13"/>
  <c r="AV74" i="13"/>
  <c r="AU74" i="13"/>
  <c r="AT74" i="13"/>
  <c r="AR74" i="13"/>
  <c r="AQ74" i="13"/>
  <c r="AP74" i="13"/>
  <c r="AM74" i="13"/>
  <c r="AL74" i="13"/>
  <c r="AK74" i="13"/>
  <c r="AJ74" i="13"/>
  <c r="AO74" i="13"/>
  <c r="AN74" i="13"/>
  <c r="AU132" i="13"/>
  <c r="AT132" i="13"/>
  <c r="AS132" i="13"/>
  <c r="AQ132" i="13"/>
  <c r="AO132" i="13"/>
  <c r="BD132" i="13"/>
  <c r="AN132" i="13"/>
  <c r="BA132" i="13"/>
  <c r="AZ132" i="13"/>
  <c r="BC132" i="13"/>
  <c r="BB132" i="13"/>
  <c r="AY132" i="13"/>
  <c r="AX132" i="13"/>
  <c r="AW132" i="13"/>
  <c r="AV132" i="13"/>
  <c r="AR132" i="13"/>
  <c r="AP132" i="13"/>
  <c r="AM132" i="13"/>
  <c r="AL132" i="13"/>
  <c r="AK132" i="13"/>
  <c r="AJ132" i="13"/>
  <c r="AI132" i="13"/>
  <c r="AH132" i="13"/>
  <c r="AO115" i="13"/>
  <c r="BD115" i="13"/>
  <c r="AN115" i="13"/>
  <c r="BC115" i="13"/>
  <c r="AM115" i="13"/>
  <c r="BA115" i="13"/>
  <c r="AK115" i="13"/>
  <c r="AP115" i="13"/>
  <c r="AL115" i="13"/>
  <c r="BB115" i="13"/>
  <c r="AZ115" i="13"/>
  <c r="AJ115" i="13"/>
  <c r="AI115" i="13"/>
  <c r="AH115" i="13"/>
  <c r="AY115" i="13"/>
  <c r="AX115" i="13"/>
  <c r="AW115" i="13"/>
  <c r="AV115" i="13"/>
  <c r="AU115" i="13"/>
  <c r="AR115" i="13"/>
  <c r="AQ115" i="13"/>
  <c r="AT115" i="13"/>
  <c r="AS115" i="13"/>
  <c r="AS137" i="13"/>
  <c r="AR137" i="13"/>
  <c r="AQ137" i="13"/>
  <c r="AO137" i="13"/>
  <c r="BC137" i="13"/>
  <c r="AM137" i="13"/>
  <c r="BB137" i="13"/>
  <c r="AL137" i="13"/>
  <c r="AY137" i="13"/>
  <c r="AX137" i="13"/>
  <c r="AP137" i="13"/>
  <c r="AN137" i="13"/>
  <c r="AK137" i="13"/>
  <c r="AJ137" i="13"/>
  <c r="AI137" i="13"/>
  <c r="AZ137" i="13"/>
  <c r="AW137" i="13"/>
  <c r="AV137" i="13"/>
  <c r="AU137" i="13"/>
  <c r="AT137" i="13"/>
  <c r="AH137" i="13"/>
  <c r="BD137" i="13"/>
  <c r="BA137" i="13"/>
  <c r="BD96" i="13"/>
  <c r="AN96" i="13"/>
  <c r="AW96" i="13"/>
  <c r="AV96" i="13"/>
  <c r="AU96" i="13"/>
  <c r="AP96" i="13"/>
  <c r="AO96" i="13"/>
  <c r="AJ96" i="13"/>
  <c r="AI96" i="13"/>
  <c r="AH96" i="13"/>
  <c r="BC96" i="13"/>
  <c r="AX96" i="13"/>
  <c r="AT96" i="13"/>
  <c r="AS96" i="13"/>
  <c r="AR96" i="13"/>
  <c r="AQ96" i="13"/>
  <c r="AM96" i="13"/>
  <c r="AL96" i="13"/>
  <c r="AK96" i="13"/>
  <c r="BB96" i="13"/>
  <c r="BA96" i="13"/>
  <c r="AZ96" i="13"/>
  <c r="AY96" i="13"/>
  <c r="AO68" i="13"/>
  <c r="BA68" i="13"/>
  <c r="AJ68" i="13"/>
  <c r="AZ68" i="13"/>
  <c r="AI68" i="13"/>
  <c r="BB68" i="13"/>
  <c r="AY68" i="13"/>
  <c r="AX68" i="13"/>
  <c r="AW68" i="13"/>
  <c r="BD68" i="13"/>
  <c r="BC68" i="13"/>
  <c r="AV68" i="13"/>
  <c r="AU68" i="13"/>
  <c r="AT68" i="13"/>
  <c r="AS68" i="13"/>
  <c r="AR68" i="13"/>
  <c r="AQ68" i="13"/>
  <c r="AP68" i="13"/>
  <c r="AN68" i="13"/>
  <c r="AM68" i="13"/>
  <c r="AL68" i="13"/>
  <c r="AK68" i="13"/>
  <c r="AH68" i="13"/>
  <c r="AW10" i="13"/>
  <c r="AV10" i="13"/>
  <c r="AR10" i="13"/>
  <c r="AQ10" i="13"/>
  <c r="AP10" i="13"/>
  <c r="BC10" i="13"/>
  <c r="AH10" i="13"/>
  <c r="BB10" i="13"/>
  <c r="BA10" i="13"/>
  <c r="AZ10" i="13"/>
  <c r="AY10" i="13"/>
  <c r="AU10" i="13"/>
  <c r="AX10" i="13"/>
  <c r="AT10" i="13"/>
  <c r="AS10" i="13"/>
  <c r="AO10" i="13"/>
  <c r="BD10" i="13"/>
  <c r="AJ10" i="13"/>
  <c r="AN10" i="13"/>
  <c r="AM10" i="13"/>
  <c r="AL10" i="13"/>
  <c r="AK10" i="13"/>
  <c r="AI10" i="13"/>
  <c r="AT52" i="13"/>
  <c r="BC52" i="13"/>
  <c r="AL52" i="13"/>
  <c r="BB52" i="13"/>
  <c r="AK52" i="13"/>
  <c r="AZ52" i="13"/>
  <c r="AY52" i="13"/>
  <c r="AX52" i="13"/>
  <c r="AW52" i="13"/>
  <c r="AV52" i="13"/>
  <c r="AU52" i="13"/>
  <c r="AS52" i="13"/>
  <c r="AR52" i="13"/>
  <c r="BD52" i="13"/>
  <c r="BA52" i="13"/>
  <c r="AQ52" i="13"/>
  <c r="AP52" i="13"/>
  <c r="AH52" i="13"/>
  <c r="AO52" i="13"/>
  <c r="AN52" i="13"/>
  <c r="AJ52" i="13"/>
  <c r="AM52" i="13"/>
  <c r="AI52" i="13"/>
  <c r="AS121" i="13"/>
  <c r="AR121" i="13"/>
  <c r="AQ121" i="13"/>
  <c r="AO121" i="13"/>
  <c r="BC121" i="13"/>
  <c r="AM121" i="13"/>
  <c r="AL121" i="13"/>
  <c r="AK121" i="13"/>
  <c r="BA121" i="13"/>
  <c r="AZ121" i="13"/>
  <c r="AY121" i="13"/>
  <c r="BD121" i="13"/>
  <c r="BB121" i="13"/>
  <c r="AX121" i="13"/>
  <c r="AW121" i="13"/>
  <c r="AV121" i="13"/>
  <c r="AJ121" i="13"/>
  <c r="AI121" i="13"/>
  <c r="AH121" i="13"/>
  <c r="AU121" i="13"/>
  <c r="AT121" i="13"/>
  <c r="AP121" i="13"/>
  <c r="AN121" i="13"/>
  <c r="BA141" i="13"/>
  <c r="AK141" i="13"/>
  <c r="AZ141" i="13"/>
  <c r="AJ141" i="13"/>
  <c r="AY141" i="13"/>
  <c r="AI141" i="13"/>
  <c r="AW141" i="13"/>
  <c r="AU141" i="13"/>
  <c r="AT141" i="13"/>
  <c r="AX141" i="13"/>
  <c r="AV141" i="13"/>
  <c r="BD141" i="13"/>
  <c r="BC141" i="13"/>
  <c r="AP141" i="13"/>
  <c r="AO141" i="13"/>
  <c r="AN141" i="13"/>
  <c r="BB141" i="13"/>
  <c r="AH141" i="13"/>
  <c r="AS141" i="13"/>
  <c r="AR141" i="13"/>
  <c r="AQ141" i="13"/>
  <c r="AM141" i="13"/>
  <c r="AL141" i="13"/>
  <c r="BC120" i="13"/>
  <c r="AM120" i="13"/>
  <c r="BB120" i="13"/>
  <c r="AL120" i="13"/>
  <c r="BA120" i="13"/>
  <c r="AK120" i="13"/>
  <c r="AY120" i="13"/>
  <c r="AI120" i="13"/>
  <c r="AW120" i="13"/>
  <c r="AQ120" i="13"/>
  <c r="AP120" i="13"/>
  <c r="BD120" i="13"/>
  <c r="AZ120" i="13"/>
  <c r="AX120" i="13"/>
  <c r="AT120" i="13"/>
  <c r="AS120" i="13"/>
  <c r="AR120" i="13"/>
  <c r="AO120" i="13"/>
  <c r="AN120" i="13"/>
  <c r="AJ120" i="13"/>
  <c r="AV120" i="13"/>
  <c r="AU120" i="13"/>
  <c r="AH120" i="13"/>
  <c r="AS113" i="13"/>
  <c r="AR113" i="13"/>
  <c r="AQ113" i="13"/>
  <c r="AO113" i="13"/>
  <c r="AX113" i="13"/>
  <c r="AW113" i="13"/>
  <c r="AJ113" i="13"/>
  <c r="AI113" i="13"/>
  <c r="BD113" i="13"/>
  <c r="AH113" i="13"/>
  <c r="BA113" i="13"/>
  <c r="AZ113" i="13"/>
  <c r="BB113" i="13"/>
  <c r="AY113" i="13"/>
  <c r="AV113" i="13"/>
  <c r="AU113" i="13"/>
  <c r="BC113" i="13"/>
  <c r="AT113" i="13"/>
  <c r="AP113" i="13"/>
  <c r="AN113" i="13"/>
  <c r="AM113" i="13"/>
  <c r="AL113" i="13"/>
  <c r="AK113" i="13"/>
  <c r="BB157" i="13" l="1"/>
  <c r="V36" i="1" s="1"/>
  <c r="AI157" i="13"/>
  <c r="C36" i="1" s="1"/>
  <c r="AU157" i="13"/>
  <c r="O36" i="1" s="1"/>
  <c r="AL157" i="13"/>
  <c r="F36" i="1" s="1"/>
  <c r="AV157" i="13"/>
  <c r="P36" i="1" s="1"/>
  <c r="BD157" i="13"/>
  <c r="X36" i="1" s="1"/>
  <c r="AW157" i="13"/>
  <c r="Q36" i="1" s="1"/>
  <c r="AN157" i="13"/>
  <c r="H36" i="1" s="1"/>
  <c r="AH157" i="13"/>
  <c r="B36" i="1" s="1"/>
  <c r="AT157" i="13"/>
  <c r="N36" i="1" s="1"/>
  <c r="AO157" i="13"/>
  <c r="I36" i="1" s="1"/>
  <c r="AS157" i="13"/>
  <c r="M36" i="1" s="1"/>
  <c r="AY157" i="13"/>
  <c r="S36" i="1" s="1"/>
  <c r="AM157" i="13"/>
  <c r="G36" i="1" s="1"/>
  <c r="BC157" i="13"/>
  <c r="W36" i="1" s="1"/>
  <c r="AP157" i="13"/>
  <c r="J36" i="1" s="1"/>
  <c r="AQ157" i="13"/>
  <c r="K36" i="1" s="1"/>
  <c r="AX157" i="13"/>
  <c r="R36" i="1" s="1"/>
  <c r="BA157" i="13"/>
  <c r="U36" i="1" s="1"/>
  <c r="AK157" i="13"/>
  <c r="E36" i="1" s="1"/>
  <c r="AR157" i="13"/>
  <c r="L36" i="1" s="1"/>
  <c r="AJ157" i="13"/>
  <c r="D36" i="1" s="1"/>
  <c r="AZ157" i="13"/>
  <c r="T36" i="1" s="1"/>
  <c r="B34" i="1" l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C35" i="1" l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B35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B33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B32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B31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B30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B29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B28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B27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B25" i="1"/>
  <c r="Z25" i="1" l="1"/>
  <c r="Z36" i="1" l="1"/>
  <c r="Z35" i="1"/>
  <c r="Z32" i="1"/>
  <c r="Z31" i="1"/>
  <c r="Z29" i="1"/>
  <c r="Z28" i="1"/>
  <c r="Z27" i="1"/>
  <c r="Z26" i="1"/>
  <c r="Z34" i="1"/>
  <c r="Z33" i="1"/>
  <c r="Z2" i="4"/>
  <c r="Z3" i="4"/>
  <c r="Z4" i="4"/>
  <c r="Z5" i="11"/>
  <c r="Z4" i="11"/>
  <c r="Z3" i="11"/>
  <c r="Z2" i="11"/>
  <c r="Z2" i="10"/>
  <c r="Z4" i="10"/>
  <c r="Z3" i="10"/>
  <c r="Z5" i="9"/>
  <c r="Z2" i="9"/>
  <c r="Z4" i="9"/>
  <c r="Z3" i="9"/>
  <c r="Z4" i="8"/>
  <c r="Z3" i="8"/>
  <c r="Z2" i="8"/>
  <c r="Z4" i="7"/>
  <c r="Z3" i="7"/>
  <c r="Z2" i="7"/>
  <c r="Z3" i="6"/>
  <c r="Z4" i="6"/>
  <c r="Z2" i="6"/>
  <c r="Z2" i="5"/>
  <c r="Z3" i="5"/>
  <c r="Z4" i="5"/>
  <c r="Z5" i="5"/>
  <c r="Z6" i="5"/>
  <c r="Z7" i="5"/>
  <c r="Z8" i="5"/>
  <c r="Z9" i="5"/>
  <c r="Z2" i="2"/>
  <c r="Z56" i="3"/>
  <c r="Z55" i="3"/>
  <c r="Z54" i="3"/>
  <c r="Z53" i="3"/>
  <c r="Z52" i="3"/>
  <c r="Z51" i="3"/>
  <c r="Z50" i="3"/>
  <c r="Z49" i="3"/>
  <c r="Z48" i="3"/>
  <c r="Z47" i="3"/>
  <c r="Z46" i="3"/>
  <c r="Z45" i="3"/>
  <c r="Z44" i="3"/>
  <c r="Z43" i="3"/>
  <c r="Z42" i="3"/>
  <c r="Z41" i="3"/>
  <c r="Z40" i="3"/>
  <c r="Z39" i="3"/>
  <c r="Z38" i="3"/>
  <c r="Z37" i="3"/>
  <c r="Z36" i="3"/>
  <c r="Z35" i="3"/>
  <c r="Z34" i="3"/>
  <c r="Z33" i="3"/>
  <c r="Z32" i="3"/>
  <c r="Z31" i="3"/>
  <c r="Z30" i="3"/>
  <c r="Z29" i="3"/>
  <c r="Z28" i="3"/>
  <c r="Z27" i="3"/>
  <c r="Z26" i="3"/>
  <c r="Z25" i="3"/>
  <c r="Z24" i="3"/>
  <c r="Z23" i="3"/>
  <c r="Z22" i="3"/>
  <c r="Z21" i="3"/>
  <c r="Z20" i="3"/>
  <c r="Z19" i="3"/>
  <c r="Z18" i="3"/>
  <c r="Z17" i="3"/>
  <c r="Z16" i="3"/>
  <c r="Z15" i="3"/>
  <c r="Z14" i="3"/>
  <c r="Z13" i="3"/>
  <c r="Z12" i="3"/>
  <c r="Z11" i="3"/>
  <c r="Z10" i="3"/>
  <c r="Z9" i="3"/>
  <c r="Z8" i="3"/>
  <c r="Z7" i="3"/>
  <c r="Z6" i="3"/>
  <c r="Z5" i="3"/>
  <c r="Z4" i="3"/>
  <c r="Z3" i="3"/>
  <c r="Z2" i="3"/>
  <c r="Z230" i="2"/>
  <c r="Z229" i="2"/>
  <c r="Z228" i="2"/>
  <c r="Z227" i="2"/>
  <c r="Z226" i="2"/>
  <c r="Z225" i="2"/>
  <c r="Z224" i="2"/>
  <c r="Z223" i="2"/>
  <c r="Z222" i="2"/>
  <c r="Z221" i="2"/>
  <c r="Z220" i="2"/>
  <c r="Z219" i="2"/>
  <c r="Z218" i="2"/>
  <c r="Z217" i="2"/>
  <c r="Z216" i="2"/>
  <c r="Z215" i="2"/>
  <c r="Z214" i="2"/>
  <c r="Z213" i="2"/>
  <c r="Z212" i="2"/>
  <c r="Z211" i="2"/>
  <c r="Z210" i="2"/>
  <c r="Z209" i="2"/>
  <c r="Z208" i="2"/>
  <c r="Z207" i="2"/>
  <c r="Z206" i="2"/>
  <c r="Z205" i="2"/>
  <c r="Z204" i="2"/>
  <c r="Z203" i="2"/>
  <c r="Z202" i="2"/>
  <c r="Z201" i="2"/>
  <c r="Z200" i="2"/>
  <c r="Z199" i="2"/>
  <c r="Z198" i="2"/>
  <c r="Z197" i="2"/>
  <c r="Z196" i="2"/>
  <c r="Z195" i="2"/>
  <c r="Z194" i="2"/>
  <c r="Z193" i="2"/>
  <c r="Z192" i="2"/>
  <c r="Z191" i="2"/>
  <c r="Z190" i="2"/>
  <c r="Z189" i="2"/>
  <c r="Z188" i="2"/>
  <c r="Z187" i="2"/>
  <c r="Z186" i="2"/>
  <c r="Z185" i="2"/>
  <c r="Z184" i="2"/>
  <c r="Z183" i="2"/>
  <c r="Z182" i="2"/>
  <c r="Z181" i="2"/>
  <c r="Z180" i="2"/>
  <c r="Z179" i="2"/>
  <c r="Z178" i="2"/>
  <c r="Z177" i="2"/>
  <c r="Z176" i="2"/>
  <c r="Z175" i="2"/>
  <c r="Z174" i="2"/>
  <c r="Z173" i="2"/>
  <c r="Z172" i="2"/>
  <c r="Z171" i="2"/>
  <c r="Z170" i="2"/>
  <c r="Z169" i="2"/>
  <c r="Z168" i="2"/>
  <c r="Z167" i="2"/>
  <c r="Z166" i="2"/>
  <c r="Z165" i="2"/>
  <c r="Z164" i="2"/>
  <c r="Z163" i="2"/>
  <c r="Z162" i="2"/>
  <c r="Z161" i="2"/>
  <c r="Z160" i="2"/>
  <c r="Z159" i="2"/>
  <c r="Z158" i="2"/>
  <c r="Z157" i="2"/>
  <c r="Z156" i="2"/>
  <c r="Z155" i="2"/>
  <c r="Z154" i="2"/>
  <c r="Z153" i="2"/>
  <c r="Z152" i="2"/>
  <c r="Z151" i="2"/>
  <c r="Z150" i="2"/>
  <c r="Z149" i="2"/>
  <c r="Z148" i="2"/>
  <c r="Z147" i="2"/>
  <c r="Z146" i="2"/>
  <c r="Z145" i="2"/>
  <c r="Z144" i="2"/>
  <c r="Z143" i="2"/>
  <c r="Z142" i="2"/>
  <c r="Z141" i="2"/>
  <c r="Z140" i="2"/>
  <c r="Z139" i="2"/>
  <c r="Z138" i="2"/>
  <c r="Z137" i="2"/>
  <c r="Z136" i="2"/>
  <c r="Z135" i="2"/>
  <c r="Z134" i="2"/>
  <c r="Z133" i="2"/>
  <c r="Z132" i="2"/>
  <c r="Z131" i="2"/>
  <c r="Z130" i="2"/>
  <c r="Z129" i="2"/>
  <c r="Z128" i="2"/>
  <c r="Z127" i="2"/>
  <c r="Z126" i="2"/>
  <c r="Z125" i="2"/>
  <c r="Z124" i="2"/>
  <c r="Z123" i="2"/>
  <c r="Z122" i="2"/>
  <c r="Z121" i="2"/>
  <c r="Z120" i="2"/>
  <c r="Z119" i="2"/>
  <c r="Z118" i="2"/>
  <c r="Z117" i="2"/>
  <c r="Z116" i="2"/>
  <c r="Z115" i="2"/>
  <c r="Z114" i="2"/>
  <c r="Z113" i="2"/>
  <c r="Z112" i="2"/>
  <c r="Z111" i="2"/>
  <c r="Z110" i="2"/>
  <c r="Z109" i="2"/>
  <c r="Z108" i="2"/>
  <c r="Z107" i="2"/>
  <c r="Z106" i="2"/>
  <c r="Z105" i="2"/>
  <c r="Z104" i="2"/>
  <c r="Z103" i="2"/>
  <c r="Z102" i="2"/>
  <c r="Z101" i="2"/>
  <c r="Z100" i="2"/>
  <c r="Z99" i="2"/>
  <c r="Z98" i="2"/>
  <c r="Z97" i="2"/>
  <c r="Z96" i="2"/>
  <c r="Z95" i="2"/>
  <c r="Z94" i="2"/>
  <c r="Z93" i="2"/>
  <c r="Z92" i="2"/>
  <c r="Z91" i="2"/>
  <c r="Z90" i="2"/>
  <c r="Z89" i="2"/>
  <c r="Z88" i="2"/>
  <c r="Z87" i="2"/>
  <c r="Z86" i="2"/>
  <c r="Z85" i="2"/>
  <c r="Z84" i="2"/>
  <c r="Z83" i="2"/>
  <c r="Z82" i="2"/>
  <c r="Z81" i="2"/>
  <c r="Z80" i="2"/>
  <c r="Z79" i="2"/>
  <c r="Z78" i="2"/>
  <c r="Z77" i="2"/>
  <c r="Z76" i="2"/>
  <c r="Z75" i="2"/>
  <c r="Z74" i="2"/>
  <c r="Z73" i="2"/>
  <c r="Z72" i="2"/>
  <c r="Z71" i="2"/>
  <c r="Z70" i="2"/>
  <c r="Z69" i="2"/>
  <c r="Z68" i="2"/>
  <c r="Z67" i="2"/>
  <c r="Z66" i="2"/>
  <c r="Z65" i="2"/>
  <c r="Z64" i="2"/>
  <c r="Z63" i="2"/>
  <c r="Z62" i="2"/>
  <c r="Z61" i="2"/>
  <c r="Z60" i="2"/>
  <c r="Z59" i="2"/>
  <c r="Z58" i="2"/>
  <c r="Z57" i="2"/>
  <c r="Z56" i="2"/>
  <c r="Z55" i="2"/>
  <c r="Z54" i="2"/>
  <c r="Z53" i="2"/>
  <c r="Z52" i="2"/>
  <c r="Z51" i="2"/>
  <c r="Z50" i="2"/>
  <c r="Z49" i="2"/>
  <c r="Z48" i="2"/>
  <c r="Z47" i="2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F42" i="1" l="1"/>
  <c r="V42" i="1"/>
  <c r="X42" i="1"/>
  <c r="L42" i="1"/>
  <c r="Q42" i="1"/>
  <c r="R42" i="1"/>
  <c r="G42" i="1"/>
  <c r="W42" i="1"/>
  <c r="H42" i="1"/>
  <c r="I42" i="1"/>
  <c r="K42" i="1"/>
  <c r="M42" i="1"/>
  <c r="N42" i="1"/>
  <c r="J42" i="1"/>
  <c r="O42" i="1"/>
  <c r="P42" i="1"/>
  <c r="D42" i="1"/>
  <c r="S42" i="1"/>
  <c r="C42" i="1"/>
  <c r="T42" i="1"/>
  <c r="E42" i="1"/>
  <c r="U42" i="1"/>
  <c r="B43" i="1"/>
  <c r="M43" i="1"/>
  <c r="Q43" i="1"/>
  <c r="V43" i="1"/>
  <c r="N43" i="1"/>
  <c r="O43" i="1"/>
  <c r="P43" i="1"/>
  <c r="S43" i="1"/>
  <c r="R43" i="1"/>
  <c r="C43" i="1"/>
  <c r="E43" i="1"/>
  <c r="D43" i="1"/>
  <c r="T43" i="1"/>
  <c r="F43" i="1"/>
  <c r="I43" i="1"/>
  <c r="X43" i="1"/>
  <c r="U43" i="1"/>
  <c r="W43" i="1"/>
  <c r="G43" i="1"/>
  <c r="H43" i="1"/>
  <c r="J43" i="1"/>
  <c r="L43" i="1"/>
  <c r="K43" i="1"/>
  <c r="B44" i="1"/>
  <c r="D44" i="1"/>
  <c r="T44" i="1"/>
  <c r="V44" i="1"/>
  <c r="K44" i="1"/>
  <c r="E44" i="1"/>
  <c r="U44" i="1"/>
  <c r="F44" i="1"/>
  <c r="W44" i="1"/>
  <c r="G44" i="1"/>
  <c r="Q44" i="1"/>
  <c r="H44" i="1"/>
  <c r="X44" i="1"/>
  <c r="L44" i="1"/>
  <c r="P44" i="1"/>
  <c r="I44" i="1"/>
  <c r="J44" i="1"/>
  <c r="N44" i="1"/>
  <c r="O44" i="1"/>
  <c r="M44" i="1"/>
  <c r="R44" i="1"/>
  <c r="C44" i="1"/>
  <c r="S44" i="1"/>
  <c r="B41" i="1"/>
  <c r="O41" i="1"/>
  <c r="P41" i="1"/>
  <c r="Q41" i="1"/>
  <c r="C41" i="1"/>
  <c r="T41" i="1"/>
  <c r="U41" i="1"/>
  <c r="M41" i="1"/>
  <c r="R41" i="1"/>
  <c r="V41" i="1"/>
  <c r="H41" i="1"/>
  <c r="K41" i="1"/>
  <c r="S41" i="1"/>
  <c r="D41" i="1"/>
  <c r="F41" i="1"/>
  <c r="W41" i="1"/>
  <c r="E41" i="1"/>
  <c r="G41" i="1"/>
  <c r="X41" i="1"/>
  <c r="J41" i="1"/>
  <c r="I41" i="1"/>
  <c r="L41" i="1"/>
  <c r="N41" i="1"/>
  <c r="B45" i="1"/>
  <c r="K45" i="1"/>
  <c r="L45" i="1"/>
  <c r="Q45" i="1"/>
  <c r="S45" i="1"/>
  <c r="U45" i="1"/>
  <c r="G45" i="1"/>
  <c r="H45" i="1"/>
  <c r="M45" i="1"/>
  <c r="F45" i="1"/>
  <c r="N45" i="1"/>
  <c r="D45" i="1"/>
  <c r="O45" i="1"/>
  <c r="R45" i="1"/>
  <c r="T45" i="1"/>
  <c r="V45" i="1"/>
  <c r="X45" i="1"/>
  <c r="P45" i="1"/>
  <c r="C45" i="1"/>
  <c r="W45" i="1"/>
  <c r="E45" i="1"/>
  <c r="I45" i="1"/>
  <c r="J45" i="1"/>
  <c r="B48" i="1"/>
  <c r="G48" i="1"/>
  <c r="W48" i="1"/>
  <c r="H48" i="1"/>
  <c r="X48" i="1"/>
  <c r="I48" i="1"/>
  <c r="M48" i="1"/>
  <c r="J48" i="1"/>
  <c r="K48" i="1"/>
  <c r="O48" i="1"/>
  <c r="L48" i="1"/>
  <c r="N48" i="1"/>
  <c r="P48" i="1"/>
  <c r="Q48" i="1"/>
  <c r="R48" i="1"/>
  <c r="C48" i="1"/>
  <c r="S48" i="1"/>
  <c r="D48" i="1"/>
  <c r="T48" i="1"/>
  <c r="E48" i="1"/>
  <c r="U48" i="1"/>
  <c r="F48" i="1"/>
  <c r="V48" i="1"/>
  <c r="R46" i="1"/>
  <c r="V46" i="1"/>
  <c r="K46" i="1"/>
  <c r="C46" i="1"/>
  <c r="S46" i="1"/>
  <c r="D46" i="1"/>
  <c r="T46" i="1"/>
  <c r="F46" i="1"/>
  <c r="E46" i="1"/>
  <c r="U46" i="1"/>
  <c r="G46" i="1"/>
  <c r="W46" i="1"/>
  <c r="H46" i="1"/>
  <c r="X46" i="1"/>
  <c r="I46" i="1"/>
  <c r="J46" i="1"/>
  <c r="M46" i="1"/>
  <c r="O46" i="1"/>
  <c r="L46" i="1"/>
  <c r="N46" i="1"/>
  <c r="P46" i="1"/>
  <c r="Q46" i="1"/>
  <c r="I47" i="1"/>
  <c r="J47" i="1"/>
  <c r="O47" i="1"/>
  <c r="Q47" i="1"/>
  <c r="T47" i="1"/>
  <c r="K47" i="1"/>
  <c r="R47" i="1"/>
  <c r="C47" i="1"/>
  <c r="L47" i="1"/>
  <c r="S47" i="1"/>
  <c r="M47" i="1"/>
  <c r="P47" i="1"/>
  <c r="N47" i="1"/>
  <c r="D47" i="1"/>
  <c r="V47" i="1"/>
  <c r="U47" i="1"/>
  <c r="E47" i="1"/>
  <c r="F47" i="1"/>
  <c r="G47" i="1"/>
  <c r="W47" i="1"/>
  <c r="H47" i="1"/>
  <c r="X47" i="1"/>
  <c r="B39" i="1"/>
  <c r="C39" i="1"/>
  <c r="D39" i="1"/>
  <c r="T39" i="1"/>
  <c r="J39" i="1"/>
  <c r="N39" i="1"/>
  <c r="P39" i="1"/>
  <c r="S39" i="1"/>
  <c r="E39" i="1"/>
  <c r="U39" i="1"/>
  <c r="K39" i="1"/>
  <c r="M39" i="1"/>
  <c r="O39" i="1"/>
  <c r="R39" i="1"/>
  <c r="F39" i="1"/>
  <c r="V39" i="1"/>
  <c r="G39" i="1"/>
  <c r="W39" i="1"/>
  <c r="I39" i="1"/>
  <c r="L39" i="1"/>
  <c r="Q39" i="1"/>
  <c r="H39" i="1"/>
  <c r="X39" i="1"/>
  <c r="L38" i="1"/>
  <c r="F38" i="1"/>
  <c r="M38" i="1"/>
  <c r="Q38" i="1"/>
  <c r="S38" i="1"/>
  <c r="G38" i="1"/>
  <c r="H38" i="1"/>
  <c r="C38" i="1"/>
  <c r="U38" i="1"/>
  <c r="N38" i="1"/>
  <c r="R38" i="1"/>
  <c r="J38" i="1"/>
  <c r="O38" i="1"/>
  <c r="V38" i="1"/>
  <c r="D38" i="1"/>
  <c r="K38" i="1"/>
  <c r="I38" i="1"/>
  <c r="T38" i="1"/>
  <c r="E38" i="1"/>
  <c r="W38" i="1"/>
  <c r="P38" i="1"/>
  <c r="X38" i="1"/>
  <c r="B38" i="1"/>
  <c r="B46" i="1"/>
  <c r="B42" i="1"/>
  <c r="B47" i="1"/>
  <c r="L40" i="1" l="1"/>
  <c r="S40" i="1"/>
  <c r="D40" i="1"/>
  <c r="J40" i="1"/>
  <c r="R40" i="1"/>
  <c r="I40" i="1"/>
  <c r="G40" i="1"/>
  <c r="Q40" i="1"/>
  <c r="E40" i="1"/>
  <c r="O40" i="1"/>
  <c r="M40" i="1"/>
  <c r="V40" i="1"/>
  <c r="F40" i="1"/>
  <c r="W40" i="1"/>
  <c r="B40" i="1"/>
  <c r="N40" i="1"/>
  <c r="P40" i="1"/>
  <c r="C40" i="1"/>
  <c r="K40" i="1"/>
  <c r="X40" i="1"/>
  <c r="U40" i="1"/>
  <c r="T40" i="1"/>
  <c r="H40" i="1"/>
  <c r="F49" i="1" l="1"/>
  <c r="F52" i="1" s="1"/>
  <c r="C49" i="1"/>
  <c r="C52" i="1" s="1"/>
  <c r="X49" i="1"/>
  <c r="X52" i="1" s="1"/>
  <c r="D49" i="1"/>
  <c r="D52" i="1" s="1"/>
  <c r="Q49" i="1"/>
  <c r="Q52" i="1" s="1"/>
  <c r="K49" i="1"/>
  <c r="K52" i="1" s="1"/>
  <c r="S49" i="1"/>
  <c r="S52" i="1" s="1"/>
  <c r="H49" i="1" l="1"/>
  <c r="H52" i="1" s="1"/>
  <c r="I49" i="1"/>
  <c r="I52" i="1" s="1"/>
  <c r="W49" i="1"/>
  <c r="W52" i="1" s="1"/>
  <c r="V49" i="1"/>
  <c r="V52" i="1" s="1"/>
  <c r="N49" i="1"/>
  <c r="N52" i="1" s="1"/>
  <c r="O49" i="1"/>
  <c r="O52" i="1" s="1"/>
  <c r="U49" i="1"/>
  <c r="U52" i="1" s="1"/>
  <c r="M49" i="1"/>
  <c r="M52" i="1" s="1"/>
  <c r="B49" i="1"/>
  <c r="B52" i="1" s="1"/>
  <c r="R49" i="1"/>
  <c r="R52" i="1" s="1"/>
  <c r="P49" i="1"/>
  <c r="P52" i="1" s="1"/>
  <c r="J49" i="1"/>
  <c r="J52" i="1" s="1"/>
  <c r="T49" i="1"/>
  <c r="T52" i="1" s="1"/>
  <c r="G49" i="1"/>
  <c r="G52" i="1" s="1"/>
  <c r="E49" i="1"/>
  <c r="E52" i="1" s="1"/>
  <c r="L49" i="1"/>
  <c r="L52" i="1" s="1"/>
  <c r="B55" i="1" l="1"/>
</calcChain>
</file>

<file path=xl/sharedStrings.xml><?xml version="1.0" encoding="utf-8"?>
<sst xmlns="http://schemas.openxmlformats.org/spreadsheetml/2006/main" count="1525" uniqueCount="872">
  <si>
    <t>Country</t>
  </si>
  <si>
    <t>Affiliation</t>
  </si>
  <si>
    <t>Commodity Type</t>
  </si>
  <si>
    <t>Revenue</t>
  </si>
  <si>
    <t>Spends Category</t>
  </si>
  <si>
    <t>Design Agreement</t>
  </si>
  <si>
    <t>Relationship Visibility</t>
  </si>
  <si>
    <t>Direct or Indirectly Sourced</t>
  </si>
  <si>
    <t>Direct Or Indirect</t>
  </si>
  <si>
    <t>Product Impact</t>
  </si>
  <si>
    <t>Corruption &amp; Bribery</t>
  </si>
  <si>
    <t>Serious &amp; Organized Crime</t>
  </si>
  <si>
    <t>Sanctions &amp; Exclusions</t>
  </si>
  <si>
    <t>Fraud, Money Laundering &amp; Financial Irregularities</t>
  </si>
  <si>
    <t>Export Controls</t>
  </si>
  <si>
    <t>Politics</t>
  </si>
  <si>
    <t>Anti-Competitive Behaviour</t>
  </si>
  <si>
    <t>Health &amp; Safety</t>
  </si>
  <si>
    <t>Diversity</t>
  </si>
  <si>
    <t>Employee rights</t>
  </si>
  <si>
    <t>Modern Day Slavery</t>
  </si>
  <si>
    <t>Materials Labeling &amp; Handling</t>
  </si>
  <si>
    <t>irresponsible Marketing</t>
  </si>
  <si>
    <t>Personal Information Mishandling</t>
  </si>
  <si>
    <t>I.P. Infringement</t>
  </si>
  <si>
    <t>Data Security Breaches</t>
  </si>
  <si>
    <t>Business Continuity</t>
  </si>
  <si>
    <t>Chemical Usage</t>
  </si>
  <si>
    <t>Emissions &amp; Waste Monitoring</t>
  </si>
  <si>
    <t>Product Regulations</t>
  </si>
  <si>
    <t>Sustainability</t>
  </si>
  <si>
    <t>Illegal Animal testing</t>
  </si>
  <si>
    <t>Environmental Stewardship</t>
  </si>
  <si>
    <t>Average</t>
  </si>
  <si>
    <t>AF</t>
  </si>
  <si>
    <t>Afghanistan</t>
  </si>
  <si>
    <t>AL</t>
  </si>
  <si>
    <t>Albania</t>
  </si>
  <si>
    <t>DZ</t>
  </si>
  <si>
    <t>Algeria</t>
  </si>
  <si>
    <t>AD</t>
  </si>
  <si>
    <t>Andorra</t>
  </si>
  <si>
    <t>AO</t>
  </si>
  <si>
    <t>Angola</t>
  </si>
  <si>
    <t>AI</t>
  </si>
  <si>
    <t>Anguilla</t>
  </si>
  <si>
    <t>AG</t>
  </si>
  <si>
    <t>Antigua and Barbuda</t>
  </si>
  <si>
    <t>AR</t>
  </si>
  <si>
    <t>Argentina</t>
  </si>
  <si>
    <t>AM</t>
  </si>
  <si>
    <t>Armenia</t>
  </si>
  <si>
    <t>AW</t>
  </si>
  <si>
    <t>Aruba</t>
  </si>
  <si>
    <t>AU</t>
  </si>
  <si>
    <t>Australia</t>
  </si>
  <si>
    <t>AT</t>
  </si>
  <si>
    <t>Austria</t>
  </si>
  <si>
    <t>AZ</t>
  </si>
  <si>
    <t>Azerbaijan</t>
  </si>
  <si>
    <t>BS</t>
  </si>
  <si>
    <t>Bahamas</t>
  </si>
  <si>
    <t>BH</t>
  </si>
  <si>
    <t>Bahrain</t>
  </si>
  <si>
    <t>BD</t>
  </si>
  <si>
    <t>Bangladesh</t>
  </si>
  <si>
    <t>BB</t>
  </si>
  <si>
    <t>Barbados</t>
  </si>
  <si>
    <t>BY</t>
  </si>
  <si>
    <t>Belarus</t>
  </si>
  <si>
    <t>BE</t>
  </si>
  <si>
    <t>Belgium</t>
  </si>
  <si>
    <t>BZ</t>
  </si>
  <si>
    <t>Belize</t>
  </si>
  <si>
    <t>BJ</t>
  </si>
  <si>
    <t>Benin</t>
  </si>
  <si>
    <t>BM</t>
  </si>
  <si>
    <t>Bermuda</t>
  </si>
  <si>
    <t>BT</t>
  </si>
  <si>
    <t>Bhutan</t>
  </si>
  <si>
    <t>BO</t>
  </si>
  <si>
    <t>Bolivia</t>
  </si>
  <si>
    <t>BA</t>
  </si>
  <si>
    <t>Bosnia and Herzegovina</t>
  </si>
  <si>
    <t>BW</t>
  </si>
  <si>
    <t>Botswana</t>
  </si>
  <si>
    <t>BR</t>
  </si>
  <si>
    <t>Brazil</t>
  </si>
  <si>
    <t>VG</t>
  </si>
  <si>
    <t>British Virgin Islands</t>
  </si>
  <si>
    <t>BN</t>
  </si>
  <si>
    <t>Brunei Darrusalam</t>
  </si>
  <si>
    <t>BG</t>
  </si>
  <si>
    <t>Bulgaria</t>
  </si>
  <si>
    <t>BF</t>
  </si>
  <si>
    <t>Burkina Faso</t>
  </si>
  <si>
    <t>BI</t>
  </si>
  <si>
    <t>Burundi</t>
  </si>
  <si>
    <t>KH</t>
  </si>
  <si>
    <t>Cambodia</t>
  </si>
  <si>
    <t>CM</t>
  </si>
  <si>
    <t>Cameroon</t>
  </si>
  <si>
    <t>CA</t>
  </si>
  <si>
    <t>Canada</t>
  </si>
  <si>
    <t>CV</t>
  </si>
  <si>
    <t>Cape Verde</t>
  </si>
  <si>
    <t>KY</t>
  </si>
  <si>
    <t>Cayman Islands</t>
  </si>
  <si>
    <t>CF</t>
  </si>
  <si>
    <t>Central African Republic</t>
  </si>
  <si>
    <t>TD</t>
  </si>
  <si>
    <t>Chad</t>
  </si>
  <si>
    <t>CL</t>
  </si>
  <si>
    <t>Chile</t>
  </si>
  <si>
    <t>CN</t>
  </si>
  <si>
    <t>China</t>
  </si>
  <si>
    <t>CO</t>
  </si>
  <si>
    <t>Colombia</t>
  </si>
  <si>
    <t>KM</t>
  </si>
  <si>
    <t>Comoros</t>
  </si>
  <si>
    <t>CG</t>
  </si>
  <si>
    <t>Congo (Brazzaville)</t>
  </si>
  <si>
    <t>CR</t>
  </si>
  <si>
    <t>Costa Rica</t>
  </si>
  <si>
    <t>CI</t>
  </si>
  <si>
    <t>Côte d´Ivoire</t>
  </si>
  <si>
    <t>HR</t>
  </si>
  <si>
    <t>Croatia</t>
  </si>
  <si>
    <t>CU</t>
  </si>
  <si>
    <t>Cuba</t>
  </si>
  <si>
    <t>CY</t>
  </si>
  <si>
    <t>Cyprus</t>
  </si>
  <si>
    <t>CZ</t>
  </si>
  <si>
    <t>Czech Republic</t>
  </si>
  <si>
    <t>CD</t>
  </si>
  <si>
    <t>Democratic Republic of the Congo</t>
  </si>
  <si>
    <t>DK</t>
  </si>
  <si>
    <t>Denmark</t>
  </si>
  <si>
    <t>DJ</t>
  </si>
  <si>
    <t>Djibouti</t>
  </si>
  <si>
    <t>DM</t>
  </si>
  <si>
    <t>Dominica</t>
  </si>
  <si>
    <t>DO</t>
  </si>
  <si>
    <t>Dominican Republic</t>
  </si>
  <si>
    <t>EC</t>
  </si>
  <si>
    <t>Ecuador</t>
  </si>
  <si>
    <t>EG</t>
  </si>
  <si>
    <t>Egypt</t>
  </si>
  <si>
    <t>SV</t>
  </si>
  <si>
    <t>El Salvador</t>
  </si>
  <si>
    <t>GQ</t>
  </si>
  <si>
    <t>Equatorial Guinea</t>
  </si>
  <si>
    <t>ER</t>
  </si>
  <si>
    <t>Eritrea</t>
  </si>
  <si>
    <t>EE</t>
  </si>
  <si>
    <t>Estonia</t>
  </si>
  <si>
    <t>ET</t>
  </si>
  <si>
    <t>Ethiopia</t>
  </si>
  <si>
    <t>FK</t>
  </si>
  <si>
    <t>Falkand Islands</t>
  </si>
  <si>
    <t>FO</t>
  </si>
  <si>
    <t>Faroe Islands</t>
  </si>
  <si>
    <t>FJ</t>
  </si>
  <si>
    <t>Fiji</t>
  </si>
  <si>
    <t>FI</t>
  </si>
  <si>
    <t>Finland</t>
  </si>
  <si>
    <t>FR</t>
  </si>
  <si>
    <t>France</t>
  </si>
  <si>
    <t>GF</t>
  </si>
  <si>
    <t>French Guiana</t>
  </si>
  <si>
    <t>PF</t>
  </si>
  <si>
    <t>French Polynesia</t>
  </si>
  <si>
    <t>GA</t>
  </si>
  <si>
    <t>Gabon</t>
  </si>
  <si>
    <t>GM</t>
  </si>
  <si>
    <t>Gambia</t>
  </si>
  <si>
    <t>GE</t>
  </si>
  <si>
    <t>Georgia</t>
  </si>
  <si>
    <t>DE</t>
  </si>
  <si>
    <t>Germany</t>
  </si>
  <si>
    <t>GH</t>
  </si>
  <si>
    <t>Ghana</t>
  </si>
  <si>
    <t>GI</t>
  </si>
  <si>
    <t>Gibraltar</t>
  </si>
  <si>
    <t>GR</t>
  </si>
  <si>
    <t>Greece</t>
  </si>
  <si>
    <t>GL</t>
  </si>
  <si>
    <t>Greenland</t>
  </si>
  <si>
    <t>GD</t>
  </si>
  <si>
    <t>Grenada</t>
  </si>
  <si>
    <t>GP</t>
  </si>
  <si>
    <t>Guadeloupe</t>
  </si>
  <si>
    <t>GU</t>
  </si>
  <si>
    <t>Guam</t>
  </si>
  <si>
    <t>GT</t>
  </si>
  <si>
    <t>Guatemala</t>
  </si>
  <si>
    <t>GG</t>
  </si>
  <si>
    <t>Guernsey and Alderney</t>
  </si>
  <si>
    <t>GN</t>
  </si>
  <si>
    <t>Guinea</t>
  </si>
  <si>
    <t>GW</t>
  </si>
  <si>
    <t>Guinea-Bissau</t>
  </si>
  <si>
    <t>GY</t>
  </si>
  <si>
    <t>Guyana</t>
  </si>
  <si>
    <t>HT</t>
  </si>
  <si>
    <t>Haiti</t>
  </si>
  <si>
    <t>HN</t>
  </si>
  <si>
    <t>Honduras</t>
  </si>
  <si>
    <t>HK</t>
  </si>
  <si>
    <t>Hong Kong</t>
  </si>
  <si>
    <t>HU</t>
  </si>
  <si>
    <t>Hungary</t>
  </si>
  <si>
    <t>IS</t>
  </si>
  <si>
    <t>Iceland</t>
  </si>
  <si>
    <t>IN</t>
  </si>
  <si>
    <t>India</t>
  </si>
  <si>
    <t>ID</t>
  </si>
  <si>
    <t>Indonesia</t>
  </si>
  <si>
    <t>IR</t>
  </si>
  <si>
    <t>Iran</t>
  </si>
  <si>
    <t>IQ</t>
  </si>
  <si>
    <t>Iraq</t>
  </si>
  <si>
    <t>IE</t>
  </si>
  <si>
    <t>Ireland</t>
  </si>
  <si>
    <t>IM</t>
  </si>
  <si>
    <t>Isle of Man</t>
  </si>
  <si>
    <t>IL</t>
  </si>
  <si>
    <t>Israel</t>
  </si>
  <si>
    <t>IT</t>
  </si>
  <si>
    <t>Italy</t>
  </si>
  <si>
    <t>JM</t>
  </si>
  <si>
    <t>Jamaica</t>
  </si>
  <si>
    <t>JP</t>
  </si>
  <si>
    <t>Japan</t>
  </si>
  <si>
    <t>JE</t>
  </si>
  <si>
    <t>Jersey</t>
  </si>
  <si>
    <t>JO</t>
  </si>
  <si>
    <t>Jordan</t>
  </si>
  <si>
    <t>KZ</t>
  </si>
  <si>
    <t>Kazakhstan</t>
  </si>
  <si>
    <t>KE</t>
  </si>
  <si>
    <t>Kenya</t>
  </si>
  <si>
    <t>KI</t>
  </si>
  <si>
    <t>Kiribati</t>
  </si>
  <si>
    <t>KP</t>
  </si>
  <si>
    <t>Korea (North)</t>
  </si>
  <si>
    <t>KR</t>
  </si>
  <si>
    <t>Korea (South)</t>
  </si>
  <si>
    <t>XK</t>
  </si>
  <si>
    <t>Kosovo</t>
  </si>
  <si>
    <t>KW</t>
  </si>
  <si>
    <t>Kuwait</t>
  </si>
  <si>
    <t>KG</t>
  </si>
  <si>
    <t>Kyrgyzstan</t>
  </si>
  <si>
    <t>Laos</t>
  </si>
  <si>
    <t>LV</t>
  </si>
  <si>
    <t>Latvia</t>
  </si>
  <si>
    <t>LB</t>
  </si>
  <si>
    <t>Lebanon</t>
  </si>
  <si>
    <t>LS</t>
  </si>
  <si>
    <t>Lesotho</t>
  </si>
  <si>
    <t>LR</t>
  </si>
  <si>
    <t>Liberia</t>
  </si>
  <si>
    <t>LY</t>
  </si>
  <si>
    <t>Libya</t>
  </si>
  <si>
    <t>LI</t>
  </si>
  <si>
    <t>Liechtenstein</t>
  </si>
  <si>
    <t>LT</t>
  </si>
  <si>
    <t>Lithuania</t>
  </si>
  <si>
    <t>LU</t>
  </si>
  <si>
    <t>Luxembourg</t>
  </si>
  <si>
    <t>MO</t>
  </si>
  <si>
    <t>Macao</t>
  </si>
  <si>
    <t>MG</t>
  </si>
  <si>
    <t>Madagascar</t>
  </si>
  <si>
    <t>MW</t>
  </si>
  <si>
    <t>Malawi</t>
  </si>
  <si>
    <t>MY</t>
  </si>
  <si>
    <t>Malaysia</t>
  </si>
  <si>
    <t>MV</t>
  </si>
  <si>
    <t>Maldives</t>
  </si>
  <si>
    <t>ML</t>
  </si>
  <si>
    <t>Mali</t>
  </si>
  <si>
    <t>Malta</t>
  </si>
  <si>
    <t>MH</t>
  </si>
  <si>
    <t>Marshall Islands</t>
  </si>
  <si>
    <t>MQ</t>
  </si>
  <si>
    <t>Martinique</t>
  </si>
  <si>
    <t>MR</t>
  </si>
  <si>
    <t>Mauritania</t>
  </si>
  <si>
    <t>MU</t>
  </si>
  <si>
    <t>Mauritius</t>
  </si>
  <si>
    <t>YT</t>
  </si>
  <si>
    <t>Mayotte</t>
  </si>
  <si>
    <t>MX</t>
  </si>
  <si>
    <t>Mexico</t>
  </si>
  <si>
    <t>FM</t>
  </si>
  <si>
    <t>Micronesia</t>
  </si>
  <si>
    <t>MD</t>
  </si>
  <si>
    <t>Moldova</t>
  </si>
  <si>
    <t>MC</t>
  </si>
  <si>
    <t>Monaco</t>
  </si>
  <si>
    <t>MN</t>
  </si>
  <si>
    <t>Mongolia</t>
  </si>
  <si>
    <t>ME</t>
  </si>
  <si>
    <t>Montenegro</t>
  </si>
  <si>
    <t>MS</t>
  </si>
  <si>
    <t>Montserrat</t>
  </si>
  <si>
    <t>MA</t>
  </si>
  <si>
    <t>Morocco</t>
  </si>
  <si>
    <t>MZ</t>
  </si>
  <si>
    <t>Mozambique</t>
  </si>
  <si>
    <t>MM</t>
  </si>
  <si>
    <t>Myanmar</t>
  </si>
  <si>
    <t>NA</t>
  </si>
  <si>
    <t>Namibia</t>
  </si>
  <si>
    <t>NR</t>
  </si>
  <si>
    <t>Nauru</t>
  </si>
  <si>
    <t>NP</t>
  </si>
  <si>
    <t>Nepal</t>
  </si>
  <si>
    <t>NL</t>
  </si>
  <si>
    <t>Netherlands</t>
  </si>
  <si>
    <t>AN</t>
  </si>
  <si>
    <t>Netherlands Antilles</t>
  </si>
  <si>
    <t>NC</t>
  </si>
  <si>
    <t>New Caledonia</t>
  </si>
  <si>
    <t>NZ</t>
  </si>
  <si>
    <t>New Zealand</t>
  </si>
  <si>
    <t>NI</t>
  </si>
  <si>
    <t>Nicaragua</t>
  </si>
  <si>
    <t>NE</t>
  </si>
  <si>
    <t>Niger</t>
  </si>
  <si>
    <t>NG</t>
  </si>
  <si>
    <t>Nigeria</t>
  </si>
  <si>
    <t>NO</t>
  </si>
  <si>
    <t>Norway</t>
  </si>
  <si>
    <t>OM</t>
  </si>
  <si>
    <t>Oman</t>
  </si>
  <si>
    <t>PK</t>
  </si>
  <si>
    <t>Pakistan</t>
  </si>
  <si>
    <t>PW</t>
  </si>
  <si>
    <t>Palau</t>
  </si>
  <si>
    <t>PS</t>
  </si>
  <si>
    <t>Palestine</t>
  </si>
  <si>
    <t>PA</t>
  </si>
  <si>
    <t>Panama</t>
  </si>
  <si>
    <t>PG</t>
  </si>
  <si>
    <t>Papua New Guinea</t>
  </si>
  <si>
    <t>PY</t>
  </si>
  <si>
    <t>Paraguay</t>
  </si>
  <si>
    <t>PE</t>
  </si>
  <si>
    <t>Peru</t>
  </si>
  <si>
    <t>PH</t>
  </si>
  <si>
    <t>Philippines</t>
  </si>
  <si>
    <t>PL</t>
  </si>
  <si>
    <t>Poland</t>
  </si>
  <si>
    <t>PT</t>
  </si>
  <si>
    <t>Portugal</t>
  </si>
  <si>
    <t>PR</t>
  </si>
  <si>
    <t>Puerto Rico</t>
  </si>
  <si>
    <t>QA</t>
  </si>
  <si>
    <t>Qatar</t>
  </si>
  <si>
    <t>RE</t>
  </si>
  <si>
    <t>Reunion</t>
  </si>
  <si>
    <t>RO</t>
  </si>
  <si>
    <t>Romania</t>
  </si>
  <si>
    <t>RU</t>
  </si>
  <si>
    <t>Russia</t>
  </si>
  <si>
    <t>RW</t>
  </si>
  <si>
    <t>Rwanda</t>
  </si>
  <si>
    <t>SH</t>
  </si>
  <si>
    <t>Saint Helena</t>
  </si>
  <si>
    <t>KN</t>
  </si>
  <si>
    <t>Saint Kitts and Nevis</t>
  </si>
  <si>
    <t>LC</t>
  </si>
  <si>
    <t>Saint Lucia</t>
  </si>
  <si>
    <t>PM</t>
  </si>
  <si>
    <t>Saint Pierre and Miquelon</t>
  </si>
  <si>
    <t>VC</t>
  </si>
  <si>
    <t>Saint Vincent and the Grenadines</t>
  </si>
  <si>
    <t>WS</t>
  </si>
  <si>
    <t>Samoa</t>
  </si>
  <si>
    <t>SW</t>
  </si>
  <si>
    <t>Samoa, Western</t>
  </si>
  <si>
    <t>SM</t>
  </si>
  <si>
    <t>San Marino</t>
  </si>
  <si>
    <t>ST</t>
  </si>
  <si>
    <t>Sao Tome and Principe</t>
  </si>
  <si>
    <t>SA</t>
  </si>
  <si>
    <t>Saudi Arabia</t>
  </si>
  <si>
    <t>SN</t>
  </si>
  <si>
    <t>Senegal</t>
  </si>
  <si>
    <t>RS</t>
  </si>
  <si>
    <t>Serbia</t>
  </si>
  <si>
    <t>SC</t>
  </si>
  <si>
    <t>Seychelles</t>
  </si>
  <si>
    <t>SL</t>
  </si>
  <si>
    <t>Sierra Leone</t>
  </si>
  <si>
    <t>SG</t>
  </si>
  <si>
    <t>Singapore</t>
  </si>
  <si>
    <t>SK</t>
  </si>
  <si>
    <t>Slovakia</t>
  </si>
  <si>
    <t>SI</t>
  </si>
  <si>
    <t>Slovenia</t>
  </si>
  <si>
    <t>SB</t>
  </si>
  <si>
    <t>Soloman Islands</t>
  </si>
  <si>
    <t>SO</t>
  </si>
  <si>
    <t>Somalia</t>
  </si>
  <si>
    <t>ZA</t>
  </si>
  <si>
    <t>South Africa</t>
  </si>
  <si>
    <t>SS</t>
  </si>
  <si>
    <t>South Sudan</t>
  </si>
  <si>
    <t>ES</t>
  </si>
  <si>
    <t>Spain</t>
  </si>
  <si>
    <t>LK</t>
  </si>
  <si>
    <t>Sri Lanka</t>
  </si>
  <si>
    <t>SD</t>
  </si>
  <si>
    <t>Sudan</t>
  </si>
  <si>
    <t>SR</t>
  </si>
  <si>
    <t>Suriname</t>
  </si>
  <si>
    <t>SJ</t>
  </si>
  <si>
    <t>Svalbard and Jan Mayen Islands</t>
  </si>
  <si>
    <t>SZ</t>
  </si>
  <si>
    <t>Swaziland</t>
  </si>
  <si>
    <t>SE</t>
  </si>
  <si>
    <t>Sweden</t>
  </si>
  <si>
    <t>CH</t>
  </si>
  <si>
    <t>Switzerland</t>
  </si>
  <si>
    <t>SY</t>
  </si>
  <si>
    <t>Syria</t>
  </si>
  <si>
    <t>TW</t>
  </si>
  <si>
    <t>Taiwan</t>
  </si>
  <si>
    <t>TJ</t>
  </si>
  <si>
    <t>Tajikistan</t>
  </si>
  <si>
    <t>TZ</t>
  </si>
  <si>
    <t>Tanzania</t>
  </si>
  <si>
    <t>TH</t>
  </si>
  <si>
    <t>Thailand</t>
  </si>
  <si>
    <t>TF</t>
  </si>
  <si>
    <t>The FYR of Macedonia</t>
  </si>
  <si>
    <t>TL</t>
  </si>
  <si>
    <t>Timor-Leste</t>
  </si>
  <si>
    <t>TG</t>
  </si>
  <si>
    <t>Togo</t>
  </si>
  <si>
    <t>TO</t>
  </si>
  <si>
    <t>Tonga</t>
  </si>
  <si>
    <t>TT</t>
  </si>
  <si>
    <t>Trinidad and Tobago</t>
  </si>
  <si>
    <t>TN</t>
  </si>
  <si>
    <t>Tunisia</t>
  </si>
  <si>
    <t>TR</t>
  </si>
  <si>
    <t>Turkey</t>
  </si>
  <si>
    <t>TM</t>
  </si>
  <si>
    <t>Turkmenistan</t>
  </si>
  <si>
    <t>TC</t>
  </si>
  <si>
    <t>Turks and Caicos Islands</t>
  </si>
  <si>
    <t>TV</t>
  </si>
  <si>
    <t>Tuvalu</t>
  </si>
  <si>
    <t>UG</t>
  </si>
  <si>
    <t>Uganda</t>
  </si>
  <si>
    <t>UA</t>
  </si>
  <si>
    <t>Ukraine</t>
  </si>
  <si>
    <t>AE</t>
  </si>
  <si>
    <t>United Arab Emirates</t>
  </si>
  <si>
    <t>GB</t>
  </si>
  <si>
    <t>United Kingdom</t>
  </si>
  <si>
    <t>US</t>
  </si>
  <si>
    <t>United States</t>
  </si>
  <si>
    <t>UY</t>
  </si>
  <si>
    <t>Uruguay</t>
  </si>
  <si>
    <t>UZ</t>
  </si>
  <si>
    <t>Uzbekistan</t>
  </si>
  <si>
    <t>VU</t>
  </si>
  <si>
    <t>Vanuatu</t>
  </si>
  <si>
    <t>VA</t>
  </si>
  <si>
    <t>Vatican City State (Holy See)</t>
  </si>
  <si>
    <t>VE</t>
  </si>
  <si>
    <t>Venezuela</t>
  </si>
  <si>
    <t>VN</t>
  </si>
  <si>
    <t>Vietnam</t>
  </si>
  <si>
    <t>VI</t>
  </si>
  <si>
    <t>Virgin Islands (US)</t>
  </si>
  <si>
    <t>EH</t>
  </si>
  <si>
    <t>Western Sahara</t>
  </si>
  <si>
    <t>YE</t>
  </si>
  <si>
    <t>Yemen</t>
  </si>
  <si>
    <t>ZM</t>
  </si>
  <si>
    <t>Zambia</t>
  </si>
  <si>
    <t>ZW</t>
  </si>
  <si>
    <t>Zimbabwe</t>
  </si>
  <si>
    <t>AHI</t>
  </si>
  <si>
    <t>Accident &amp; Health Insurance</t>
  </si>
  <si>
    <t>ADA</t>
  </si>
  <si>
    <t>Advertising Agencies</t>
  </si>
  <si>
    <t>AER</t>
  </si>
  <si>
    <t>Aerospace</t>
  </si>
  <si>
    <t>AGC</t>
  </si>
  <si>
    <t>Agricultural Chemicals</t>
  </si>
  <si>
    <t>AGA</t>
  </si>
  <si>
    <t>Agriculture &amp; Agribusiness</t>
  </si>
  <si>
    <t>ADF</t>
  </si>
  <si>
    <t>Air Delivery &amp; Freight Services</t>
  </si>
  <si>
    <t>ATM</t>
  </si>
  <si>
    <t>Air Transportation (mfg)</t>
  </si>
  <si>
    <t>ATS</t>
  </si>
  <si>
    <t>Air Transportation (sales-new and used)</t>
  </si>
  <si>
    <t>AUT</t>
  </si>
  <si>
    <t>Automotive-mfg</t>
  </si>
  <si>
    <t>ANA</t>
  </si>
  <si>
    <t>Automotive-sales, new and used</t>
  </si>
  <si>
    <t>BEC</t>
  </si>
  <si>
    <t>Beauty &amp; Cosmetics</t>
  </si>
  <si>
    <t>BIO</t>
  </si>
  <si>
    <t>Biotechnology</t>
  </si>
  <si>
    <t>BUM</t>
  </si>
  <si>
    <t>Building Materials</t>
  </si>
  <si>
    <t>CHP</t>
  </si>
  <si>
    <t>Chemical Production</t>
  </si>
  <si>
    <t>COM</t>
  </si>
  <si>
    <t>Communications</t>
  </si>
  <si>
    <t>CON</t>
  </si>
  <si>
    <t>Construction</t>
  </si>
  <si>
    <t>ONS</t>
  </si>
  <si>
    <t>Consulting</t>
  </si>
  <si>
    <t>COP</t>
  </si>
  <si>
    <t>Consumer Products</t>
  </si>
  <si>
    <t>COS</t>
  </si>
  <si>
    <t>Consumer Services</t>
  </si>
  <si>
    <t>DEP</t>
  </si>
  <si>
    <t>Defense Products</t>
  </si>
  <si>
    <t>DES</t>
  </si>
  <si>
    <t>Defense Services</t>
  </si>
  <si>
    <t>EDU</t>
  </si>
  <si>
    <t>Education</t>
  </si>
  <si>
    <t>EHC</t>
  </si>
  <si>
    <t>Electronic hardware &amp; component parts &amp; accessories</t>
  </si>
  <si>
    <t>ELE</t>
  </si>
  <si>
    <t>Electronics</t>
  </si>
  <si>
    <t>ENE</t>
  </si>
  <si>
    <t>Energy</t>
  </si>
  <si>
    <t>ENT</t>
  </si>
  <si>
    <t>Entertainment</t>
  </si>
  <si>
    <t>FIS</t>
  </si>
  <si>
    <t>Financial Services</t>
  </si>
  <si>
    <t>FOB</t>
  </si>
  <si>
    <t>Food &amp; Beverage</t>
  </si>
  <si>
    <t>FOP</t>
  </si>
  <si>
    <t>Food Production</t>
  </si>
  <si>
    <t>HOS</t>
  </si>
  <si>
    <t>Hospitality</t>
  </si>
  <si>
    <t>HUR</t>
  </si>
  <si>
    <t>Human Resources</t>
  </si>
  <si>
    <t>IAE</t>
  </si>
  <si>
    <t>Import and Export</t>
  </si>
  <si>
    <t>INA</t>
  </si>
  <si>
    <t>Industrial Automation</t>
  </si>
  <si>
    <t>INC</t>
  </si>
  <si>
    <t>Industrial Chemicals</t>
  </si>
  <si>
    <t>INT</t>
  </si>
  <si>
    <t>Information Technology</t>
  </si>
  <si>
    <t>LES</t>
  </si>
  <si>
    <t>Legal Services</t>
  </si>
  <si>
    <t>LIS</t>
  </si>
  <si>
    <t>Life Sciences</t>
  </si>
  <si>
    <t>MAN</t>
  </si>
  <si>
    <t>Manufacturing</t>
  </si>
  <si>
    <t>MAS</t>
  </si>
  <si>
    <t>Marketing Services</t>
  </si>
  <si>
    <t>MDS</t>
  </si>
  <si>
    <t>Medical Devices &amp; Supplies</t>
  </si>
  <si>
    <t>NCD</t>
  </si>
  <si>
    <t>Networking &amp; Communication Devices</t>
  </si>
  <si>
    <t>PHA</t>
  </si>
  <si>
    <t>Pharmaceuticals</t>
  </si>
  <si>
    <t>RAT</t>
  </si>
  <si>
    <t>Rail Transportation</t>
  </si>
  <si>
    <t>RTM</t>
  </si>
  <si>
    <t>Railway &amp; tramway machinery &amp; equipment</t>
  </si>
  <si>
    <t>REE</t>
  </si>
  <si>
    <t>Real Estate</t>
  </si>
  <si>
    <t>RET</t>
  </si>
  <si>
    <t>Retail</t>
  </si>
  <si>
    <t>SEM</t>
  </si>
  <si>
    <t>Semiconductor</t>
  </si>
  <si>
    <t>SPG</t>
  </si>
  <si>
    <t>Sporting Goods</t>
  </si>
  <si>
    <t>SPO</t>
  </si>
  <si>
    <t>Sports</t>
  </si>
  <si>
    <t>TEC</t>
  </si>
  <si>
    <t>Technology</t>
  </si>
  <si>
    <t>TES</t>
  </si>
  <si>
    <t>Technology Services</t>
  </si>
  <si>
    <t>TEX</t>
  </si>
  <si>
    <t>Textile</t>
  </si>
  <si>
    <t>TRA</t>
  </si>
  <si>
    <t>Transportation</t>
  </si>
  <si>
    <t>UTI</t>
  </si>
  <si>
    <t>Utilities</t>
  </si>
  <si>
    <t>WAM</t>
  </si>
  <si>
    <t>Waste Management</t>
  </si>
  <si>
    <t>SOE</t>
  </si>
  <si>
    <t>State Owned Entity</t>
  </si>
  <si>
    <t>PUT</t>
  </si>
  <si>
    <t>Publicly Traded</t>
  </si>
  <si>
    <t>PRH</t>
  </si>
  <si>
    <t>UNKNOWN</t>
  </si>
  <si>
    <t>Private company revenue unknown</t>
  </si>
  <si>
    <t>10M</t>
  </si>
  <si>
    <t>Less than 10 million in annual revenue</t>
  </si>
  <si>
    <t>10M-20M</t>
  </si>
  <si>
    <t>10 million to 20 million in annual revenue</t>
  </si>
  <si>
    <t>20M-50M</t>
  </si>
  <si>
    <t>20 to 50 million in annual revenue</t>
  </si>
  <si>
    <t>50M-100M</t>
  </si>
  <si>
    <t>50 to 100 million in annual revenue</t>
  </si>
  <si>
    <t>100M-500M</t>
  </si>
  <si>
    <t>100 to 500 million in annual revenue</t>
  </si>
  <si>
    <t>500M-2B</t>
  </si>
  <si>
    <t>500 to 2 billion</t>
  </si>
  <si>
    <t>2B+</t>
  </si>
  <si>
    <t>Greater than 2 billion</t>
  </si>
  <si>
    <t>OTS</t>
  </si>
  <si>
    <t>One time spend</t>
  </si>
  <si>
    <t>RSF</t>
  </si>
  <si>
    <t>Regularly sourcing from</t>
  </si>
  <si>
    <t>MJS</t>
  </si>
  <si>
    <t>Major spends supplier</t>
  </si>
  <si>
    <t>Products purchased off the shelf</t>
  </si>
  <si>
    <t>Spec owned by supplier but qualified by the business</t>
  </si>
  <si>
    <t>Design created by our organization, IP shared with supplier</t>
  </si>
  <si>
    <t>LITTLE_VIS</t>
  </si>
  <si>
    <t>Little to no visibility of relationship</t>
  </si>
  <si>
    <t>OEM_REBRANDED</t>
  </si>
  <si>
    <t>Products rebranded from Original Equipment Manufacturer</t>
  </si>
  <si>
    <t>STRATEGIC_PARTNER</t>
  </si>
  <si>
    <t>Strategic Partner</t>
  </si>
  <si>
    <t>DIST_M_SRC</t>
  </si>
  <si>
    <t>Purchased through distribution or agent from multiple sources</t>
  </si>
  <si>
    <t>DIST_S_SRC</t>
  </si>
  <si>
    <t>Purchased through distribution or agent</t>
  </si>
  <si>
    <t>DIR_WO_CONTRACT</t>
  </si>
  <si>
    <t>Directly sourced with no contract</t>
  </si>
  <si>
    <t>DIR_W_CONTRACT</t>
  </si>
  <si>
    <t>Directly sourced with contract in place</t>
  </si>
  <si>
    <t>MULTI</t>
  </si>
  <si>
    <t>Multiple sources available</t>
  </si>
  <si>
    <t>SINGLE</t>
  </si>
  <si>
    <t>Single sourced</t>
  </si>
  <si>
    <t>SOLE</t>
  </si>
  <si>
    <t>Sole sourced</t>
  </si>
  <si>
    <t>COMMODITIZED_PRODUCT</t>
  </si>
  <si>
    <t>Commoditized product</t>
  </si>
  <si>
    <t>ALTERNATE_SOURCES</t>
  </si>
  <si>
    <t>Alternate sources require qualification process</t>
  </si>
  <si>
    <t>Strategic partner</t>
  </si>
  <si>
    <t>CRITICAL_TO_BUSINESS</t>
  </si>
  <si>
    <t>Critical to business</t>
  </si>
  <si>
    <t>A3P</t>
  </si>
  <si>
    <t xml:space="preserve">3PL Services </t>
  </si>
  <si>
    <t>ACS</t>
  </si>
  <si>
    <t xml:space="preserve">Accreditation services </t>
  </si>
  <si>
    <t>BLM</t>
  </si>
  <si>
    <t>Building Maintenance</t>
  </si>
  <si>
    <t>CLN</t>
  </si>
  <si>
    <t xml:space="preserve">Cleaning </t>
  </si>
  <si>
    <t>CLS</t>
  </si>
  <si>
    <t xml:space="preserve">Clinical Services </t>
  </si>
  <si>
    <t>CLT</t>
  </si>
  <si>
    <t xml:space="preserve">Clinical Trials </t>
  </si>
  <si>
    <t>CRS</t>
  </si>
  <si>
    <t xml:space="preserve">Company Registration Services </t>
  </si>
  <si>
    <t>CNS</t>
  </si>
  <si>
    <t xml:space="preserve">Consumables </t>
  </si>
  <si>
    <t>CSP</t>
  </si>
  <si>
    <t xml:space="preserve">Customized parts </t>
  </si>
  <si>
    <t>ELC</t>
  </si>
  <si>
    <t xml:space="preserve">Electricity </t>
  </si>
  <si>
    <t>EBE</t>
  </si>
  <si>
    <t xml:space="preserve">Employee Benefit </t>
  </si>
  <si>
    <t>EMB</t>
  </si>
  <si>
    <t xml:space="preserve">External Machine building </t>
  </si>
  <si>
    <t>FLD</t>
  </si>
  <si>
    <t xml:space="preserve">FTL/LTL Distribution </t>
  </si>
  <si>
    <t>HOU</t>
  </si>
  <si>
    <t xml:space="preserve">Housing </t>
  </si>
  <si>
    <t>LBE</t>
  </si>
  <si>
    <t xml:space="preserve">Laboratory Equipment </t>
  </si>
  <si>
    <t>LGC</t>
  </si>
  <si>
    <t xml:space="preserve">Logistics Consultancy </t>
  </si>
  <si>
    <t>MSP</t>
  </si>
  <si>
    <t xml:space="preserve">Maintenance and spare parts </t>
  </si>
  <si>
    <t>MEU</t>
  </si>
  <si>
    <t xml:space="preserve">Mechanical Units </t>
  </si>
  <si>
    <t>NWB</t>
  </si>
  <si>
    <t xml:space="preserve">New Buildings </t>
  </si>
  <si>
    <t>NBP</t>
  </si>
  <si>
    <t>Non-BOM packaging</t>
  </si>
  <si>
    <t>OFS</t>
  </si>
  <si>
    <t xml:space="preserve">Office Supplies </t>
  </si>
  <si>
    <t>OGA</t>
  </si>
  <si>
    <t xml:space="preserve">Oil &amp; Gas </t>
  </si>
  <si>
    <t>PAD</t>
  </si>
  <si>
    <t xml:space="preserve">Parcel Distribution </t>
  </si>
  <si>
    <t>PTR</t>
  </si>
  <si>
    <t xml:space="preserve">Patent &amp; Trademark Reg. Serv. </t>
  </si>
  <si>
    <t>PST</t>
  </si>
  <si>
    <t xml:space="preserve">Postage </t>
  </si>
  <si>
    <t>RCM</t>
  </si>
  <si>
    <t xml:space="preserve">Recruitment </t>
  </si>
  <si>
    <t>REM</t>
  </si>
  <si>
    <t xml:space="preserve">Rent MRO </t>
  </si>
  <si>
    <t>SPT</t>
  </si>
  <si>
    <t xml:space="preserve">Sales &amp; Product training </t>
  </si>
  <si>
    <t>SAD</t>
  </si>
  <si>
    <t xml:space="preserve">Sea and Air Distribution </t>
  </si>
  <si>
    <t>SEC</t>
  </si>
  <si>
    <t xml:space="preserve">Security </t>
  </si>
  <si>
    <t>SPS</t>
  </si>
  <si>
    <t xml:space="preserve">Shop Supplies </t>
  </si>
  <si>
    <t>SPC</t>
  </si>
  <si>
    <t>Spare Parts, Components</t>
  </si>
  <si>
    <t>SME</t>
  </si>
  <si>
    <t xml:space="preserve">Subject Matter Experts </t>
  </si>
  <si>
    <t>TPL</t>
  </si>
  <si>
    <t xml:space="preserve">Temporary Labour </t>
  </si>
  <si>
    <t>TLA</t>
  </si>
  <si>
    <t xml:space="preserve">Travel Agency </t>
  </si>
  <si>
    <t>VIS</t>
  </si>
  <si>
    <t xml:space="preserve">Visa Services </t>
  </si>
  <si>
    <t>WEQ</t>
  </si>
  <si>
    <t xml:space="preserve">Warehouse Equipment </t>
  </si>
  <si>
    <t>WHA</t>
  </si>
  <si>
    <t xml:space="preserve">Waste handling </t>
  </si>
  <si>
    <t>WTR</t>
  </si>
  <si>
    <t xml:space="preserve">Water </t>
  </si>
  <si>
    <t>WKW</t>
  </si>
  <si>
    <t xml:space="preserve">Workwear </t>
  </si>
  <si>
    <t>LA</t>
  </si>
  <si>
    <t>input_risk_country</t>
  </si>
  <si>
    <t>input_risk_industry_type</t>
  </si>
  <si>
    <t>input_risk_affiliation</t>
  </si>
  <si>
    <t>input_risk_revenue</t>
  </si>
  <si>
    <t>input_risk_spend_category</t>
  </si>
  <si>
    <t>input_risk_design_agreement</t>
  </si>
  <si>
    <t>input_risk_rel_visibility</t>
  </si>
  <si>
    <t>input_risk_sourcing_method</t>
  </si>
  <si>
    <t>input_risk_sourcing_type</t>
  </si>
  <si>
    <t>input_risk_product_impact</t>
  </si>
  <si>
    <t>input_risk_commodity_type</t>
  </si>
  <si>
    <t>AVERAGE</t>
  </si>
  <si>
    <t>total_weight</t>
  </si>
  <si>
    <t>country</t>
  </si>
  <si>
    <t>industry_type</t>
  </si>
  <si>
    <t>affiliation</t>
  </si>
  <si>
    <t>revenue</t>
  </si>
  <si>
    <t>spend_category</t>
  </si>
  <si>
    <t>design_agreement</t>
  </si>
  <si>
    <t>relationship_visibility</t>
  </si>
  <si>
    <t>sourcing_method</t>
  </si>
  <si>
    <t>sourcing_type</t>
  </si>
  <si>
    <t>product_impact</t>
  </si>
  <si>
    <t>commodity_type</t>
  </si>
  <si>
    <t>RIA-COB</t>
  </si>
  <si>
    <t>Average Risk Score</t>
  </si>
  <si>
    <t>RIA-SOC</t>
  </si>
  <si>
    <t>RIA-FML</t>
  </si>
  <si>
    <t>RIA-EXC</t>
  </si>
  <si>
    <t>RIA-POL</t>
  </si>
  <si>
    <t>RIA-ANB</t>
  </si>
  <si>
    <t>RIA-HES</t>
  </si>
  <si>
    <t>RIA-DIV</t>
  </si>
  <si>
    <t>RIA-EMR</t>
  </si>
  <si>
    <t>RIA-MDS</t>
  </si>
  <si>
    <t>RIA-MLH</t>
  </si>
  <si>
    <t>RIA-IRM</t>
  </si>
  <si>
    <t>RIA-PIM</t>
  </si>
  <si>
    <t>RIA-IPI</t>
  </si>
  <si>
    <t>RIA-DSB</t>
  </si>
  <si>
    <t>RIA-BUC</t>
  </si>
  <si>
    <t>RIA-CHU</t>
  </si>
  <si>
    <t>RIA-EWM</t>
  </si>
  <si>
    <t>RIA-PRR</t>
  </si>
  <si>
    <t>RIA-SUS</t>
  </si>
  <si>
    <t>RIA-IAT</t>
  </si>
  <si>
    <t>RIA-ENS</t>
  </si>
  <si>
    <t>RIA-SAE</t>
  </si>
  <si>
    <t>PRS</t>
  </si>
  <si>
    <t>LAH</t>
  </si>
  <si>
    <t>BUC</t>
  </si>
  <si>
    <t>MIS</t>
  </si>
  <si>
    <t xml:space="preserve">PRA </t>
  </si>
  <si>
    <t>BRA</t>
  </si>
  <si>
    <t>PRM</t>
  </si>
  <si>
    <t>MIL</t>
  </si>
  <si>
    <t>PRI</t>
  </si>
  <si>
    <t>PRO</t>
  </si>
  <si>
    <t>GOV</t>
  </si>
  <si>
    <t>PUE</t>
  </si>
  <si>
    <t>EXT</t>
  </si>
  <si>
    <t>PAR</t>
  </si>
  <si>
    <t>DIS</t>
  </si>
  <si>
    <t>SAL</t>
  </si>
  <si>
    <t>AAA</t>
  </si>
  <si>
    <t>ASM</t>
  </si>
  <si>
    <t>AMI</t>
  </si>
  <si>
    <t>TAC</t>
  </si>
  <si>
    <t>CHA</t>
  </si>
  <si>
    <t>INO</t>
  </si>
  <si>
    <t>FIN</t>
  </si>
  <si>
    <t>MAR</t>
  </si>
  <si>
    <t>DEV</t>
  </si>
  <si>
    <t>business_type</t>
  </si>
  <si>
    <t>input_risk_parent_business_type</t>
  </si>
  <si>
    <t>input_risk_child_business_type</t>
  </si>
  <si>
    <t>Adjusted weight</t>
  </si>
  <si>
    <t>Property &amp; Structure</t>
  </si>
  <si>
    <t>Life and Health</t>
  </si>
  <si>
    <t xml:space="preserve">Misc. </t>
  </si>
  <si>
    <t xml:space="preserve">Print Advertising </t>
  </si>
  <si>
    <t>Broadcast Advertising</t>
  </si>
  <si>
    <t>Product Marketing</t>
  </si>
  <si>
    <t>Military</t>
  </si>
  <si>
    <t>Commercial</t>
  </si>
  <si>
    <t>Private</t>
  </si>
  <si>
    <t>Production</t>
  </si>
  <si>
    <t>Gov/SOE</t>
  </si>
  <si>
    <t>Public Entities</t>
  </si>
  <si>
    <t>Extraction</t>
  </si>
  <si>
    <t>Production and Refining</t>
  </si>
  <si>
    <t>Distribution</t>
  </si>
  <si>
    <t>Sales</t>
  </si>
  <si>
    <t>Accounting and Auditing</t>
  </si>
  <si>
    <t>Testing and Clinical Trials</t>
  </si>
  <si>
    <t xml:space="preserve">Charitable </t>
  </si>
  <si>
    <t>International only</t>
  </si>
  <si>
    <t>Financing</t>
  </si>
  <si>
    <t>Marketing</t>
  </si>
  <si>
    <t>Development</t>
  </si>
  <si>
    <t>model_name</t>
  </si>
  <si>
    <t>IntegraRatingModel</t>
  </si>
  <si>
    <t>model_code</t>
  </si>
  <si>
    <t>IRM</t>
  </si>
  <si>
    <t>Business Category</t>
  </si>
  <si>
    <t>Industry Category</t>
  </si>
  <si>
    <t>MT</t>
  </si>
  <si>
    <t>ATC</t>
  </si>
  <si>
    <t>ANTI TRUST &amp; CORRUPTION</t>
  </si>
  <si>
    <t>ESR</t>
  </si>
  <si>
    <t>EMPLOYMENT, SAFETY &amp; REPUTATION</t>
  </si>
  <si>
    <t>CSB</t>
  </si>
  <si>
    <t>CYBER SECURITY &amp; BUSINESS STABILITY</t>
  </si>
  <si>
    <t>EVG</t>
  </si>
  <si>
    <t>ENVIRONMENTAL &amp; GOVERNANCE</t>
  </si>
  <si>
    <t>MSS</t>
  </si>
  <si>
    <t>Min</t>
  </si>
  <si>
    <t>Max</t>
  </si>
  <si>
    <t>Name</t>
  </si>
  <si>
    <t>Color</t>
  </si>
  <si>
    <t>Low</t>
  </si>
  <si>
    <t>#4ea846</t>
  </si>
  <si>
    <t>Medium</t>
  </si>
  <si>
    <t>#ff5c01</t>
  </si>
  <si>
    <t>High</t>
  </si>
  <si>
    <t>#b40000</t>
  </si>
  <si>
    <t>Range Limit</t>
  </si>
  <si>
    <t>Risk Categories</t>
  </si>
  <si>
    <t>Percent</t>
  </si>
  <si>
    <t>Business  Coverages</t>
  </si>
  <si>
    <t>Sales and Distribution</t>
  </si>
  <si>
    <t>Asset Management-Private</t>
  </si>
  <si>
    <t>Asset Management-Public, include SWF</t>
  </si>
  <si>
    <t>Privately Held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</si>
</sst>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0"/>
  </numFmts>
  <fonts count="8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6100"/>
      <name val="Calibri"/>
      <family val="2"/>
      <charset val="1"/>
    </font>
    <font>
      <sz val="11"/>
      <color rgb="FF333333"/>
      <name val="Arial"/>
      <family val="2"/>
      <charset val="1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C6EFCE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theme="7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2" borderId="0" applyBorder="0" applyProtection="0"/>
    <xf numFmtId="0" fontId="6" fillId="0" borderId="0"/>
  </cellStyleXfs>
  <cellXfs count="12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" fillId="0" borderId="1" xfId="1" applyFont="1" applyFill="1" applyBorder="1" applyAlignment="1" applyProtection="1">
      <alignment textRotation="90" wrapText="1"/>
    </xf>
    <xf numFmtId="0" fontId="2" fillId="0" borderId="2" xfId="1" applyFont="1" applyFill="1" applyBorder="1" applyAlignment="1" applyProtection="1">
      <alignment textRotation="90" wrapText="1"/>
    </xf>
    <xf numFmtId="0" fontId="0" fillId="0" borderId="2" xfId="0" applyBorder="1" applyAlignment="1">
      <alignment textRotation="90" wrapText="1"/>
    </xf>
    <xf numFmtId="0" fontId="2" fillId="0" borderId="3" xfId="0" applyFont="1" applyBorder="1" applyAlignment="1">
      <alignment textRotation="90" wrapText="1"/>
    </xf>
    <xf numFmtId="0" fontId="0" fillId="0" borderId="1" xfId="0" applyBorder="1" applyAlignment="1">
      <alignment textRotation="90" wrapText="1"/>
    </xf>
    <xf numFmtId="0" fontId="2" fillId="0" borderId="3" xfId="1" applyFont="1" applyFill="1" applyBorder="1" applyAlignment="1" applyProtection="1">
      <alignment textRotation="90" wrapText="1"/>
    </xf>
    <xf numFmtId="0" fontId="0" fillId="0" borderId="4" xfId="0" applyBorder="1" applyAlignment="1">
      <alignment horizontal="center" textRotation="90" wrapText="1"/>
    </xf>
    <xf numFmtId="0" fontId="0" fillId="0" borderId="5" xfId="0" applyBorder="1"/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8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10" xfId="1" applyFont="1" applyFill="1" applyBorder="1" applyAlignment="1" applyProtection="1">
      <alignment textRotation="90" wrapText="1"/>
    </xf>
    <xf numFmtId="0" fontId="2" fillId="0" borderId="11" xfId="0" applyFont="1" applyBorder="1" applyAlignment="1">
      <alignment textRotation="90" wrapText="1"/>
    </xf>
    <xf numFmtId="0" fontId="2" fillId="0" borderId="12" xfId="1" applyFont="1" applyFill="1" applyBorder="1" applyAlignment="1" applyProtection="1">
      <alignment textRotation="90" wrapText="1"/>
    </xf>
    <xf numFmtId="0" fontId="2" fillId="0" borderId="13" xfId="1" applyFont="1" applyFill="1" applyBorder="1" applyAlignment="1" applyProtection="1">
      <alignment textRotation="90" wrapText="1"/>
    </xf>
    <xf numFmtId="0" fontId="2" fillId="0" borderId="14" xfId="1" applyFont="1" applyFill="1" applyBorder="1" applyAlignment="1" applyProtection="1">
      <alignment textRotation="90" wrapText="1"/>
    </xf>
    <xf numFmtId="0" fontId="2" fillId="0" borderId="11" xfId="1" applyFont="1" applyFill="1" applyBorder="1" applyAlignment="1" applyProtection="1">
      <alignment textRotation="90" wrapText="1"/>
    </xf>
    <xf numFmtId="0" fontId="2" fillId="0" borderId="15" xfId="0" applyFont="1" applyBorder="1" applyAlignment="1">
      <alignment textRotation="90" wrapText="1"/>
    </xf>
    <xf numFmtId="164" fontId="0" fillId="0" borderId="5" xfId="0" applyNumberFormat="1" applyBorder="1" applyAlignment="1">
      <alignment horizontal="center"/>
    </xf>
    <xf numFmtId="164" fontId="0" fillId="0" borderId="0" xfId="0" applyNumberFormat="1"/>
    <xf numFmtId="164" fontId="0" fillId="0" borderId="1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16" xfId="0" applyBorder="1"/>
    <xf numFmtId="164" fontId="0" fillId="0" borderId="17" xfId="0" applyNumberFormat="1" applyBorder="1"/>
    <xf numFmtId="164" fontId="0" fillId="0" borderId="7" xfId="0" applyNumberFormat="1" applyBorder="1"/>
    <xf numFmtId="164" fontId="0" fillId="0" borderId="19" xfId="0" applyNumberFormat="1" applyBorder="1"/>
    <xf numFmtId="0" fontId="4" fillId="0" borderId="16" xfId="0" applyFont="1" applyBorder="1" applyAlignment="1">
      <alignment horizontal="left" vertical="center" wrapText="1" indent="1"/>
    </xf>
    <xf numFmtId="0" fontId="4" fillId="0" borderId="6" xfId="0" applyFont="1" applyBorder="1" applyAlignment="1">
      <alignment horizontal="left" vertical="center" wrapText="1" indent="1"/>
    </xf>
    <xf numFmtId="0" fontId="4" fillId="0" borderId="1" xfId="0" applyFont="1" applyBorder="1" applyAlignment="1">
      <alignment horizontal="left" vertical="center" wrapText="1" indent="1"/>
    </xf>
    <xf numFmtId="164" fontId="0" fillId="0" borderId="2" xfId="0" applyNumberFormat="1" applyBorder="1"/>
    <xf numFmtId="0" fontId="4" fillId="0" borderId="18" xfId="0" applyFont="1" applyBorder="1" applyAlignment="1">
      <alignment horizontal="left" vertical="center" wrapText="1" indent="1"/>
    </xf>
    <xf numFmtId="0" fontId="0" fillId="0" borderId="7" xfId="0" applyBorder="1"/>
    <xf numFmtId="0" fontId="2" fillId="0" borderId="7" xfId="1" applyFont="1" applyFill="1" applyBorder="1" applyAlignment="1" applyProtection="1">
      <alignment textRotation="90" wrapText="1"/>
    </xf>
    <xf numFmtId="0" fontId="2" fillId="0" borderId="7" xfId="0" applyFont="1" applyBorder="1" applyAlignment="1">
      <alignment textRotation="90" wrapText="1"/>
    </xf>
    <xf numFmtId="164" fontId="2" fillId="0" borderId="7" xfId="1" applyNumberFormat="1" applyFont="1" applyFill="1" applyBorder="1" applyAlignment="1" applyProtection="1">
      <alignment wrapText="1"/>
    </xf>
    <xf numFmtId="0" fontId="0" fillId="0" borderId="20" xfId="0" applyBorder="1"/>
    <xf numFmtId="164" fontId="0" fillId="0" borderId="21" xfId="0" applyNumberFormat="1" applyBorder="1" applyAlignment="1">
      <alignment horizontal="center"/>
    </xf>
    <xf numFmtId="164" fontId="0" fillId="0" borderId="22" xfId="0" applyNumberFormat="1" applyBorder="1" applyAlignment="1">
      <alignment horizontal="center"/>
    </xf>
    <xf numFmtId="164" fontId="0" fillId="0" borderId="23" xfId="0" applyNumberFormat="1" applyBorder="1" applyAlignment="1">
      <alignment horizontal="center"/>
    </xf>
    <xf numFmtId="164" fontId="0" fillId="0" borderId="24" xfId="0" applyNumberFormat="1" applyBorder="1" applyAlignment="1">
      <alignment horizontal="center"/>
    </xf>
    <xf numFmtId="164" fontId="0" fillId="0" borderId="25" xfId="0" applyNumberFormat="1" applyBorder="1" applyAlignment="1">
      <alignment horizontal="center"/>
    </xf>
    <xf numFmtId="0" fontId="0" fillId="0" borderId="26" xfId="0" applyBorder="1"/>
    <xf numFmtId="0" fontId="5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164" fontId="0" fillId="0" borderId="27" xfId="0" applyNumberFormat="1" applyBorder="1"/>
    <xf numFmtId="164" fontId="0" fillId="0" borderId="5" xfId="0" applyNumberFormat="1" applyBorder="1"/>
    <xf numFmtId="164" fontId="0" fillId="0" borderId="28" xfId="0" applyNumberFormat="1" applyBorder="1"/>
    <xf numFmtId="0" fontId="0" fillId="3" borderId="7" xfId="0" applyFill="1" applyBorder="1"/>
    <xf numFmtId="164" fontId="0" fillId="3" borderId="7" xfId="0" applyNumberFormat="1" applyFill="1" applyBorder="1"/>
    <xf numFmtId="164" fontId="0" fillId="0" borderId="11" xfId="0" applyNumberFormat="1" applyBorder="1"/>
    <xf numFmtId="0" fontId="2" fillId="3" borderId="7" xfId="1" applyFont="1" applyFill="1" applyBorder="1" applyAlignment="1" applyProtection="1">
      <alignment textRotation="90" wrapText="1"/>
    </xf>
    <xf numFmtId="9" fontId="0" fillId="0" borderId="7" xfId="0" applyNumberFormat="1" applyBorder="1" applyAlignment="1">
      <alignment horizontal="center" vertical="center"/>
    </xf>
    <xf numFmtId="0" fontId="5" fillId="0" borderId="7" xfId="0" applyFont="1" applyBorder="1"/>
    <xf numFmtId="0" fontId="2" fillId="4" borderId="7" xfId="1" applyFont="1" applyFill="1" applyBorder="1" applyAlignment="1" applyProtection="1">
      <alignment textRotation="90" wrapText="1"/>
    </xf>
    <xf numFmtId="0" fontId="0" fillId="4" borderId="7" xfId="0" applyFill="1" applyBorder="1" applyAlignment="1">
      <alignment textRotation="90" wrapText="1"/>
    </xf>
    <xf numFmtId="0" fontId="2" fillId="4" borderId="7" xfId="0" applyFont="1" applyFill="1" applyBorder="1" applyAlignment="1">
      <alignment textRotation="90" wrapText="1"/>
    </xf>
    <xf numFmtId="0" fontId="0" fillId="5" borderId="7" xfId="0" applyFill="1" applyBorder="1" applyAlignment="1">
      <alignment textRotation="90" wrapText="1"/>
    </xf>
    <xf numFmtId="0" fontId="2" fillId="5" borderId="7" xfId="1" applyFont="1" applyFill="1" applyBorder="1" applyAlignment="1" applyProtection="1">
      <alignment textRotation="90" wrapText="1"/>
    </xf>
    <xf numFmtId="0" fontId="2" fillId="6" borderId="7" xfId="1" applyFont="1" applyFill="1" applyBorder="1" applyAlignment="1" applyProtection="1">
      <alignment textRotation="90" wrapText="1"/>
    </xf>
    <xf numFmtId="0" fontId="0" fillId="7" borderId="7" xfId="0" applyFill="1" applyBorder="1" applyAlignment="1">
      <alignment textRotation="90" wrapText="1"/>
    </xf>
    <xf numFmtId="0" fontId="2" fillId="7" borderId="7" xfId="1" applyFont="1" applyFill="1" applyBorder="1" applyAlignment="1" applyProtection="1">
      <alignment textRotation="90" wrapText="1"/>
    </xf>
    <xf numFmtId="164" fontId="0" fillId="0" borderId="0" xfId="0" applyNumberFormat="1" applyAlignment="1">
      <alignment horizontal="right"/>
    </xf>
    <xf numFmtId="0" fontId="0" fillId="0" borderId="7" xfId="0" applyBorder="1" applyAlignment="1">
      <alignment horizontal="right"/>
    </xf>
    <xf numFmtId="0" fontId="2" fillId="0" borderId="10" xfId="0" applyFont="1" applyBorder="1" applyAlignment="1">
      <alignment textRotation="90" wrapText="1"/>
    </xf>
    <xf numFmtId="0" fontId="2" fillId="0" borderId="29" xfId="0" applyFont="1" applyBorder="1" applyAlignment="1">
      <alignment textRotation="90" wrapText="1"/>
    </xf>
    <xf numFmtId="0" fontId="2" fillId="0" borderId="13" xfId="0" applyFont="1" applyBorder="1" applyAlignment="1">
      <alignment textRotation="90" wrapText="1"/>
    </xf>
    <xf numFmtId="0" fontId="2" fillId="0" borderId="12" xfId="0" applyFont="1" applyBorder="1" applyAlignment="1">
      <alignment textRotation="90" wrapText="1"/>
    </xf>
    <xf numFmtId="0" fontId="2" fillId="0" borderId="14" xfId="0" applyFont="1" applyBorder="1" applyAlignment="1">
      <alignment textRotation="90" wrapText="1"/>
    </xf>
    <xf numFmtId="0" fontId="2" fillId="0" borderId="1" xfId="0" applyFont="1" applyBorder="1" applyAlignment="1">
      <alignment textRotation="90" wrapText="1"/>
    </xf>
    <xf numFmtId="164" fontId="0" fillId="8" borderId="7" xfId="0" applyNumberFormat="1" applyFill="1" applyBorder="1" applyAlignment="1">
      <alignment horizontal="center"/>
    </xf>
    <xf numFmtId="164" fontId="0" fillId="9" borderId="7" xfId="0" applyNumberFormat="1" applyFill="1" applyBorder="1" applyAlignment="1">
      <alignment horizontal="center"/>
    </xf>
    <xf numFmtId="164" fontId="0" fillId="10" borderId="7" xfId="0" applyNumberFormat="1" applyFill="1" applyBorder="1" applyAlignment="1">
      <alignment horizontal="center"/>
    </xf>
    <xf numFmtId="164" fontId="0" fillId="9" borderId="5" xfId="0" applyNumberFormat="1" applyFill="1" applyBorder="1" applyAlignment="1">
      <alignment horizontal="center"/>
    </xf>
    <xf numFmtId="164" fontId="0" fillId="10" borderId="6" xfId="0" applyNumberFormat="1" applyFill="1" applyBorder="1" applyAlignment="1">
      <alignment horizontal="center"/>
    </xf>
    <xf numFmtId="164" fontId="0" fillId="8" borderId="8" xfId="0" applyNumberForma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164" fontId="0" fillId="10" borderId="5" xfId="0" applyNumberFormat="1" applyFill="1" applyBorder="1" applyAlignment="1">
      <alignment horizontal="center"/>
    </xf>
    <xf numFmtId="164" fontId="0" fillId="10" borderId="8" xfId="0" applyNumberFormat="1" applyFill="1" applyBorder="1" applyAlignment="1">
      <alignment horizontal="center"/>
    </xf>
    <xf numFmtId="164" fontId="0" fillId="9" borderId="8" xfId="0" applyNumberFormat="1" applyFill="1" applyBorder="1" applyAlignment="1">
      <alignment horizontal="center"/>
    </xf>
    <xf numFmtId="164" fontId="0" fillId="8" borderId="6" xfId="0" applyNumberFormat="1" applyFill="1" applyBorder="1" applyAlignment="1">
      <alignment horizontal="center"/>
    </xf>
    <xf numFmtId="164" fontId="0" fillId="11" borderId="7" xfId="0" applyNumberFormat="1" applyFill="1" applyBorder="1" applyAlignment="1">
      <alignment horizontal="center"/>
    </xf>
    <xf numFmtId="164" fontId="0" fillId="11" borderId="5" xfId="0" applyNumberFormat="1" applyFill="1" applyBorder="1" applyAlignment="1">
      <alignment horizontal="center"/>
    </xf>
    <xf numFmtId="164" fontId="0" fillId="11" borderId="6" xfId="0" applyNumberFormat="1" applyFill="1" applyBorder="1" applyAlignment="1">
      <alignment horizontal="center"/>
    </xf>
    <xf numFmtId="164" fontId="0" fillId="11" borderId="8" xfId="0" applyNumberFormat="1" applyFill="1" applyBorder="1" applyAlignment="1">
      <alignment horizontal="center"/>
    </xf>
    <xf numFmtId="164" fontId="0" fillId="8" borderId="5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0" fillId="11" borderId="2" xfId="0" applyNumberFormat="1" applyFill="1" applyBorder="1" applyAlignment="1">
      <alignment horizontal="center"/>
    </xf>
    <xf numFmtId="164" fontId="0" fillId="11" borderId="1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0" fillId="8" borderId="2" xfId="0" applyNumberFormat="1" applyFill="1" applyBorder="1" applyAlignment="1">
      <alignment horizontal="center"/>
    </xf>
    <xf numFmtId="164" fontId="0" fillId="10" borderId="2" xfId="0" applyNumberFormat="1" applyFill="1" applyBorder="1" applyAlignment="1">
      <alignment horizontal="center"/>
    </xf>
    <xf numFmtId="164" fontId="0" fillId="10" borderId="3" xfId="0" applyNumberFormat="1" applyFill="1" applyBorder="1" applyAlignment="1">
      <alignment horizontal="center"/>
    </xf>
    <xf numFmtId="0" fontId="5" fillId="0" borderId="0" xfId="0" applyFont="1" applyAlignment="1">
      <alignment horizontal="left" vertical="center"/>
    </xf>
    <xf numFmtId="10" fontId="0" fillId="0" borderId="0" xfId="0" applyNumberFormat="1"/>
    <xf numFmtId="2" fontId="0" fillId="0" borderId="0" xfId="0" applyNumberFormat="1"/>
    <xf numFmtId="0" fontId="6" fillId="0" borderId="0" xfId="2" applyAlignment="1">
      <alignment textRotation="90"/>
    </xf>
    <xf numFmtId="0" fontId="5" fillId="12" borderId="7" xfId="0" applyFont="1" applyFill="1" applyBorder="1"/>
    <xf numFmtId="0" fontId="0" fillId="12" borderId="7" xfId="0" applyFill="1" applyBorder="1"/>
    <xf numFmtId="0" fontId="5" fillId="0" borderId="0" xfId="0" applyFont="1"/>
    <xf numFmtId="0" fontId="0" fillId="0" borderId="0" xfId="0" applyAlignment="1">
      <alignment horizontal="center" vertical="center"/>
    </xf>
    <xf numFmtId="165" fontId="0" fillId="0" borderId="7" xfId="0" applyNumberFormat="1" applyBorder="1"/>
    <xf numFmtId="0" fontId="0" fillId="0" borderId="0" xfId="0" applyAlignment="1">
      <alignment horizontal="right"/>
    </xf>
    <xf numFmtId="165" fontId="0" fillId="0" borderId="30" xfId="0" applyNumberFormat="1" applyBorder="1" applyAlignment="1">
      <alignment horizontal="right"/>
    </xf>
    <xf numFmtId="0" fontId="0" fillId="3" borderId="0" xfId="0" applyFill="1"/>
    <xf numFmtId="9" fontId="7" fillId="0" borderId="0" xfId="1" applyNumberFormat="1" applyFont="1" applyFill="1" applyBorder="1" applyAlignment="1" applyProtection="1">
      <alignment horizontal="center" wrapText="1"/>
    </xf>
    <xf numFmtId="0" fontId="0" fillId="0" borderId="7" xfId="0" applyBorder="1" applyAlignment="1">
      <alignment horizontal="left" vertical="top"/>
    </xf>
    <xf numFmtId="164" fontId="0" fillId="0" borderId="7" xfId="0" applyNumberFormat="1" applyBorder="1" applyAlignment="1">
      <alignment horizontal="left" vertical="top"/>
    </xf>
    <xf numFmtId="0" fontId="7" fillId="0" borderId="7" xfId="0" applyFont="1" applyBorder="1" applyAlignment="1">
      <alignment horizontal="left" vertical="top" wrapText="1"/>
    </xf>
    <xf numFmtId="9" fontId="7" fillId="0" borderId="7" xfId="1" applyNumberFormat="1" applyFont="1" applyFill="1" applyBorder="1" applyAlignment="1" applyProtection="1">
      <alignment horizontal="left" vertical="top" wrapText="1"/>
    </xf>
    <xf numFmtId="0" fontId="5" fillId="0" borderId="7" xfId="0" applyFont="1" applyBorder="1" applyAlignment="1">
      <alignment horizontal="left" vertical="top"/>
    </xf>
    <xf numFmtId="0" fontId="0" fillId="0" borderId="32" xfId="0" applyBorder="1"/>
    <xf numFmtId="0" fontId="0" fillId="0" borderId="22" xfId="0" applyBorder="1"/>
    <xf numFmtId="0" fontId="1" fillId="0" borderId="0" xfId="0" applyFont="1" applyAlignment="1">
      <alignment horizontal="center"/>
    </xf>
    <xf numFmtId="9" fontId="0" fillId="0" borderId="31" xfId="1" applyNumberFormat="1" applyFont="1" applyFill="1" applyBorder="1" applyAlignment="1" applyProtection="1">
      <alignment horizontal="center" vertical="center" wrapText="1"/>
    </xf>
  </cellXfs>
  <cellStyles count="3">
    <cellStyle name="Explanatory Text" xfId="1" builtinId="53" customBuiltin="1"/>
    <cellStyle name="Normal" xfId="0" builtinId="0"/>
    <cellStyle name="Normal 3" xfId="2" xr:uid="{2111E984-4160-9A48-ADB3-FEFAB7890897}"/>
  </cellStyles>
  <dxfs count="102"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70AD47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70AD47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55"/>
  <sheetViews>
    <sheetView tabSelected="1" zoomScaleNormal="100" workbookViewId="0">
      <selection activeCell="F15" sqref="F15"/>
    </sheetView>
  </sheetViews>
  <sheetFormatPr baseColWidth="10" defaultColWidth="8.83203125" defaultRowHeight="15" x14ac:dyDescent="0.2"/>
  <cols>
    <col min="1" max="1" width="24" customWidth="1"/>
    <col min="2" max="2" width="21.83203125" bestFit="1" customWidth="1"/>
    <col min="3" max="3" width="16.33203125" bestFit="1" customWidth="1"/>
    <col min="4" max="4" width="27" bestFit="1" customWidth="1"/>
    <col min="5" max="5" width="12.6640625" customWidth="1"/>
    <col min="6" max="6" width="11.6640625" customWidth="1"/>
    <col min="7" max="7" width="12.1640625" customWidth="1"/>
    <col min="8" max="9" width="11.1640625" customWidth="1"/>
    <col min="10" max="10" width="9.6640625" customWidth="1"/>
    <col min="11" max="11" width="12.1640625" customWidth="1"/>
    <col min="12" max="12" width="8.6640625" customWidth="1"/>
    <col min="13" max="13" width="8.5" bestFit="1" customWidth="1"/>
    <col min="14" max="14" width="8.6640625" customWidth="1"/>
    <col min="15" max="15" width="8.5" bestFit="1" customWidth="1"/>
    <col min="16" max="23" width="8.6640625" customWidth="1"/>
    <col min="24" max="24" width="8.6640625" bestFit="1" customWidth="1"/>
    <col min="25" max="25" width="1.6640625" customWidth="1"/>
    <col min="26" max="1025" width="8.6640625" customWidth="1"/>
  </cols>
  <sheetData>
    <row r="1" spans="1:13" x14ac:dyDescent="0.2">
      <c r="A1" s="1"/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</row>
    <row r="2" spans="1:13" x14ac:dyDescent="0.2">
      <c r="A2" s="1"/>
      <c r="B2" s="2"/>
      <c r="C2" s="2"/>
      <c r="D2" s="2"/>
      <c r="E2" s="2"/>
      <c r="F2" s="3"/>
      <c r="G2" s="2"/>
      <c r="H2" s="3"/>
      <c r="I2" s="3"/>
      <c r="J2" s="3"/>
      <c r="K2" s="3"/>
      <c r="L2" s="3"/>
      <c r="M2" s="3"/>
    </row>
    <row r="3" spans="1:13" x14ac:dyDescent="0.2">
      <c r="A3" s="1"/>
    </row>
    <row r="4" spans="1:13" x14ac:dyDescent="0.2">
      <c r="B4" s="104"/>
      <c r="C4" s="104"/>
      <c r="D4" s="104"/>
      <c r="E4" s="104"/>
      <c r="F4" s="104"/>
      <c r="G4" s="104"/>
      <c r="H4" s="104"/>
      <c r="I4" s="104"/>
      <c r="J4" s="104"/>
      <c r="K4" s="104"/>
      <c r="L4" s="104"/>
    </row>
    <row r="5" spans="1:13" x14ac:dyDescent="0.2">
      <c r="A5" s="107" t="s">
        <v>840</v>
      </c>
      <c r="B5" s="108" t="s">
        <v>841</v>
      </c>
    </row>
    <row r="6" spans="1:13" x14ac:dyDescent="0.2">
      <c r="A6" s="107" t="s">
        <v>838</v>
      </c>
      <c r="B6" s="108" t="s">
        <v>839</v>
      </c>
    </row>
    <row r="7" spans="1:13" x14ac:dyDescent="0.2">
      <c r="A7" s="53" t="s">
        <v>738</v>
      </c>
      <c r="B7" s="54"/>
      <c r="C7" s="115">
        <f>IF(EXACT(input_risk_country,""),0%,'Risk Weights'!B2)</f>
        <v>0</v>
      </c>
      <c r="D7" s="53" t="s">
        <v>812</v>
      </c>
      <c r="E7" s="54"/>
      <c r="F7" s="124">
        <f>IF(EXACT(input_risk_child_business_type,""),0%,'Risk Weights'!B13)</f>
        <v>0</v>
      </c>
    </row>
    <row r="8" spans="1:13" x14ac:dyDescent="0.2">
      <c r="A8" s="53" t="s">
        <v>739</v>
      </c>
      <c r="B8" s="54"/>
      <c r="C8" s="115">
        <f>IF(EXACT(input_risk_industry_type,""),0%,'Risk Weights'!B3)</f>
        <v>0</v>
      </c>
      <c r="D8" s="53" t="s">
        <v>813</v>
      </c>
      <c r="E8" s="54"/>
      <c r="F8" s="124"/>
    </row>
    <row r="9" spans="1:13" x14ac:dyDescent="0.2">
      <c r="A9" s="53" t="s">
        <v>740</v>
      </c>
      <c r="B9" s="54"/>
      <c r="C9" s="115">
        <f>IF(EXACT(input_risk_affiliation,""),0%,'Risk Weights'!B4)</f>
        <v>0</v>
      </c>
    </row>
    <row r="10" spans="1:13" x14ac:dyDescent="0.2">
      <c r="A10" s="53" t="s">
        <v>741</v>
      </c>
      <c r="B10" s="54"/>
      <c r="C10" s="115">
        <f>IF(EXACT(input_risk_revenue,""),0%,'Risk Weights'!B6)</f>
        <v>0</v>
      </c>
    </row>
    <row r="11" spans="1:13" x14ac:dyDescent="0.2">
      <c r="A11" s="53" t="s">
        <v>742</v>
      </c>
      <c r="B11" s="54"/>
      <c r="C11" s="115">
        <f>IF(EXACT(input_risk_spend_category,""),0%,'Risk Weights'!B7)</f>
        <v>0</v>
      </c>
    </row>
    <row r="12" spans="1:13" x14ac:dyDescent="0.2">
      <c r="A12" s="53" t="s">
        <v>743</v>
      </c>
      <c r="B12" s="54"/>
      <c r="C12" s="115">
        <f>IF(EXACT(input_risk_design_agreement,""),0%,'Risk Weights'!B8)</f>
        <v>0</v>
      </c>
    </row>
    <row r="13" spans="1:13" x14ac:dyDescent="0.2">
      <c r="A13" s="53" t="s">
        <v>744</v>
      </c>
      <c r="B13" s="54"/>
      <c r="C13" s="115">
        <f>IF(EXACT(input_risk_rel_visibility,""),0%,'Risk Weights'!B9)</f>
        <v>0</v>
      </c>
    </row>
    <row r="14" spans="1:13" x14ac:dyDescent="0.2">
      <c r="A14" s="53" t="s">
        <v>745</v>
      </c>
      <c r="B14" s="54"/>
      <c r="C14" s="115">
        <f>IF(EXACT(input_risk_sourcing_method,""),0%,'Risk Weights'!B10)</f>
        <v>0</v>
      </c>
    </row>
    <row r="15" spans="1:13" x14ac:dyDescent="0.2">
      <c r="A15" s="53" t="s">
        <v>746</v>
      </c>
      <c r="B15" s="54"/>
      <c r="C15" s="115">
        <f>IF(EXACT(input_risk_sourcing_type,""),0%,'Risk Weights'!B11)</f>
        <v>0</v>
      </c>
    </row>
    <row r="16" spans="1:13" x14ac:dyDescent="0.2">
      <c r="A16" s="53" t="s">
        <v>747</v>
      </c>
      <c r="B16" s="54"/>
      <c r="C16" s="115">
        <f>IF(EXACT(input_risk_product_impact,""),0%,'Risk Weights'!B12)</f>
        <v>0</v>
      </c>
    </row>
    <row r="17" spans="1:27" x14ac:dyDescent="0.2">
      <c r="A17" s="53" t="s">
        <v>748</v>
      </c>
      <c r="B17" s="54"/>
      <c r="C17" s="115">
        <f>IF(EXACT(input_risk_commodity_type,""),0%,'Risk Weights'!B5)</f>
        <v>0</v>
      </c>
    </row>
    <row r="19" spans="1:27" x14ac:dyDescent="0.2">
      <c r="A19" s="63" t="s">
        <v>750</v>
      </c>
      <c r="B19" s="62">
        <f>SUM(C7:C17,F7)</f>
        <v>0</v>
      </c>
    </row>
    <row r="20" spans="1:27" x14ac:dyDescent="0.2">
      <c r="A20" s="109"/>
      <c r="B20" s="110"/>
    </row>
    <row r="23" spans="1:27" ht="103" x14ac:dyDescent="0.2">
      <c r="A23" s="42"/>
      <c r="B23" s="64" t="s">
        <v>10</v>
      </c>
      <c r="C23" s="64" t="s">
        <v>11</v>
      </c>
      <c r="D23" s="64" t="s">
        <v>12</v>
      </c>
      <c r="E23" s="64" t="s">
        <v>13</v>
      </c>
      <c r="F23" s="65" t="s">
        <v>14</v>
      </c>
      <c r="G23" s="65" t="s">
        <v>15</v>
      </c>
      <c r="H23" s="66" t="s">
        <v>16</v>
      </c>
      <c r="I23" s="67" t="s">
        <v>17</v>
      </c>
      <c r="J23" s="67" t="s">
        <v>18</v>
      </c>
      <c r="K23" s="67" t="s">
        <v>19</v>
      </c>
      <c r="L23" s="68" t="s">
        <v>20</v>
      </c>
      <c r="M23" s="68" t="s">
        <v>21</v>
      </c>
      <c r="N23" s="68" t="s">
        <v>22</v>
      </c>
      <c r="O23" s="69" t="s">
        <v>23</v>
      </c>
      <c r="P23" s="69" t="s">
        <v>24</v>
      </c>
      <c r="Q23" s="69" t="s">
        <v>25</v>
      </c>
      <c r="R23" s="69" t="s">
        <v>26</v>
      </c>
      <c r="S23" s="70" t="s">
        <v>27</v>
      </c>
      <c r="T23" s="71" t="s">
        <v>28</v>
      </c>
      <c r="U23" s="71" t="s">
        <v>29</v>
      </c>
      <c r="V23" s="70" t="s">
        <v>30</v>
      </c>
      <c r="W23" s="71" t="s">
        <v>31</v>
      </c>
      <c r="X23" s="71" t="s">
        <v>32</v>
      </c>
      <c r="Z23" s="106" t="s">
        <v>814</v>
      </c>
    </row>
    <row r="24" spans="1:27" x14ac:dyDescent="0.2">
      <c r="A24" s="42"/>
      <c r="B24" s="73" t="s">
        <v>762</v>
      </c>
      <c r="C24" s="73" t="s">
        <v>764</v>
      </c>
      <c r="D24" s="73" t="s">
        <v>785</v>
      </c>
      <c r="E24" s="73" t="s">
        <v>765</v>
      </c>
      <c r="F24" s="73" t="s">
        <v>766</v>
      </c>
      <c r="G24" s="73" t="s">
        <v>767</v>
      </c>
      <c r="H24" s="73" t="s">
        <v>768</v>
      </c>
      <c r="I24" s="73" t="s">
        <v>769</v>
      </c>
      <c r="J24" s="73" t="s">
        <v>770</v>
      </c>
      <c r="K24" s="73" t="s">
        <v>771</v>
      </c>
      <c r="L24" s="73" t="s">
        <v>772</v>
      </c>
      <c r="M24" s="73" t="s">
        <v>773</v>
      </c>
      <c r="N24" s="73" t="s">
        <v>774</v>
      </c>
      <c r="O24" s="73" t="s">
        <v>775</v>
      </c>
      <c r="P24" s="73" t="s">
        <v>776</v>
      </c>
      <c r="Q24" s="73" t="s">
        <v>777</v>
      </c>
      <c r="R24" s="73" t="s">
        <v>778</v>
      </c>
      <c r="S24" s="73" t="s">
        <v>779</v>
      </c>
      <c r="T24" s="73" t="s">
        <v>780</v>
      </c>
      <c r="U24" s="73" t="s">
        <v>781</v>
      </c>
      <c r="V24" s="73" t="s">
        <v>782</v>
      </c>
      <c r="W24" s="73" t="s">
        <v>783</v>
      </c>
      <c r="X24" s="73" t="s">
        <v>784</v>
      </c>
      <c r="AA24" s="103"/>
    </row>
    <row r="25" spans="1:27" x14ac:dyDescent="0.2">
      <c r="A25" s="53" t="s">
        <v>751</v>
      </c>
      <c r="B25" s="35">
        <f>IFERROR(INDEX(Country!$A$1:$Z$230, MATCH(input_risk_country,Country!$A$1:$A$230,0),MATCH(B$23,Country!$A$1:$Y$1,0)),0)</f>
        <v>0</v>
      </c>
      <c r="C25" s="35">
        <f>IFERROR(INDEX(Country!$A$1:$Z$230, MATCH(input_risk_country,Country!$A$1:$A$230,0),MATCH(C$23,Country!$A$1:$Y$1,0)),0)</f>
        <v>0</v>
      </c>
      <c r="D25" s="35">
        <f>IFERROR(INDEX(Country!$A$1:$Z$230, MATCH(input_risk_country,Country!$A$1:$A$230,0),MATCH(D$23,Country!$A$1:$Y$1,0)),0)</f>
        <v>0</v>
      </c>
      <c r="E25" s="35">
        <f>IFERROR(INDEX(Country!$A$1:$Z$230, MATCH(input_risk_country,Country!$A$1:$A$230,0),MATCH(E$23,Country!$A$1:$Y$1,0)),0)</f>
        <v>0</v>
      </c>
      <c r="F25" s="35">
        <f>IFERROR(INDEX(Country!$A$1:$Z$230, MATCH(input_risk_country,Country!$A$1:$A$230,0),MATCH(F$23,Country!$A$1:$Y$1,0)),0)</f>
        <v>0</v>
      </c>
      <c r="G25" s="35">
        <f>IFERROR(INDEX(Country!$A$1:$Z$230, MATCH(input_risk_country,Country!$A$1:$A$230,0),MATCH(G$23,Country!$A$1:$Y$1,0)),0)</f>
        <v>0</v>
      </c>
      <c r="H25" s="35">
        <f>IFERROR(INDEX(Country!$A$1:$Z$230, MATCH(input_risk_country,Country!$A$1:$A$230,0),MATCH(H$23,Country!$A$1:$Y$1,0)),0)</f>
        <v>0</v>
      </c>
      <c r="I25" s="35">
        <f>IFERROR(INDEX(Country!$A$1:$Z$230, MATCH(input_risk_country,Country!$A$1:$A$230,0),MATCH(I$23,Country!$A$1:$Y$1,0)),0)</f>
        <v>0</v>
      </c>
      <c r="J25" s="35">
        <f>IFERROR(INDEX(Country!$A$1:$Z$230, MATCH(input_risk_country,Country!$A$1:$A$230,0),MATCH(J$23,Country!$A$1:$Y$1,0)),0)</f>
        <v>0</v>
      </c>
      <c r="K25" s="35">
        <f>IFERROR(INDEX(Country!$A$1:$Z$230, MATCH(input_risk_country,Country!$A$1:$A$230,0),MATCH(K$23,Country!$A$1:$Y$1,0)),0)</f>
        <v>0</v>
      </c>
      <c r="L25" s="35">
        <f>IFERROR(INDEX(Country!$A$1:$Z$230, MATCH(input_risk_country,Country!$A$1:$A$230,0),MATCH(L$23,Country!$A$1:$Y$1,0)),0)</f>
        <v>0</v>
      </c>
      <c r="M25" s="35">
        <f>IFERROR(INDEX(Country!$A$1:$Z$230, MATCH(input_risk_country,Country!$A$1:$A$230,0),MATCH(M$23,Country!$A$1:$Y$1,0)),0)</f>
        <v>0</v>
      </c>
      <c r="N25" s="35">
        <f>IFERROR(INDEX(Country!$A$1:$Z$230, MATCH(input_risk_country,Country!$A$1:$A$230,0),MATCH(N$23,Country!$A$1:$Y$1,0)),0)</f>
        <v>0</v>
      </c>
      <c r="O25" s="35">
        <f>IFERROR(INDEX(Country!$A$1:$Z$230, MATCH(input_risk_country,Country!$A$1:$A$230,0),MATCH(O$23,Country!$A$1:$Y$1,0)),0)</f>
        <v>0</v>
      </c>
      <c r="P25" s="35">
        <f>IFERROR(INDEX(Country!$A$1:$Z$230, MATCH(input_risk_country,Country!$A$1:$A$230,0),MATCH(P$23,Country!$A$1:$Y$1,0)),0)</f>
        <v>0</v>
      </c>
      <c r="Q25" s="35">
        <f>IFERROR(INDEX(Country!$A$1:$Z$230, MATCH(input_risk_country,Country!$A$1:$A$230,0),MATCH(Q$23,Country!$A$1:$Y$1,0)),0)</f>
        <v>0</v>
      </c>
      <c r="R25" s="35">
        <f>IFERROR(INDEX(Country!$A$1:$Z$230, MATCH(input_risk_country,Country!$A$1:$A$230,0),MATCH(R$23,Country!$A$1:$Y$1,0)),0)</f>
        <v>0</v>
      </c>
      <c r="S25" s="35">
        <f>IFERROR(INDEX(Country!$A$1:$Z$230, MATCH(input_risk_country,Country!$A$1:$A$230,0),MATCH(S$23,Country!$A$1:$Y$1,0)),0)</f>
        <v>0</v>
      </c>
      <c r="T25" s="35">
        <f>IFERROR(INDEX(Country!$A$1:$Z$230, MATCH(input_risk_country,Country!$A$1:$A$230,0),MATCH(T$23,Country!$A$1:$Y$1,0)),0)</f>
        <v>0</v>
      </c>
      <c r="U25" s="35">
        <f>IFERROR(INDEX(Country!$A$1:$Z$230, MATCH(input_risk_country,Country!$A$1:$A$230,0),MATCH(U$23,Country!$A$1:$Y$1,0)),0)</f>
        <v>0</v>
      </c>
      <c r="V25" s="35">
        <f>IFERROR(INDEX(Country!$A$1:$Z$230, MATCH(input_risk_country,Country!$A$1:$A$230,0),MATCH(V$23,Country!$A$1:$Y$1,0)),0)</f>
        <v>0</v>
      </c>
      <c r="W25" s="35">
        <f>IFERROR(INDEX(Country!$A$1:$Z$230, MATCH(input_risk_country,Country!$A$1:$A$230,0),MATCH(W$23,Country!$A$1:$Y$1,0)),0)</f>
        <v>0</v>
      </c>
      <c r="X25" s="35">
        <f>IFERROR(INDEX(Country!$A$1:$Z$230, MATCH(input_risk_country,Country!$A$1:$A$230,0),MATCH(X$23,Country!$A$1:$Y$1,0)),0)</f>
        <v>0</v>
      </c>
      <c r="Z25" s="105">
        <f t="shared" ref="Z25:Z35" si="0">IFERROR(C7/total_weight,0)</f>
        <v>0</v>
      </c>
      <c r="AA25" s="103"/>
    </row>
    <row r="26" spans="1:27" x14ac:dyDescent="0.2">
      <c r="A26" s="53" t="s">
        <v>752</v>
      </c>
      <c r="B26" s="35">
        <f>IFERROR(INDEX('Industry Type'!$A$1:$Z$56, MATCH(input_risk_industry_type,'Industry Type'!$A$1:$A$56,0),MATCH(B$23,'Industry Type'!$A$1:$Y$1,0)),0)</f>
        <v>0</v>
      </c>
      <c r="C26" s="35">
        <f>IFERROR(INDEX('Industry Type'!$A$1:$Z$56, MATCH(input_risk_industry_type,'Industry Type'!$A$1:$A$56,0),MATCH(C$23,'Industry Type'!$A$1:$Y$1,0)),0)</f>
        <v>0</v>
      </c>
      <c r="D26" s="35">
        <f>IFERROR(INDEX('Industry Type'!$A$1:$Z$56, MATCH(input_risk_industry_type,'Industry Type'!$A$1:$A$56,0),MATCH(D$23,'Industry Type'!$A$1:$Y$1,0)),0)</f>
        <v>0</v>
      </c>
      <c r="E26" s="35">
        <f>IFERROR(INDEX('Industry Type'!$A$1:$Z$56, MATCH(input_risk_industry_type,'Industry Type'!$A$1:$A$56,0),MATCH(E$23,'Industry Type'!$A$1:$Y$1,0)),0)</f>
        <v>0</v>
      </c>
      <c r="F26" s="35">
        <f>IFERROR(INDEX('Industry Type'!$A$1:$Z$56, MATCH(input_risk_industry_type,'Industry Type'!$A$1:$A$56,0),MATCH(F$23,'Industry Type'!$A$1:$Y$1,0)),0)</f>
        <v>0</v>
      </c>
      <c r="G26" s="35">
        <f>IFERROR(INDEX('Industry Type'!$A$1:$Z$56, MATCH(input_risk_industry_type,'Industry Type'!$A$1:$A$56,0),MATCH(G$23,'Industry Type'!$A$1:$Y$1,0)),0)</f>
        <v>0</v>
      </c>
      <c r="H26" s="35">
        <f>IFERROR(INDEX('Industry Type'!$A$1:$Z$56, MATCH(input_risk_industry_type,'Industry Type'!$A$1:$A$56,0),MATCH(H$23,'Industry Type'!$A$1:$Y$1,0)),0)</f>
        <v>0</v>
      </c>
      <c r="I26" s="35">
        <f>IFERROR(INDEX('Industry Type'!$A$1:$Z$56, MATCH(input_risk_industry_type,'Industry Type'!$A$1:$A$56,0),MATCH(I$23,'Industry Type'!$A$1:$Y$1,0)),0)</f>
        <v>0</v>
      </c>
      <c r="J26" s="35">
        <f>IFERROR(INDEX('Industry Type'!$A$1:$Z$56, MATCH(input_risk_industry_type,'Industry Type'!$A$1:$A$56,0),MATCH(J$23,'Industry Type'!$A$1:$Y$1,0)),0)</f>
        <v>0</v>
      </c>
      <c r="K26" s="35">
        <f>IFERROR(INDEX('Industry Type'!$A$1:$Z$56, MATCH(input_risk_industry_type,'Industry Type'!$A$1:$A$56,0),MATCH(K$23,'Industry Type'!$A$1:$Y$1,0)),0)</f>
        <v>0</v>
      </c>
      <c r="L26" s="35">
        <f>IFERROR(INDEX('Industry Type'!$A$1:$Z$56, MATCH(input_risk_industry_type,'Industry Type'!$A$1:$A$56,0),MATCH(L$23,'Industry Type'!$A$1:$Y$1,0)),0)</f>
        <v>0</v>
      </c>
      <c r="M26" s="35">
        <f>IFERROR(INDEX('Industry Type'!$A$1:$Z$56, MATCH(input_risk_industry_type,'Industry Type'!$A$1:$A$56,0),MATCH(M$23,'Industry Type'!$A$1:$Y$1,0)),0)</f>
        <v>0</v>
      </c>
      <c r="N26" s="35">
        <f>IFERROR(INDEX('Industry Type'!$A$1:$Z$56, MATCH(input_risk_industry_type,'Industry Type'!$A$1:$A$56,0),MATCH(N$23,'Industry Type'!$A$1:$Y$1,0)),0)</f>
        <v>0</v>
      </c>
      <c r="O26" s="35">
        <f>IFERROR(INDEX('Industry Type'!$A$1:$Z$56, MATCH(input_risk_industry_type,'Industry Type'!$A$1:$A$56,0),MATCH(O$23,'Industry Type'!$A$1:$Y$1,0)),0)</f>
        <v>0</v>
      </c>
      <c r="P26" s="35">
        <f>IFERROR(INDEX('Industry Type'!$A$1:$Z$56, MATCH(input_risk_industry_type,'Industry Type'!$A$1:$A$56,0),MATCH(P$23,'Industry Type'!$A$1:$Y$1,0)),0)</f>
        <v>0</v>
      </c>
      <c r="Q26" s="35">
        <f>IFERROR(INDEX('Industry Type'!$A$1:$Z$56, MATCH(input_risk_industry_type,'Industry Type'!$A$1:$A$56,0),MATCH(Q$23,'Industry Type'!$A$1:$Y$1,0)),0)</f>
        <v>0</v>
      </c>
      <c r="R26" s="35">
        <f>IFERROR(INDEX('Industry Type'!$A$1:$Z$56, MATCH(input_risk_industry_type,'Industry Type'!$A$1:$A$56,0),MATCH(R$23,'Industry Type'!$A$1:$Y$1,0)),0)</f>
        <v>0</v>
      </c>
      <c r="S26" s="35">
        <f>IFERROR(INDEX('Industry Type'!$A$1:$Z$56, MATCH(input_risk_industry_type,'Industry Type'!$A$1:$A$56,0),MATCH(S$23,'Industry Type'!$A$1:$Y$1,0)),0)</f>
        <v>0</v>
      </c>
      <c r="T26" s="35">
        <f>IFERROR(INDEX('Industry Type'!$A$1:$Z$56, MATCH(input_risk_industry_type,'Industry Type'!$A$1:$A$56,0),MATCH(T$23,'Industry Type'!$A$1:$Y$1,0)),0)</f>
        <v>0</v>
      </c>
      <c r="U26" s="35">
        <f>IFERROR(INDEX('Industry Type'!$A$1:$Z$56, MATCH(input_risk_industry_type,'Industry Type'!$A$1:$A$56,0),MATCH(U$23,'Industry Type'!$A$1:$Y$1,0)),0)</f>
        <v>0</v>
      </c>
      <c r="V26" s="35">
        <f>IFERROR(INDEX('Industry Type'!$A$1:$Z$56, MATCH(input_risk_industry_type,'Industry Type'!$A$1:$A$56,0),MATCH(V$23,'Industry Type'!$A$1:$Y$1,0)),0)</f>
        <v>0</v>
      </c>
      <c r="W26" s="35">
        <f>IFERROR(INDEX('Industry Type'!$A$1:$Z$56, MATCH(input_risk_industry_type,'Industry Type'!$A$1:$A$56,0),MATCH(W$23,'Industry Type'!$A$1:$Y$1,0)),0)</f>
        <v>0</v>
      </c>
      <c r="X26" s="35">
        <f>IFERROR(INDEX('Industry Type'!$A$1:$Z$56, MATCH(input_risk_industry_type,'Industry Type'!$A$1:$A$56,0),MATCH(X$23,'Industry Type'!$A$1:$Y$1,0)),0)</f>
        <v>0</v>
      </c>
      <c r="Z26" s="105">
        <f t="shared" si="0"/>
        <v>0</v>
      </c>
      <c r="AA26" s="103"/>
    </row>
    <row r="27" spans="1:27" x14ac:dyDescent="0.2">
      <c r="A27" s="53" t="s">
        <v>753</v>
      </c>
      <c r="B27" s="35">
        <f>IFERROR(INDEX(Affiliation!$A$1:$Z$4, MATCH(input_risk_affiliation,Affiliation!$A$1:$A$4,0),MATCH(B$23,Affiliation!$A$1:$Y$1,0)),0)</f>
        <v>0</v>
      </c>
      <c r="C27" s="35">
        <f>IFERROR(INDEX(Affiliation!$A$1:$Z$4, MATCH(input_risk_affiliation,Affiliation!$A$1:$A$4,0),MATCH(C$23,Affiliation!$A$1:$Y$1,0)),0)</f>
        <v>0</v>
      </c>
      <c r="D27" s="35">
        <f>IFERROR(INDEX(Affiliation!$A$1:$Z$4, MATCH(input_risk_affiliation,Affiliation!$A$1:$A$4,0),MATCH(D$23,Affiliation!$A$1:$Y$1,0)),0)</f>
        <v>0</v>
      </c>
      <c r="E27" s="35">
        <f>IFERROR(INDEX(Affiliation!$A$1:$Z$4, MATCH(input_risk_affiliation,Affiliation!$A$1:$A$4,0),MATCH(E$23,Affiliation!$A$1:$Y$1,0)),0)</f>
        <v>0</v>
      </c>
      <c r="F27" s="35">
        <f>IFERROR(INDEX(Affiliation!$A$1:$Z$4, MATCH(input_risk_affiliation,Affiliation!$A$1:$A$4,0),MATCH(F$23,Affiliation!$A$1:$Y$1,0)),0)</f>
        <v>0</v>
      </c>
      <c r="G27" s="35">
        <f>IFERROR(INDEX(Affiliation!$A$1:$Z$4, MATCH(input_risk_affiliation,Affiliation!$A$1:$A$4,0),MATCH(G$23,Affiliation!$A$1:$Y$1,0)),0)</f>
        <v>0</v>
      </c>
      <c r="H27" s="35">
        <f>IFERROR(INDEX(Affiliation!$A$1:$Z$4, MATCH(input_risk_affiliation,Affiliation!$A$1:$A$4,0),MATCH(H$23,Affiliation!$A$1:$Y$1,0)),0)</f>
        <v>0</v>
      </c>
      <c r="I27" s="35">
        <f>IFERROR(INDEX(Affiliation!$A$1:$Z$4, MATCH(input_risk_affiliation,Affiliation!$A$1:$A$4,0),MATCH(I$23,Affiliation!$A$1:$Y$1,0)),0)</f>
        <v>0</v>
      </c>
      <c r="J27" s="35">
        <f>IFERROR(INDEX(Affiliation!$A$1:$Z$4, MATCH(input_risk_affiliation,Affiliation!$A$1:$A$4,0),MATCH(J$23,Affiliation!$A$1:$Y$1,0)),0)</f>
        <v>0</v>
      </c>
      <c r="K27" s="35">
        <f>IFERROR(INDEX(Affiliation!$A$1:$Z$4, MATCH(input_risk_affiliation,Affiliation!$A$1:$A$4,0),MATCH(K$23,Affiliation!$A$1:$Y$1,0)),0)</f>
        <v>0</v>
      </c>
      <c r="L27" s="35">
        <f>IFERROR(INDEX(Affiliation!$A$1:$Z$4, MATCH(input_risk_affiliation,Affiliation!$A$1:$A$4,0),MATCH(L$23,Affiliation!$A$1:$Y$1,0)),0)</f>
        <v>0</v>
      </c>
      <c r="M27" s="35">
        <f>IFERROR(INDEX(Affiliation!$A$1:$Z$4, MATCH(input_risk_affiliation,Affiliation!$A$1:$A$4,0),MATCH(M$23,Affiliation!$A$1:$Y$1,0)),0)</f>
        <v>0</v>
      </c>
      <c r="N27" s="35">
        <f>IFERROR(INDEX(Affiliation!$A$1:$Z$4, MATCH(input_risk_affiliation,Affiliation!$A$1:$A$4,0),MATCH(N$23,Affiliation!$A$1:$Y$1,0)),0)</f>
        <v>0</v>
      </c>
      <c r="O27" s="35">
        <f>IFERROR(INDEX(Affiliation!$A$1:$Z$4, MATCH(input_risk_affiliation,Affiliation!$A$1:$A$4,0),MATCH(O$23,Affiliation!$A$1:$Y$1,0)),0)</f>
        <v>0</v>
      </c>
      <c r="P27" s="35">
        <f>IFERROR(INDEX(Affiliation!$A$1:$Z$4, MATCH(input_risk_affiliation,Affiliation!$A$1:$A$4,0),MATCH(P$23,Affiliation!$A$1:$Y$1,0)),0)</f>
        <v>0</v>
      </c>
      <c r="Q27" s="35">
        <f>IFERROR(INDEX(Affiliation!$A$1:$Z$4, MATCH(input_risk_affiliation,Affiliation!$A$1:$A$4,0),MATCH(Q$23,Affiliation!$A$1:$Y$1,0)),0)</f>
        <v>0</v>
      </c>
      <c r="R27" s="35">
        <f>IFERROR(INDEX(Affiliation!$A$1:$Z$4, MATCH(input_risk_affiliation,Affiliation!$A$1:$A$4,0),MATCH(R$23,Affiliation!$A$1:$Y$1,0)),0)</f>
        <v>0</v>
      </c>
      <c r="S27" s="35">
        <f>IFERROR(INDEX(Affiliation!$A$1:$Z$4, MATCH(input_risk_affiliation,Affiliation!$A$1:$A$4,0),MATCH(S$23,Affiliation!$A$1:$Y$1,0)),0)</f>
        <v>0</v>
      </c>
      <c r="T27" s="35">
        <f>IFERROR(INDEX(Affiliation!$A$1:$Z$4, MATCH(input_risk_affiliation,Affiliation!$A$1:$A$4,0),MATCH(T$23,Affiliation!$A$1:$Y$1,0)),0)</f>
        <v>0</v>
      </c>
      <c r="U27" s="35">
        <f>IFERROR(INDEX(Affiliation!$A$1:$Z$4, MATCH(input_risk_affiliation,Affiliation!$A$1:$A$4,0),MATCH(U$23,Affiliation!$A$1:$Y$1,0)),0)</f>
        <v>0</v>
      </c>
      <c r="V27" s="35">
        <f>IFERROR(INDEX(Affiliation!$A$1:$Z$4, MATCH(input_risk_affiliation,Affiliation!$A$1:$A$4,0),MATCH(V$23,Affiliation!$A$1:$Y$1,0)),0)</f>
        <v>0</v>
      </c>
      <c r="W27" s="35">
        <f>IFERROR(INDEX(Affiliation!$A$1:$Z$4, MATCH(input_risk_affiliation,Affiliation!$A$1:$A$4,0),MATCH(W$23,Affiliation!$A$1:$Y$1,0)),0)</f>
        <v>0</v>
      </c>
      <c r="X27" s="35">
        <f>IFERROR(INDEX(Affiliation!$A$1:$Z$4, MATCH(input_risk_affiliation,Affiliation!$A$1:$A$4,0),MATCH(X$23,Affiliation!$A$1:$Y$1,0)),0)</f>
        <v>0</v>
      </c>
      <c r="Z27" s="105">
        <f t="shared" si="0"/>
        <v>0</v>
      </c>
      <c r="AA27" s="103"/>
    </row>
    <row r="28" spans="1:27" x14ac:dyDescent="0.2">
      <c r="A28" s="53" t="s">
        <v>754</v>
      </c>
      <c r="B28" s="35">
        <f>IFERROR(INDEX(Revenue!$A$1:$Z$9, MATCH(input_risk_revenue,Revenue!$A$1:$A$9,0),MATCH(B$23,Revenue!$A$1:$Y$1,0)),0)</f>
        <v>0</v>
      </c>
      <c r="C28" s="35">
        <f>IFERROR(INDEX(Revenue!$A$1:$Z$9, MATCH(input_risk_revenue,Revenue!$A$1:$A$9,0),MATCH(C$23,Revenue!$A$1:$Y$1,0)),0)</f>
        <v>0</v>
      </c>
      <c r="D28" s="35">
        <f>IFERROR(INDEX(Revenue!$A$1:$Z$9, MATCH(input_risk_revenue,Revenue!$A$1:$A$9,0),MATCH(D$23,Revenue!$A$1:$Y$1,0)),0)</f>
        <v>0</v>
      </c>
      <c r="E28" s="35">
        <f>IFERROR(INDEX(Revenue!$A$1:$Z$9, MATCH(input_risk_revenue,Revenue!$A$1:$A$9,0),MATCH(E$23,Revenue!$A$1:$Y$1,0)),0)</f>
        <v>0</v>
      </c>
      <c r="F28" s="35">
        <f>IFERROR(INDEX(Revenue!$A$1:$Z$9, MATCH(input_risk_revenue,Revenue!$A$1:$A$9,0),MATCH(F$23,Revenue!$A$1:$Y$1,0)),0)</f>
        <v>0</v>
      </c>
      <c r="G28" s="35">
        <f>IFERROR(INDEX(Revenue!$A$1:$Z$9, MATCH(input_risk_revenue,Revenue!$A$1:$A$9,0),MATCH(G$23,Revenue!$A$1:$Y$1,0)),0)</f>
        <v>0</v>
      </c>
      <c r="H28" s="35">
        <f>IFERROR(INDEX(Revenue!$A$1:$Z$9, MATCH(input_risk_revenue,Revenue!$A$1:$A$9,0),MATCH(H$23,Revenue!$A$1:$Y$1,0)),0)</f>
        <v>0</v>
      </c>
      <c r="I28" s="35">
        <f>IFERROR(INDEX(Revenue!$A$1:$Z$9, MATCH(input_risk_revenue,Revenue!$A$1:$A$9,0),MATCH(I$23,Revenue!$A$1:$Y$1,0)),0)</f>
        <v>0</v>
      </c>
      <c r="J28" s="35">
        <f>IFERROR(INDEX(Revenue!$A$1:$Z$9, MATCH(input_risk_revenue,Revenue!$A$1:$A$9,0),MATCH(J$23,Revenue!$A$1:$Y$1,0)),0)</f>
        <v>0</v>
      </c>
      <c r="K28" s="35">
        <f>IFERROR(INDEX(Revenue!$A$1:$Z$9, MATCH(input_risk_revenue,Revenue!$A$1:$A$9,0),MATCH(K$23,Revenue!$A$1:$Y$1,0)),0)</f>
        <v>0</v>
      </c>
      <c r="L28" s="35">
        <f>IFERROR(INDEX(Revenue!$A$1:$Z$9, MATCH(input_risk_revenue,Revenue!$A$1:$A$9,0),MATCH(L$23,Revenue!$A$1:$Y$1,0)),0)</f>
        <v>0</v>
      </c>
      <c r="M28" s="35">
        <f>IFERROR(INDEX(Revenue!$A$1:$Z$9, MATCH(input_risk_revenue,Revenue!$A$1:$A$9,0),MATCH(M$23,Revenue!$A$1:$Y$1,0)),0)</f>
        <v>0</v>
      </c>
      <c r="N28" s="35">
        <f>IFERROR(INDEX(Revenue!$A$1:$Z$9, MATCH(input_risk_revenue,Revenue!$A$1:$A$9,0),MATCH(N$23,Revenue!$A$1:$Y$1,0)),0)</f>
        <v>0</v>
      </c>
      <c r="O28" s="35">
        <f>IFERROR(INDEX(Revenue!$A$1:$Z$9, MATCH(input_risk_revenue,Revenue!$A$1:$A$9,0),MATCH(O$23,Revenue!$A$1:$Y$1,0)),0)</f>
        <v>0</v>
      </c>
      <c r="P28" s="35">
        <f>IFERROR(INDEX(Revenue!$A$1:$Z$9, MATCH(input_risk_revenue,Revenue!$A$1:$A$9,0),MATCH(P$23,Revenue!$A$1:$Y$1,0)),0)</f>
        <v>0</v>
      </c>
      <c r="Q28" s="35">
        <f>IFERROR(INDEX(Revenue!$A$1:$Z$9, MATCH(input_risk_revenue,Revenue!$A$1:$A$9,0),MATCH(Q$23,Revenue!$A$1:$Y$1,0)),0)</f>
        <v>0</v>
      </c>
      <c r="R28" s="35">
        <f>IFERROR(INDEX(Revenue!$A$1:$Z$9, MATCH(input_risk_revenue,Revenue!$A$1:$A$9,0),MATCH(R$23,Revenue!$A$1:$Y$1,0)),0)</f>
        <v>0</v>
      </c>
      <c r="S28" s="35">
        <f>IFERROR(INDEX(Revenue!$A$1:$Z$9, MATCH(input_risk_revenue,Revenue!$A$1:$A$9,0),MATCH(S$23,Revenue!$A$1:$Y$1,0)),0)</f>
        <v>0</v>
      </c>
      <c r="T28" s="35">
        <f>IFERROR(INDEX(Revenue!$A$1:$Z$9, MATCH(input_risk_revenue,Revenue!$A$1:$A$9,0),MATCH(T$23,Revenue!$A$1:$Y$1,0)),0)</f>
        <v>0</v>
      </c>
      <c r="U28" s="35">
        <f>IFERROR(INDEX(Revenue!$A$1:$Z$9, MATCH(input_risk_revenue,Revenue!$A$1:$A$9,0),MATCH(U$23,Revenue!$A$1:$Y$1,0)),0)</f>
        <v>0</v>
      </c>
      <c r="V28" s="35">
        <f>IFERROR(INDEX(Revenue!$A$1:$Z$9, MATCH(input_risk_revenue,Revenue!$A$1:$A$9,0),MATCH(V$23,Revenue!$A$1:$Y$1,0)),0)</f>
        <v>0</v>
      </c>
      <c r="W28" s="35">
        <f>IFERROR(INDEX(Revenue!$A$1:$Z$9, MATCH(input_risk_revenue,Revenue!$A$1:$A$9,0),MATCH(W$23,Revenue!$A$1:$Y$1,0)),0)</f>
        <v>0</v>
      </c>
      <c r="X28" s="35">
        <f>IFERROR(INDEX(Revenue!$A$1:$Z$9, MATCH(input_risk_revenue,Revenue!$A$1:$A$9,0),MATCH(X$23,Revenue!$A$1:$Y$1,0)),0)</f>
        <v>0</v>
      </c>
      <c r="Z28" s="105">
        <f t="shared" si="0"/>
        <v>0</v>
      </c>
      <c r="AA28" s="103"/>
    </row>
    <row r="29" spans="1:27" x14ac:dyDescent="0.2">
      <c r="A29" s="53" t="s">
        <v>755</v>
      </c>
      <c r="B29" s="35">
        <f>IFERROR(INDEX('Spend Category'!$A$1:$Z$4, MATCH(input_risk_spend_category,'Spend Category'!$A$1:$A$4,0),MATCH(B$23,'Spend Category'!$A$1:$Y$1,0)),0)</f>
        <v>0</v>
      </c>
      <c r="C29" s="35">
        <f>IFERROR(INDEX('Spend Category'!$A$1:$Z$4, MATCH(input_risk_spend_category,'Spend Category'!$A$1:$A$4,0),MATCH(C$23,'Spend Category'!$A$1:$Y$1,0)),0)</f>
        <v>0</v>
      </c>
      <c r="D29" s="35">
        <f>IFERROR(INDEX('Spend Category'!$A$1:$Z$4, MATCH(input_risk_spend_category,'Spend Category'!$A$1:$A$4,0),MATCH(D$23,'Spend Category'!$A$1:$Y$1,0)),0)</f>
        <v>0</v>
      </c>
      <c r="E29" s="35">
        <f>IFERROR(INDEX('Spend Category'!$A$1:$Z$4, MATCH(input_risk_spend_category,'Spend Category'!$A$1:$A$4,0),MATCH(E$23,'Spend Category'!$A$1:$Y$1,0)),0)</f>
        <v>0</v>
      </c>
      <c r="F29" s="35">
        <f>IFERROR(INDEX('Spend Category'!$A$1:$Z$4, MATCH(input_risk_spend_category,'Spend Category'!$A$1:$A$4,0),MATCH(F$23,'Spend Category'!$A$1:$Y$1,0)),0)</f>
        <v>0</v>
      </c>
      <c r="G29" s="35">
        <f>IFERROR(INDEX('Spend Category'!$A$1:$Z$4, MATCH(input_risk_spend_category,'Spend Category'!$A$1:$A$4,0),MATCH(G$23,'Spend Category'!$A$1:$Y$1,0)),0)</f>
        <v>0</v>
      </c>
      <c r="H29" s="35">
        <f>IFERROR(INDEX('Spend Category'!$A$1:$Z$4, MATCH(input_risk_spend_category,'Spend Category'!$A$1:$A$4,0),MATCH(H$23,'Spend Category'!$A$1:$Y$1,0)),0)</f>
        <v>0</v>
      </c>
      <c r="I29" s="35">
        <f>IFERROR(INDEX('Spend Category'!$A$1:$Z$4, MATCH(input_risk_spend_category,'Spend Category'!$A$1:$A$4,0),MATCH(I$23,'Spend Category'!$A$1:$Y$1,0)),0)</f>
        <v>0</v>
      </c>
      <c r="J29" s="35">
        <f>IFERROR(INDEX('Spend Category'!$A$1:$Z$4, MATCH(input_risk_spend_category,'Spend Category'!$A$1:$A$4,0),MATCH(J$23,'Spend Category'!$A$1:$Y$1,0)),0)</f>
        <v>0</v>
      </c>
      <c r="K29" s="35">
        <f>IFERROR(INDEX('Spend Category'!$A$1:$Z$4, MATCH(input_risk_spend_category,'Spend Category'!$A$1:$A$4,0),MATCH(K$23,'Spend Category'!$A$1:$Y$1,0)),0)</f>
        <v>0</v>
      </c>
      <c r="L29" s="35">
        <f>IFERROR(INDEX('Spend Category'!$A$1:$Z$4, MATCH(input_risk_spend_category,'Spend Category'!$A$1:$A$4,0),MATCH(L$23,'Spend Category'!$A$1:$Y$1,0)),0)</f>
        <v>0</v>
      </c>
      <c r="M29" s="35">
        <f>IFERROR(INDEX('Spend Category'!$A$1:$Z$4, MATCH(input_risk_spend_category,'Spend Category'!$A$1:$A$4,0),MATCH(M$23,'Spend Category'!$A$1:$Y$1,0)),0)</f>
        <v>0</v>
      </c>
      <c r="N29" s="35">
        <f>IFERROR(INDEX('Spend Category'!$A$1:$Z$4, MATCH(input_risk_spend_category,'Spend Category'!$A$1:$A$4,0),MATCH(N$23,'Spend Category'!$A$1:$Y$1,0)),0)</f>
        <v>0</v>
      </c>
      <c r="O29" s="35">
        <f>IFERROR(INDEX('Spend Category'!$A$1:$Z$4, MATCH(input_risk_spend_category,'Spend Category'!$A$1:$A$4,0),MATCH(O$23,'Spend Category'!$A$1:$Y$1,0)),0)</f>
        <v>0</v>
      </c>
      <c r="P29" s="35">
        <f>IFERROR(INDEX('Spend Category'!$A$1:$Z$4, MATCH(input_risk_spend_category,'Spend Category'!$A$1:$A$4,0),MATCH(P$23,'Spend Category'!$A$1:$Y$1,0)),0)</f>
        <v>0</v>
      </c>
      <c r="Q29" s="35">
        <f>IFERROR(INDEX('Spend Category'!$A$1:$Z$4, MATCH(input_risk_spend_category,'Spend Category'!$A$1:$A$4,0),MATCH(Q$23,'Spend Category'!$A$1:$Y$1,0)),0)</f>
        <v>0</v>
      </c>
      <c r="R29" s="35">
        <f>IFERROR(INDEX('Spend Category'!$A$1:$Z$4, MATCH(input_risk_spend_category,'Spend Category'!$A$1:$A$4,0),MATCH(R$23,'Spend Category'!$A$1:$Y$1,0)),0)</f>
        <v>0</v>
      </c>
      <c r="S29" s="35">
        <f>IFERROR(INDEX('Spend Category'!$A$1:$Z$4, MATCH(input_risk_spend_category,'Spend Category'!$A$1:$A$4,0),MATCH(S$23,'Spend Category'!$A$1:$Y$1,0)),0)</f>
        <v>0</v>
      </c>
      <c r="T29" s="35">
        <f>IFERROR(INDEX('Spend Category'!$A$1:$Z$4, MATCH(input_risk_spend_category,'Spend Category'!$A$1:$A$4,0),MATCH(T$23,'Spend Category'!$A$1:$Y$1,0)),0)</f>
        <v>0</v>
      </c>
      <c r="U29" s="35">
        <f>IFERROR(INDEX('Spend Category'!$A$1:$Z$4, MATCH(input_risk_spend_category,'Spend Category'!$A$1:$A$4,0),MATCH(U$23,'Spend Category'!$A$1:$Y$1,0)),0)</f>
        <v>0</v>
      </c>
      <c r="V29" s="35">
        <f>IFERROR(INDEX('Spend Category'!$A$1:$Z$4, MATCH(input_risk_spend_category,'Spend Category'!$A$1:$A$4,0),MATCH(V$23,'Spend Category'!$A$1:$Y$1,0)),0)</f>
        <v>0</v>
      </c>
      <c r="W29" s="35">
        <f>IFERROR(INDEX('Spend Category'!$A$1:$Z$4, MATCH(input_risk_spend_category,'Spend Category'!$A$1:$A$4,0),MATCH(W$23,'Spend Category'!$A$1:$Y$1,0)),0)</f>
        <v>0</v>
      </c>
      <c r="X29" s="35">
        <f>IFERROR(INDEX('Spend Category'!$A$1:$Z$4, MATCH(input_risk_spend_category,'Spend Category'!$A$1:$A$4,0),MATCH(X$23,'Spend Category'!$A$1:$Y$1,0)),0)</f>
        <v>0</v>
      </c>
      <c r="Z29" s="105">
        <f t="shared" si="0"/>
        <v>0</v>
      </c>
      <c r="AA29" s="103"/>
    </row>
    <row r="30" spans="1:27" x14ac:dyDescent="0.2">
      <c r="A30" s="53" t="s">
        <v>756</v>
      </c>
      <c r="B30" s="35">
        <f>IFERROR(INDEX('Design Agreement'!$A$1:$Z$4, MATCH(input_risk_design_agreement,'Design Agreement'!$A$1:$A$4,0),MATCH(B$23,'Design Agreement'!$A$1:$Y$1,0)),0)</f>
        <v>0</v>
      </c>
      <c r="C30" s="35">
        <f>IFERROR(INDEX('Design Agreement'!$A$1:$Z$4, MATCH(input_risk_design_agreement,'Design Agreement'!$A$1:$A$4,0),MATCH(C$23,'Design Agreement'!$A$1:$Y$1,0)),0)</f>
        <v>0</v>
      </c>
      <c r="D30" s="35">
        <f>IFERROR(INDEX('Design Agreement'!$A$1:$Z$4, MATCH(input_risk_design_agreement,'Design Agreement'!$A$1:$A$4,0),MATCH(D$23,'Design Agreement'!$A$1:$Y$1,0)),0)</f>
        <v>0</v>
      </c>
      <c r="E30" s="35">
        <f>IFERROR(INDEX('Design Agreement'!$A$1:$Z$4, MATCH(input_risk_design_agreement,'Design Agreement'!$A$1:$A$4,0),MATCH(E$23,'Design Agreement'!$A$1:$Y$1,0)),0)</f>
        <v>0</v>
      </c>
      <c r="F30" s="35">
        <f>IFERROR(INDEX('Design Agreement'!$A$1:$Z$4, MATCH(input_risk_design_agreement,'Design Agreement'!$A$1:$A$4,0),MATCH(F$23,'Design Agreement'!$A$1:$Y$1,0)),0)</f>
        <v>0</v>
      </c>
      <c r="G30" s="35">
        <f>IFERROR(INDEX('Design Agreement'!$A$1:$Z$4, MATCH(input_risk_design_agreement,'Design Agreement'!$A$1:$A$4,0),MATCH(G$23,'Design Agreement'!$A$1:$Y$1,0)),0)</f>
        <v>0</v>
      </c>
      <c r="H30" s="35">
        <f>IFERROR(INDEX('Design Agreement'!$A$1:$Z$4, MATCH(input_risk_design_agreement,'Design Agreement'!$A$1:$A$4,0),MATCH(H$23,'Design Agreement'!$A$1:$Y$1,0)),0)</f>
        <v>0</v>
      </c>
      <c r="I30" s="35">
        <f>IFERROR(INDEX('Design Agreement'!$A$1:$Z$4, MATCH(input_risk_design_agreement,'Design Agreement'!$A$1:$A$4,0),MATCH(I$23,'Design Agreement'!$A$1:$Y$1,0)),0)</f>
        <v>0</v>
      </c>
      <c r="J30" s="35">
        <f>IFERROR(INDEX('Design Agreement'!$A$1:$Z$4, MATCH(input_risk_design_agreement,'Design Agreement'!$A$1:$A$4,0),MATCH(J$23,'Design Agreement'!$A$1:$Y$1,0)),0)</f>
        <v>0</v>
      </c>
      <c r="K30" s="35">
        <f>IFERROR(INDEX('Design Agreement'!$A$1:$Z$4, MATCH(input_risk_design_agreement,'Design Agreement'!$A$1:$A$4,0),MATCH(K$23,'Design Agreement'!$A$1:$Y$1,0)),0)</f>
        <v>0</v>
      </c>
      <c r="L30" s="35">
        <f>IFERROR(INDEX('Design Agreement'!$A$1:$Z$4, MATCH(input_risk_design_agreement,'Design Agreement'!$A$1:$A$4,0),MATCH(L$23,'Design Agreement'!$A$1:$Y$1,0)),0)</f>
        <v>0</v>
      </c>
      <c r="M30" s="35">
        <f>IFERROR(INDEX('Design Agreement'!$A$1:$Z$4, MATCH(input_risk_design_agreement,'Design Agreement'!$A$1:$A$4,0),MATCH(M$23,'Design Agreement'!$A$1:$Y$1,0)),0)</f>
        <v>0</v>
      </c>
      <c r="N30" s="35">
        <f>IFERROR(INDEX('Design Agreement'!$A$1:$Z$4, MATCH(input_risk_design_agreement,'Design Agreement'!$A$1:$A$4,0),MATCH(N$23,'Design Agreement'!$A$1:$Y$1,0)),0)</f>
        <v>0</v>
      </c>
      <c r="O30" s="35">
        <f>IFERROR(INDEX('Design Agreement'!$A$1:$Z$4, MATCH(input_risk_design_agreement,'Design Agreement'!$A$1:$A$4,0),MATCH(O$23,'Design Agreement'!$A$1:$Y$1,0)),0)</f>
        <v>0</v>
      </c>
      <c r="P30" s="35">
        <f>IFERROR(INDEX('Design Agreement'!$A$1:$Z$4, MATCH(input_risk_design_agreement,'Design Agreement'!$A$1:$A$4,0),MATCH(P$23,'Design Agreement'!$A$1:$Y$1,0)),0)</f>
        <v>0</v>
      </c>
      <c r="Q30" s="35">
        <f>IFERROR(INDEX('Design Agreement'!$A$1:$Z$4, MATCH(input_risk_design_agreement,'Design Agreement'!$A$1:$A$4,0),MATCH(Q$23,'Design Agreement'!$A$1:$Y$1,0)),0)</f>
        <v>0</v>
      </c>
      <c r="R30" s="35">
        <f>IFERROR(INDEX('Design Agreement'!$A$1:$Z$4, MATCH(input_risk_design_agreement,'Design Agreement'!$A$1:$A$4,0),MATCH(R$23,'Design Agreement'!$A$1:$Y$1,0)),0)</f>
        <v>0</v>
      </c>
      <c r="S30" s="35">
        <f>IFERROR(INDEX('Design Agreement'!$A$1:$Z$4, MATCH(input_risk_design_agreement,'Design Agreement'!$A$1:$A$4,0),MATCH(S$23,'Design Agreement'!$A$1:$Y$1,0)),0)</f>
        <v>0</v>
      </c>
      <c r="T30" s="35">
        <f>IFERROR(INDEX('Design Agreement'!$A$1:$Z$4, MATCH(input_risk_design_agreement,'Design Agreement'!$A$1:$A$4,0),MATCH(T$23,'Design Agreement'!$A$1:$Y$1,0)),0)</f>
        <v>0</v>
      </c>
      <c r="U30" s="35">
        <f>IFERROR(INDEX('Design Agreement'!$A$1:$Z$4, MATCH(input_risk_design_agreement,'Design Agreement'!$A$1:$A$4,0),MATCH(U$23,'Design Agreement'!$A$1:$Y$1,0)),0)</f>
        <v>0</v>
      </c>
      <c r="V30" s="35">
        <f>IFERROR(INDEX('Design Agreement'!$A$1:$Z$4, MATCH(input_risk_design_agreement,'Design Agreement'!$A$1:$A$4,0),MATCH(V$23,'Design Agreement'!$A$1:$Y$1,0)),0)</f>
        <v>0</v>
      </c>
      <c r="W30" s="35">
        <f>IFERROR(INDEX('Design Agreement'!$A$1:$Z$4, MATCH(input_risk_design_agreement,'Design Agreement'!$A$1:$A$4,0),MATCH(W$23,'Design Agreement'!$A$1:$Y$1,0)),0)</f>
        <v>0</v>
      </c>
      <c r="X30" s="35">
        <f>IFERROR(INDEX('Design Agreement'!$A$1:$Z$4, MATCH(input_risk_design_agreement,'Design Agreement'!$A$1:$A$4,0),MATCH(X$23,'Design Agreement'!$A$1:$Y$1,0)),0)</f>
        <v>0</v>
      </c>
      <c r="Z30" s="105">
        <f>IFERROR(C12/total_weight,0)</f>
        <v>0</v>
      </c>
      <c r="AA30" s="103"/>
    </row>
    <row r="31" spans="1:27" x14ac:dyDescent="0.2">
      <c r="A31" s="53" t="s">
        <v>757</v>
      </c>
      <c r="B31" s="35">
        <f>IFERROR(INDEX('Relationship Visibility'!$A$1:$Z$4, MATCH(input_risk_rel_visibility,'Relationship Visibility'!$A$1:$A$4,0),MATCH(B$23,'Relationship Visibility'!$A$1:$Y$1,0)),0)</f>
        <v>0</v>
      </c>
      <c r="C31" s="35">
        <f>IFERROR(INDEX('Relationship Visibility'!$A$1:$Z$4, MATCH(input_risk_rel_visibility,'Relationship Visibility'!$A$1:$A$4,0),MATCH(C$23,'Relationship Visibility'!$A$1:$Y$1,0)),0)</f>
        <v>0</v>
      </c>
      <c r="D31" s="35">
        <f>IFERROR(INDEX('Relationship Visibility'!$A$1:$Z$4, MATCH(input_risk_rel_visibility,'Relationship Visibility'!$A$1:$A$4,0),MATCH(D$23,'Relationship Visibility'!$A$1:$Y$1,0)),0)</f>
        <v>0</v>
      </c>
      <c r="E31" s="35">
        <f>IFERROR(INDEX('Relationship Visibility'!$A$1:$Z$4, MATCH(input_risk_rel_visibility,'Relationship Visibility'!$A$1:$A$4,0),MATCH(E$23,'Relationship Visibility'!$A$1:$Y$1,0)),0)</f>
        <v>0</v>
      </c>
      <c r="F31" s="35">
        <f>IFERROR(INDEX('Relationship Visibility'!$A$1:$Z$4, MATCH(input_risk_rel_visibility,'Relationship Visibility'!$A$1:$A$4,0),MATCH(F$23,'Relationship Visibility'!$A$1:$Y$1,0)),0)</f>
        <v>0</v>
      </c>
      <c r="G31" s="35">
        <f>IFERROR(INDEX('Relationship Visibility'!$A$1:$Z$4, MATCH(input_risk_rel_visibility,'Relationship Visibility'!$A$1:$A$4,0),MATCH(G$23,'Relationship Visibility'!$A$1:$Y$1,0)),0)</f>
        <v>0</v>
      </c>
      <c r="H31" s="35">
        <f>IFERROR(INDEX('Relationship Visibility'!$A$1:$Z$4, MATCH(input_risk_rel_visibility,'Relationship Visibility'!$A$1:$A$4,0),MATCH(H$23,'Relationship Visibility'!$A$1:$Y$1,0)),0)</f>
        <v>0</v>
      </c>
      <c r="I31" s="35">
        <f>IFERROR(INDEX('Relationship Visibility'!$A$1:$Z$4, MATCH(input_risk_rel_visibility,'Relationship Visibility'!$A$1:$A$4,0),MATCH(I$23,'Relationship Visibility'!$A$1:$Y$1,0)),0)</f>
        <v>0</v>
      </c>
      <c r="J31" s="35">
        <f>IFERROR(INDEX('Relationship Visibility'!$A$1:$Z$4, MATCH(input_risk_rel_visibility,'Relationship Visibility'!$A$1:$A$4,0),MATCH(J$23,'Relationship Visibility'!$A$1:$Y$1,0)),0)</f>
        <v>0</v>
      </c>
      <c r="K31" s="35">
        <f>IFERROR(INDEX('Relationship Visibility'!$A$1:$Z$4, MATCH(input_risk_rel_visibility,'Relationship Visibility'!$A$1:$A$4,0),MATCH(K$23,'Relationship Visibility'!$A$1:$Y$1,0)),0)</f>
        <v>0</v>
      </c>
      <c r="L31" s="35">
        <f>IFERROR(INDEX('Relationship Visibility'!$A$1:$Z$4, MATCH(input_risk_rel_visibility,'Relationship Visibility'!$A$1:$A$4,0),MATCH(L$23,'Relationship Visibility'!$A$1:$Y$1,0)),0)</f>
        <v>0</v>
      </c>
      <c r="M31" s="35">
        <f>IFERROR(INDEX('Relationship Visibility'!$A$1:$Z$4, MATCH(input_risk_rel_visibility,'Relationship Visibility'!$A$1:$A$4,0),MATCH(M$23,'Relationship Visibility'!$A$1:$Y$1,0)),0)</f>
        <v>0</v>
      </c>
      <c r="N31" s="35">
        <f>IFERROR(INDEX('Relationship Visibility'!$A$1:$Z$4, MATCH(input_risk_rel_visibility,'Relationship Visibility'!$A$1:$A$4,0),MATCH(N$23,'Relationship Visibility'!$A$1:$Y$1,0)),0)</f>
        <v>0</v>
      </c>
      <c r="O31" s="35">
        <f>IFERROR(INDEX('Relationship Visibility'!$A$1:$Z$4, MATCH(input_risk_rel_visibility,'Relationship Visibility'!$A$1:$A$4,0),MATCH(O$23,'Relationship Visibility'!$A$1:$Y$1,0)),0)</f>
        <v>0</v>
      </c>
      <c r="P31" s="35">
        <f>IFERROR(INDEX('Relationship Visibility'!$A$1:$Z$4, MATCH(input_risk_rel_visibility,'Relationship Visibility'!$A$1:$A$4,0),MATCH(P$23,'Relationship Visibility'!$A$1:$Y$1,0)),0)</f>
        <v>0</v>
      </c>
      <c r="Q31" s="35">
        <f>IFERROR(INDEX('Relationship Visibility'!$A$1:$Z$4, MATCH(input_risk_rel_visibility,'Relationship Visibility'!$A$1:$A$4,0),MATCH(Q$23,'Relationship Visibility'!$A$1:$Y$1,0)),0)</f>
        <v>0</v>
      </c>
      <c r="R31" s="35">
        <f>IFERROR(INDEX('Relationship Visibility'!$A$1:$Z$4, MATCH(input_risk_rel_visibility,'Relationship Visibility'!$A$1:$A$4,0),MATCH(R$23,'Relationship Visibility'!$A$1:$Y$1,0)),0)</f>
        <v>0</v>
      </c>
      <c r="S31" s="35">
        <f>IFERROR(INDEX('Relationship Visibility'!$A$1:$Z$4, MATCH(input_risk_rel_visibility,'Relationship Visibility'!$A$1:$A$4,0),MATCH(S$23,'Relationship Visibility'!$A$1:$Y$1,0)),0)</f>
        <v>0</v>
      </c>
      <c r="T31" s="35">
        <f>IFERROR(INDEX('Relationship Visibility'!$A$1:$Z$4, MATCH(input_risk_rel_visibility,'Relationship Visibility'!$A$1:$A$4,0),MATCH(T$23,'Relationship Visibility'!$A$1:$Y$1,0)),0)</f>
        <v>0</v>
      </c>
      <c r="U31" s="35">
        <f>IFERROR(INDEX('Relationship Visibility'!$A$1:$Z$4, MATCH(input_risk_rel_visibility,'Relationship Visibility'!$A$1:$A$4,0),MATCH(U$23,'Relationship Visibility'!$A$1:$Y$1,0)),0)</f>
        <v>0</v>
      </c>
      <c r="V31" s="35">
        <f>IFERROR(INDEX('Relationship Visibility'!$A$1:$Z$4, MATCH(input_risk_rel_visibility,'Relationship Visibility'!$A$1:$A$4,0),MATCH(V$23,'Relationship Visibility'!$A$1:$Y$1,0)),0)</f>
        <v>0</v>
      </c>
      <c r="W31" s="35">
        <f>IFERROR(INDEX('Relationship Visibility'!$A$1:$Z$4, MATCH(input_risk_rel_visibility,'Relationship Visibility'!$A$1:$A$4,0),MATCH(W$23,'Relationship Visibility'!$A$1:$Y$1,0)),0)</f>
        <v>0</v>
      </c>
      <c r="X31" s="35">
        <f>IFERROR(INDEX('Relationship Visibility'!$A$1:$Z$4, MATCH(input_risk_rel_visibility,'Relationship Visibility'!$A$1:$A$4,0),MATCH(X$23,'Relationship Visibility'!$A$1:$Y$1,0)),0)</f>
        <v>0</v>
      </c>
      <c r="Z31" s="105">
        <f t="shared" si="0"/>
        <v>0</v>
      </c>
      <c r="AA31" s="103"/>
    </row>
    <row r="32" spans="1:27" x14ac:dyDescent="0.2">
      <c r="A32" s="53" t="s">
        <v>758</v>
      </c>
      <c r="B32" s="35">
        <f>IFERROR(INDEX('Sourcing Method'!$A$1:$Z$5, MATCH(input_risk_sourcing_method,'Sourcing Method'!$A$1:$A$5,0),MATCH(B$23,'Sourcing Method'!$A$1:$Y$1,0)),0)</f>
        <v>0</v>
      </c>
      <c r="C32" s="35">
        <f>IFERROR(INDEX('Sourcing Method'!$A$1:$Z$5, MATCH(input_risk_sourcing_method,'Sourcing Method'!$A$1:$A$5,0),MATCH(C$23,'Sourcing Method'!$A$1:$Y$1,0)),0)</f>
        <v>0</v>
      </c>
      <c r="D32" s="35">
        <f>IFERROR(INDEX('Sourcing Method'!$A$1:$Z$5, MATCH(input_risk_sourcing_method,'Sourcing Method'!$A$1:$A$5,0),MATCH(D$23,'Sourcing Method'!$A$1:$Y$1,0)),0)</f>
        <v>0</v>
      </c>
      <c r="E32" s="35">
        <f>IFERROR(INDEX('Sourcing Method'!$A$1:$Z$5, MATCH(input_risk_sourcing_method,'Sourcing Method'!$A$1:$A$5,0),MATCH(E$23,'Sourcing Method'!$A$1:$Y$1,0)),0)</f>
        <v>0</v>
      </c>
      <c r="F32" s="35">
        <f>IFERROR(INDEX('Sourcing Method'!$A$1:$Z$5, MATCH(input_risk_sourcing_method,'Sourcing Method'!$A$1:$A$5,0),MATCH(F$23,'Sourcing Method'!$A$1:$Y$1,0)),0)</f>
        <v>0</v>
      </c>
      <c r="G32" s="35">
        <f>IFERROR(INDEX('Sourcing Method'!$A$1:$Z$5, MATCH(input_risk_sourcing_method,'Sourcing Method'!$A$1:$A$5,0),MATCH(G$23,'Sourcing Method'!$A$1:$Y$1,0)),0)</f>
        <v>0</v>
      </c>
      <c r="H32" s="35">
        <f>IFERROR(INDEX('Sourcing Method'!$A$1:$Z$5, MATCH(input_risk_sourcing_method,'Sourcing Method'!$A$1:$A$5,0),MATCH(H$23,'Sourcing Method'!$A$1:$Y$1,0)),0)</f>
        <v>0</v>
      </c>
      <c r="I32" s="35">
        <f>IFERROR(INDEX('Sourcing Method'!$A$1:$Z$5, MATCH(input_risk_sourcing_method,'Sourcing Method'!$A$1:$A$5,0),MATCH(I$23,'Sourcing Method'!$A$1:$Y$1,0)),0)</f>
        <v>0</v>
      </c>
      <c r="J32" s="35">
        <f>IFERROR(INDEX('Sourcing Method'!$A$1:$Z$5, MATCH(input_risk_sourcing_method,'Sourcing Method'!$A$1:$A$5,0),MATCH(J$23,'Sourcing Method'!$A$1:$Y$1,0)),0)</f>
        <v>0</v>
      </c>
      <c r="K32" s="35">
        <f>IFERROR(INDEX('Sourcing Method'!$A$1:$Z$5, MATCH(input_risk_sourcing_method,'Sourcing Method'!$A$1:$A$5,0),MATCH(K$23,'Sourcing Method'!$A$1:$Y$1,0)),0)</f>
        <v>0</v>
      </c>
      <c r="L32" s="35">
        <f>IFERROR(INDEX('Sourcing Method'!$A$1:$Z$5, MATCH(input_risk_sourcing_method,'Sourcing Method'!$A$1:$A$5,0),MATCH(L$23,'Sourcing Method'!$A$1:$Y$1,0)),0)</f>
        <v>0</v>
      </c>
      <c r="M32" s="35">
        <f>IFERROR(INDEX('Sourcing Method'!$A$1:$Z$5, MATCH(input_risk_sourcing_method,'Sourcing Method'!$A$1:$A$5,0),MATCH(M$23,'Sourcing Method'!$A$1:$Y$1,0)),0)</f>
        <v>0</v>
      </c>
      <c r="N32" s="35">
        <f>IFERROR(INDEX('Sourcing Method'!$A$1:$Z$5, MATCH(input_risk_sourcing_method,'Sourcing Method'!$A$1:$A$5,0),MATCH(N$23,'Sourcing Method'!$A$1:$Y$1,0)),0)</f>
        <v>0</v>
      </c>
      <c r="O32" s="35">
        <f>IFERROR(INDEX('Sourcing Method'!$A$1:$Z$5, MATCH(input_risk_sourcing_method,'Sourcing Method'!$A$1:$A$5,0),MATCH(O$23,'Sourcing Method'!$A$1:$Y$1,0)),0)</f>
        <v>0</v>
      </c>
      <c r="P32" s="35">
        <f>IFERROR(INDEX('Sourcing Method'!$A$1:$Z$5, MATCH(input_risk_sourcing_method,'Sourcing Method'!$A$1:$A$5,0),MATCH(P$23,'Sourcing Method'!$A$1:$Y$1,0)),0)</f>
        <v>0</v>
      </c>
      <c r="Q32" s="35">
        <f>IFERROR(INDEX('Sourcing Method'!$A$1:$Z$5, MATCH(input_risk_sourcing_method,'Sourcing Method'!$A$1:$A$5,0),MATCH(Q$23,'Sourcing Method'!$A$1:$Y$1,0)),0)</f>
        <v>0</v>
      </c>
      <c r="R32" s="35">
        <f>IFERROR(INDEX('Sourcing Method'!$A$1:$Z$5, MATCH(input_risk_sourcing_method,'Sourcing Method'!$A$1:$A$5,0),MATCH(R$23,'Sourcing Method'!$A$1:$Y$1,0)),0)</f>
        <v>0</v>
      </c>
      <c r="S32" s="35">
        <f>IFERROR(INDEX('Sourcing Method'!$A$1:$Z$5, MATCH(input_risk_sourcing_method,'Sourcing Method'!$A$1:$A$5,0),MATCH(S$23,'Sourcing Method'!$A$1:$Y$1,0)),0)</f>
        <v>0</v>
      </c>
      <c r="T32" s="35">
        <f>IFERROR(INDEX('Sourcing Method'!$A$1:$Z$5, MATCH(input_risk_sourcing_method,'Sourcing Method'!$A$1:$A$5,0),MATCH(T$23,'Sourcing Method'!$A$1:$Y$1,0)),0)</f>
        <v>0</v>
      </c>
      <c r="U32" s="35">
        <f>IFERROR(INDEX('Sourcing Method'!$A$1:$Z$5, MATCH(input_risk_sourcing_method,'Sourcing Method'!$A$1:$A$5,0),MATCH(U$23,'Sourcing Method'!$A$1:$Y$1,0)),0)</f>
        <v>0</v>
      </c>
      <c r="V32" s="35">
        <f>IFERROR(INDEX('Sourcing Method'!$A$1:$Z$5, MATCH(input_risk_sourcing_method,'Sourcing Method'!$A$1:$A$5,0),MATCH(V$23,'Sourcing Method'!$A$1:$Y$1,0)),0)</f>
        <v>0</v>
      </c>
      <c r="W32" s="35">
        <f>IFERROR(INDEX('Sourcing Method'!$A$1:$Z$5, MATCH(input_risk_sourcing_method,'Sourcing Method'!$A$1:$A$5,0),MATCH(W$23,'Sourcing Method'!$A$1:$Y$1,0)),0)</f>
        <v>0</v>
      </c>
      <c r="X32" s="35">
        <f>IFERROR(INDEX('Sourcing Method'!$A$1:$Z$5, MATCH(input_risk_sourcing_method,'Sourcing Method'!$A$1:$A$5,0),MATCH(X$23,'Sourcing Method'!$A$1:$Y$1,0)),0)</f>
        <v>0</v>
      </c>
      <c r="Z32" s="105">
        <f t="shared" si="0"/>
        <v>0</v>
      </c>
      <c r="AA32" s="103"/>
    </row>
    <row r="33" spans="1:27" x14ac:dyDescent="0.2">
      <c r="A33" s="53" t="s">
        <v>759</v>
      </c>
      <c r="B33" s="35">
        <f>IFERROR(INDEX('Sourcing Type'!$A$1:$Z$4, MATCH(input_risk_sourcing_type,'Sourcing Type'!$A$1:$A$4,0),MATCH(B$23,'Sourcing Type'!$A$1:$Y$1,0)),0)</f>
        <v>0</v>
      </c>
      <c r="C33" s="35">
        <f>IFERROR(INDEX('Sourcing Type'!$A$1:$Z$4, MATCH(input_risk_sourcing_type,'Sourcing Type'!$A$1:$A$4,0),MATCH(C$23,'Sourcing Type'!$A$1:$Y$1,0)),0)</f>
        <v>0</v>
      </c>
      <c r="D33" s="35">
        <f>IFERROR(INDEX('Sourcing Type'!$A$1:$Z$4, MATCH(input_risk_sourcing_type,'Sourcing Type'!$A$1:$A$4,0),MATCH(D$23,'Sourcing Type'!$A$1:$Y$1,0)),0)</f>
        <v>0</v>
      </c>
      <c r="E33" s="35">
        <f>IFERROR(INDEX('Sourcing Type'!$A$1:$Z$4, MATCH(input_risk_sourcing_type,'Sourcing Type'!$A$1:$A$4,0),MATCH(E$23,'Sourcing Type'!$A$1:$Y$1,0)),0)</f>
        <v>0</v>
      </c>
      <c r="F33" s="35">
        <f>IFERROR(INDEX('Sourcing Type'!$A$1:$Z$4, MATCH(input_risk_sourcing_type,'Sourcing Type'!$A$1:$A$4,0),MATCH(F$23,'Sourcing Type'!$A$1:$Y$1,0)),0)</f>
        <v>0</v>
      </c>
      <c r="G33" s="35">
        <f>IFERROR(INDEX('Sourcing Type'!$A$1:$Z$4, MATCH(input_risk_sourcing_type,'Sourcing Type'!$A$1:$A$4,0),MATCH(G$23,'Sourcing Type'!$A$1:$Y$1,0)),0)</f>
        <v>0</v>
      </c>
      <c r="H33" s="35">
        <f>IFERROR(INDEX('Sourcing Type'!$A$1:$Z$4, MATCH(input_risk_sourcing_type,'Sourcing Type'!$A$1:$A$4,0),MATCH(H$23,'Sourcing Type'!$A$1:$Y$1,0)),0)</f>
        <v>0</v>
      </c>
      <c r="I33" s="35">
        <f>IFERROR(INDEX('Sourcing Type'!$A$1:$Z$4, MATCH(input_risk_sourcing_type,'Sourcing Type'!$A$1:$A$4,0),MATCH(I$23,'Sourcing Type'!$A$1:$Y$1,0)),0)</f>
        <v>0</v>
      </c>
      <c r="J33" s="35">
        <f>IFERROR(INDEX('Sourcing Type'!$A$1:$Z$4, MATCH(input_risk_sourcing_type,'Sourcing Type'!$A$1:$A$4,0),MATCH(J$23,'Sourcing Type'!$A$1:$Y$1,0)),0)</f>
        <v>0</v>
      </c>
      <c r="K33" s="35">
        <f>IFERROR(INDEX('Sourcing Type'!$A$1:$Z$4, MATCH(input_risk_sourcing_type,'Sourcing Type'!$A$1:$A$4,0),MATCH(K$23,'Sourcing Type'!$A$1:$Y$1,0)),0)</f>
        <v>0</v>
      </c>
      <c r="L33" s="35">
        <f>IFERROR(INDEX('Sourcing Type'!$A$1:$Z$4, MATCH(input_risk_sourcing_type,'Sourcing Type'!$A$1:$A$4,0),MATCH(L$23,'Sourcing Type'!$A$1:$Y$1,0)),0)</f>
        <v>0</v>
      </c>
      <c r="M33" s="35">
        <f>IFERROR(INDEX('Sourcing Type'!$A$1:$Z$4, MATCH(input_risk_sourcing_type,'Sourcing Type'!$A$1:$A$4,0),MATCH(M$23,'Sourcing Type'!$A$1:$Y$1,0)),0)</f>
        <v>0</v>
      </c>
      <c r="N33" s="35">
        <f>IFERROR(INDEX('Sourcing Type'!$A$1:$Z$4, MATCH(input_risk_sourcing_type,'Sourcing Type'!$A$1:$A$4,0),MATCH(N$23,'Sourcing Type'!$A$1:$Y$1,0)),0)</f>
        <v>0</v>
      </c>
      <c r="O33" s="35">
        <f>IFERROR(INDEX('Sourcing Type'!$A$1:$Z$4, MATCH(input_risk_sourcing_type,'Sourcing Type'!$A$1:$A$4,0),MATCH(O$23,'Sourcing Type'!$A$1:$Y$1,0)),0)</f>
        <v>0</v>
      </c>
      <c r="P33" s="35">
        <f>IFERROR(INDEX('Sourcing Type'!$A$1:$Z$4, MATCH(input_risk_sourcing_type,'Sourcing Type'!$A$1:$A$4,0),MATCH(P$23,'Sourcing Type'!$A$1:$Y$1,0)),0)</f>
        <v>0</v>
      </c>
      <c r="Q33" s="35">
        <f>IFERROR(INDEX('Sourcing Type'!$A$1:$Z$4, MATCH(input_risk_sourcing_type,'Sourcing Type'!$A$1:$A$4,0),MATCH(Q$23,'Sourcing Type'!$A$1:$Y$1,0)),0)</f>
        <v>0</v>
      </c>
      <c r="R33" s="35">
        <f>IFERROR(INDEX('Sourcing Type'!$A$1:$Z$4, MATCH(input_risk_sourcing_type,'Sourcing Type'!$A$1:$A$4,0),MATCH(R$23,'Sourcing Type'!$A$1:$Y$1,0)),0)</f>
        <v>0</v>
      </c>
      <c r="S33" s="35">
        <f>IFERROR(INDEX('Sourcing Type'!$A$1:$Z$4, MATCH(input_risk_sourcing_type,'Sourcing Type'!$A$1:$A$4,0),MATCH(S$23,'Sourcing Type'!$A$1:$Y$1,0)),0)</f>
        <v>0</v>
      </c>
      <c r="T33" s="35">
        <f>IFERROR(INDEX('Sourcing Type'!$A$1:$Z$4, MATCH(input_risk_sourcing_type,'Sourcing Type'!$A$1:$A$4,0),MATCH(T$23,'Sourcing Type'!$A$1:$Y$1,0)),0)</f>
        <v>0</v>
      </c>
      <c r="U33" s="35">
        <f>IFERROR(INDEX('Sourcing Type'!$A$1:$Z$4, MATCH(input_risk_sourcing_type,'Sourcing Type'!$A$1:$A$4,0),MATCH(U$23,'Sourcing Type'!$A$1:$Y$1,0)),0)</f>
        <v>0</v>
      </c>
      <c r="V33" s="35">
        <f>IFERROR(INDEX('Sourcing Type'!$A$1:$Z$4, MATCH(input_risk_sourcing_type,'Sourcing Type'!$A$1:$A$4,0),MATCH(V$23,'Sourcing Type'!$A$1:$Y$1,0)),0)</f>
        <v>0</v>
      </c>
      <c r="W33" s="35">
        <f>IFERROR(INDEX('Sourcing Type'!$A$1:$Z$4, MATCH(input_risk_sourcing_type,'Sourcing Type'!$A$1:$A$4,0),MATCH(W$23,'Sourcing Type'!$A$1:$Y$1,0)),0)</f>
        <v>0</v>
      </c>
      <c r="X33" s="35">
        <f>IFERROR(INDEX('Sourcing Type'!$A$1:$Z$4, MATCH(input_risk_sourcing_type,'Sourcing Type'!$A$1:$A$4,0),MATCH(X$23,'Sourcing Type'!$A$1:$Y$1,0)),0)</f>
        <v>0</v>
      </c>
      <c r="Z33" s="105">
        <f t="shared" si="0"/>
        <v>0</v>
      </c>
      <c r="AA33" s="103"/>
    </row>
    <row r="34" spans="1:27" x14ac:dyDescent="0.2">
      <c r="A34" s="53" t="s">
        <v>760</v>
      </c>
      <c r="B34" s="35">
        <f>IFERROR(INDEX('Product Impact'!$A$1:$Z$5, MATCH(input_risk_product_impact,'Product Impact'!$A$1:$A$5,0),MATCH(B$23,'Product Impact'!$A$1:$Y$1,0)),0)</f>
        <v>0</v>
      </c>
      <c r="C34" s="35">
        <f>IFERROR(INDEX('Product Impact'!$A$1:$Z$5, MATCH(input_risk_product_impact,'Product Impact'!$A$1:$A$5,0),MATCH(C$23,'Product Impact'!$A$1:$Y$1,0)),0)</f>
        <v>0</v>
      </c>
      <c r="D34" s="35">
        <f>IFERROR(INDEX('Product Impact'!$A$1:$Z$5, MATCH(input_risk_product_impact,'Product Impact'!$A$1:$A$5,0),MATCH(D$23,'Product Impact'!$A$1:$Y$1,0)),0)</f>
        <v>0</v>
      </c>
      <c r="E34" s="35">
        <f>IFERROR(INDEX('Product Impact'!$A$1:$Z$5, MATCH(input_risk_product_impact,'Product Impact'!$A$1:$A$5,0),MATCH(E$23,'Product Impact'!$A$1:$Y$1,0)),0)</f>
        <v>0</v>
      </c>
      <c r="F34" s="35">
        <f>IFERROR(INDEX('Product Impact'!$A$1:$Z$5, MATCH(input_risk_product_impact,'Product Impact'!$A$1:$A$5,0),MATCH(F$23,'Product Impact'!$A$1:$Y$1,0)),0)</f>
        <v>0</v>
      </c>
      <c r="G34" s="35">
        <f>IFERROR(INDEX('Product Impact'!$A$1:$Z$5, MATCH(input_risk_product_impact,'Product Impact'!$A$1:$A$5,0),MATCH(G$23,'Product Impact'!$A$1:$Y$1,0)),0)</f>
        <v>0</v>
      </c>
      <c r="H34" s="35">
        <f>IFERROR(INDEX('Product Impact'!$A$1:$Z$5, MATCH(input_risk_product_impact,'Product Impact'!$A$1:$A$5,0),MATCH(H$23,'Product Impact'!$A$1:$Y$1,0)),0)</f>
        <v>0</v>
      </c>
      <c r="I34" s="35">
        <f>IFERROR(INDEX('Product Impact'!$A$1:$Z$5, MATCH(input_risk_product_impact,'Product Impact'!$A$1:$A$5,0),MATCH(I$23,'Product Impact'!$A$1:$Y$1,0)),0)</f>
        <v>0</v>
      </c>
      <c r="J34" s="35">
        <f>IFERROR(INDEX('Product Impact'!$A$1:$Z$5, MATCH(input_risk_product_impact,'Product Impact'!$A$1:$A$5,0),MATCH(J$23,'Product Impact'!$A$1:$Y$1,0)),0)</f>
        <v>0</v>
      </c>
      <c r="K34" s="35">
        <f>IFERROR(INDEX('Product Impact'!$A$1:$Z$5, MATCH(input_risk_product_impact,'Product Impact'!$A$1:$A$5,0),MATCH(K$23,'Product Impact'!$A$1:$Y$1,0)),0)</f>
        <v>0</v>
      </c>
      <c r="L34" s="35">
        <f>IFERROR(INDEX('Product Impact'!$A$1:$Z$5, MATCH(input_risk_product_impact,'Product Impact'!$A$1:$A$5,0),MATCH(L$23,'Product Impact'!$A$1:$Y$1,0)),0)</f>
        <v>0</v>
      </c>
      <c r="M34" s="35">
        <f>IFERROR(INDEX('Product Impact'!$A$1:$Z$5, MATCH(input_risk_product_impact,'Product Impact'!$A$1:$A$5,0),MATCH(M$23,'Product Impact'!$A$1:$Y$1,0)),0)</f>
        <v>0</v>
      </c>
      <c r="N34" s="35">
        <f>IFERROR(INDEX('Product Impact'!$A$1:$Z$5, MATCH(input_risk_product_impact,'Product Impact'!$A$1:$A$5,0),MATCH(N$23,'Product Impact'!$A$1:$Y$1,0)),0)</f>
        <v>0</v>
      </c>
      <c r="O34" s="35">
        <f>IFERROR(INDEX('Product Impact'!$A$1:$Z$5, MATCH(input_risk_product_impact,'Product Impact'!$A$1:$A$5,0),MATCH(O$23,'Product Impact'!$A$1:$Y$1,0)),0)</f>
        <v>0</v>
      </c>
      <c r="P34" s="35">
        <f>IFERROR(INDEX('Product Impact'!$A$1:$Z$5, MATCH(input_risk_product_impact,'Product Impact'!$A$1:$A$5,0),MATCH(P$23,'Product Impact'!$A$1:$Y$1,0)),0)</f>
        <v>0</v>
      </c>
      <c r="Q34" s="35">
        <f>IFERROR(INDEX('Product Impact'!$A$1:$Z$5, MATCH(input_risk_product_impact,'Product Impact'!$A$1:$A$5,0),MATCH(Q$23,'Product Impact'!$A$1:$Y$1,0)),0)</f>
        <v>0</v>
      </c>
      <c r="R34" s="35">
        <f>IFERROR(INDEX('Product Impact'!$A$1:$Z$5, MATCH(input_risk_product_impact,'Product Impact'!$A$1:$A$5,0),MATCH(R$23,'Product Impact'!$A$1:$Y$1,0)),0)</f>
        <v>0</v>
      </c>
      <c r="S34" s="35">
        <f>IFERROR(INDEX('Product Impact'!$A$1:$Z$5, MATCH(input_risk_product_impact,'Product Impact'!$A$1:$A$5,0),MATCH(S$23,'Product Impact'!$A$1:$Y$1,0)),0)</f>
        <v>0</v>
      </c>
      <c r="T34" s="35">
        <f>IFERROR(INDEX('Product Impact'!$A$1:$Z$5, MATCH(input_risk_product_impact,'Product Impact'!$A$1:$A$5,0),MATCH(T$23,'Product Impact'!$A$1:$Y$1,0)),0)</f>
        <v>0</v>
      </c>
      <c r="U34" s="35">
        <f>IFERROR(INDEX('Product Impact'!$A$1:$Z$5, MATCH(input_risk_product_impact,'Product Impact'!$A$1:$A$5,0),MATCH(U$23,'Product Impact'!$A$1:$Y$1,0)),0)</f>
        <v>0</v>
      </c>
      <c r="V34" s="35">
        <f>IFERROR(INDEX('Product Impact'!$A$1:$Z$5, MATCH(input_risk_product_impact,'Product Impact'!$A$1:$A$5,0),MATCH(V$23,'Product Impact'!$A$1:$Y$1,0)),0)</f>
        <v>0</v>
      </c>
      <c r="W34" s="35">
        <f>IFERROR(INDEX('Product Impact'!$A$1:$Z$5, MATCH(input_risk_product_impact,'Product Impact'!$A$1:$A$5,0),MATCH(W$23,'Product Impact'!$A$1:$Y$1,0)),0)</f>
        <v>0</v>
      </c>
      <c r="X34" s="35">
        <f>IFERROR(INDEX('Product Impact'!$A$1:$Z$5, MATCH(input_risk_product_impact,'Product Impact'!$A$1:$A$5,0),MATCH(X$23,'Product Impact'!$A$1:$Y$1,0)),0)</f>
        <v>0</v>
      </c>
      <c r="Z34" s="105">
        <f t="shared" si="0"/>
        <v>0</v>
      </c>
      <c r="AA34" s="103"/>
    </row>
    <row r="35" spans="1:27" x14ac:dyDescent="0.2">
      <c r="A35" s="53" t="s">
        <v>761</v>
      </c>
      <c r="B35" s="35">
        <f>IFERROR(INDEX('Commodity Type'!$A$1:$Z$41, MATCH(input_risk_commodity_type,'Commodity Type'!$A$1:$A$41,0),MATCH(B$23,'Commodity Type'!$A$1:$Y$1,0)),0)</f>
        <v>0</v>
      </c>
      <c r="C35" s="35">
        <f>IFERROR(INDEX('Commodity Type'!$A$1:$Z$41, MATCH(input_risk_commodity_type,'Commodity Type'!$A$1:$A$41,0),MATCH(C$23,'Commodity Type'!$A$1:$Y$1,0)),0)</f>
        <v>0</v>
      </c>
      <c r="D35" s="35">
        <f>IFERROR(INDEX('Commodity Type'!$A$1:$Z$41, MATCH(input_risk_commodity_type,'Commodity Type'!$A$1:$A$41,0),MATCH(D$23,'Commodity Type'!$A$1:$Y$1,0)),0)</f>
        <v>0</v>
      </c>
      <c r="E35" s="35">
        <f>IFERROR(INDEX('Commodity Type'!$A$1:$Z$41, MATCH(input_risk_commodity_type,'Commodity Type'!$A$1:$A$41,0),MATCH(E$23,'Commodity Type'!$A$1:$Y$1,0)),0)</f>
        <v>0</v>
      </c>
      <c r="F35" s="35">
        <f>IFERROR(INDEX('Commodity Type'!$A$1:$Z$41, MATCH(input_risk_commodity_type,'Commodity Type'!$A$1:$A$41,0),MATCH(F$23,'Commodity Type'!$A$1:$Y$1,0)),0)</f>
        <v>0</v>
      </c>
      <c r="G35" s="35">
        <f>IFERROR(INDEX('Commodity Type'!$A$1:$Z$41, MATCH(input_risk_commodity_type,'Commodity Type'!$A$1:$A$41,0),MATCH(G$23,'Commodity Type'!$A$1:$Y$1,0)),0)</f>
        <v>0</v>
      </c>
      <c r="H35" s="35">
        <f>IFERROR(INDEX('Commodity Type'!$A$1:$Z$41, MATCH(input_risk_commodity_type,'Commodity Type'!$A$1:$A$41,0),MATCH(H$23,'Commodity Type'!$A$1:$Y$1,0)),0)</f>
        <v>0</v>
      </c>
      <c r="I35" s="35">
        <f>IFERROR(INDEX('Commodity Type'!$A$1:$Z$41, MATCH(input_risk_commodity_type,'Commodity Type'!$A$1:$A$41,0),MATCH(I$23,'Commodity Type'!$A$1:$Y$1,0)),0)</f>
        <v>0</v>
      </c>
      <c r="J35" s="35">
        <f>IFERROR(INDEX('Commodity Type'!$A$1:$Z$41, MATCH(input_risk_commodity_type,'Commodity Type'!$A$1:$A$41,0),MATCH(J$23,'Commodity Type'!$A$1:$Y$1,0)),0)</f>
        <v>0</v>
      </c>
      <c r="K35" s="35">
        <f>IFERROR(INDEX('Commodity Type'!$A$1:$Z$41, MATCH(input_risk_commodity_type,'Commodity Type'!$A$1:$A$41,0),MATCH(K$23,'Commodity Type'!$A$1:$Y$1,0)),0)</f>
        <v>0</v>
      </c>
      <c r="L35" s="35">
        <f>IFERROR(INDEX('Commodity Type'!$A$1:$Z$41, MATCH(input_risk_commodity_type,'Commodity Type'!$A$1:$A$41,0),MATCH(L$23,'Commodity Type'!$A$1:$Y$1,0)),0)</f>
        <v>0</v>
      </c>
      <c r="M35" s="35">
        <f>IFERROR(INDEX('Commodity Type'!$A$1:$Z$41, MATCH(input_risk_commodity_type,'Commodity Type'!$A$1:$A$41,0),MATCH(M$23,'Commodity Type'!$A$1:$Y$1,0)),0)</f>
        <v>0</v>
      </c>
      <c r="N35" s="35">
        <f>IFERROR(INDEX('Commodity Type'!$A$1:$Z$41, MATCH(input_risk_commodity_type,'Commodity Type'!$A$1:$A$41,0),MATCH(N$23,'Commodity Type'!$A$1:$Y$1,0)),0)</f>
        <v>0</v>
      </c>
      <c r="O35" s="35">
        <f>IFERROR(INDEX('Commodity Type'!$A$1:$Z$41, MATCH(input_risk_commodity_type,'Commodity Type'!$A$1:$A$41,0),MATCH(O$23,'Commodity Type'!$A$1:$Y$1,0)),0)</f>
        <v>0</v>
      </c>
      <c r="P35" s="35">
        <f>IFERROR(INDEX('Commodity Type'!$A$1:$Z$41, MATCH(input_risk_commodity_type,'Commodity Type'!$A$1:$A$41,0),MATCH(P$23,'Commodity Type'!$A$1:$Y$1,0)),0)</f>
        <v>0</v>
      </c>
      <c r="Q35" s="35">
        <f>IFERROR(INDEX('Commodity Type'!$A$1:$Z$41, MATCH(input_risk_commodity_type,'Commodity Type'!$A$1:$A$41,0),MATCH(Q$23,'Commodity Type'!$A$1:$Y$1,0)),0)</f>
        <v>0</v>
      </c>
      <c r="R35" s="35">
        <f>IFERROR(INDEX('Commodity Type'!$A$1:$Z$41, MATCH(input_risk_commodity_type,'Commodity Type'!$A$1:$A$41,0),MATCH(R$23,'Commodity Type'!$A$1:$Y$1,0)),0)</f>
        <v>0</v>
      </c>
      <c r="S35" s="35">
        <f>IFERROR(INDEX('Commodity Type'!$A$1:$Z$41, MATCH(input_risk_commodity_type,'Commodity Type'!$A$1:$A$41,0),MATCH(S$23,'Commodity Type'!$A$1:$Y$1,0)),0)</f>
        <v>0</v>
      </c>
      <c r="T35" s="35">
        <f>IFERROR(INDEX('Commodity Type'!$A$1:$Z$41, MATCH(input_risk_commodity_type,'Commodity Type'!$A$1:$A$41,0),MATCH(T$23,'Commodity Type'!$A$1:$Y$1,0)),0)</f>
        <v>0</v>
      </c>
      <c r="U35" s="35">
        <f>IFERROR(INDEX('Commodity Type'!$A$1:$Z$41, MATCH(input_risk_commodity_type,'Commodity Type'!$A$1:$A$41,0),MATCH(U$23,'Commodity Type'!$A$1:$Y$1,0)),0)</f>
        <v>0</v>
      </c>
      <c r="V35" s="35">
        <f>IFERROR(INDEX('Commodity Type'!$A$1:$Z$41, MATCH(input_risk_commodity_type,'Commodity Type'!$A$1:$A$41,0),MATCH(V$23,'Commodity Type'!$A$1:$Y$1,0)),0)</f>
        <v>0</v>
      </c>
      <c r="W35" s="35">
        <f>IFERROR(INDEX('Commodity Type'!$A$1:$Z$41, MATCH(input_risk_commodity_type,'Commodity Type'!$A$1:$A$41,0),MATCH(W$23,'Commodity Type'!$A$1:$Y$1,0)),0)</f>
        <v>0</v>
      </c>
      <c r="X35" s="35">
        <f>IFERROR(INDEX('Commodity Type'!$A$1:$Z$41, MATCH(input_risk_commodity_type,'Commodity Type'!$A$1:$A$41,0),MATCH(X$23,'Commodity Type'!$A$1:$Y$1,0)),0)</f>
        <v>0</v>
      </c>
      <c r="Z35" s="105">
        <f t="shared" si="0"/>
        <v>0</v>
      </c>
      <c r="AA35" s="103"/>
    </row>
    <row r="36" spans="1:27" x14ac:dyDescent="0.2">
      <c r="A36" s="53" t="s">
        <v>811</v>
      </c>
      <c r="B36" s="35">
        <f>'Business Type'!AH157</f>
        <v>0</v>
      </c>
      <c r="C36" s="35">
        <f>'Business Type'!AI157</f>
        <v>0</v>
      </c>
      <c r="D36" s="35">
        <f>'Business Type'!AJ157</f>
        <v>0</v>
      </c>
      <c r="E36" s="35">
        <f>'Business Type'!AK157</f>
        <v>0</v>
      </c>
      <c r="F36" s="35">
        <f>'Business Type'!AL157</f>
        <v>0</v>
      </c>
      <c r="G36" s="35">
        <f>'Business Type'!AM157</f>
        <v>0</v>
      </c>
      <c r="H36" s="35">
        <f>'Business Type'!AN157</f>
        <v>0</v>
      </c>
      <c r="I36" s="35">
        <f>'Business Type'!AO157</f>
        <v>0</v>
      </c>
      <c r="J36" s="35">
        <f>'Business Type'!AP157</f>
        <v>0</v>
      </c>
      <c r="K36" s="35">
        <f>'Business Type'!AQ157</f>
        <v>0</v>
      </c>
      <c r="L36" s="35">
        <f>'Business Type'!AR157</f>
        <v>0</v>
      </c>
      <c r="M36" s="35">
        <f>'Business Type'!AS157</f>
        <v>0</v>
      </c>
      <c r="N36" s="35">
        <f>'Business Type'!AT157</f>
        <v>0</v>
      </c>
      <c r="O36" s="35">
        <f>'Business Type'!AU157</f>
        <v>0</v>
      </c>
      <c r="P36" s="35">
        <f>'Business Type'!AV157</f>
        <v>0</v>
      </c>
      <c r="Q36" s="35">
        <f>'Business Type'!AW157</f>
        <v>0</v>
      </c>
      <c r="R36" s="35">
        <f>'Business Type'!AX157</f>
        <v>0</v>
      </c>
      <c r="S36" s="35">
        <f>'Business Type'!AY157</f>
        <v>0</v>
      </c>
      <c r="T36" s="35">
        <f>'Business Type'!AZ157</f>
        <v>0</v>
      </c>
      <c r="U36" s="35">
        <f>'Business Type'!BA157</f>
        <v>0</v>
      </c>
      <c r="V36" s="35">
        <f>'Business Type'!BB157</f>
        <v>0</v>
      </c>
      <c r="W36" s="35">
        <f>'Business Type'!BC157</f>
        <v>0</v>
      </c>
      <c r="X36" s="35">
        <f>'Business Type'!BD157</f>
        <v>0</v>
      </c>
      <c r="Z36" s="105">
        <f>IFERROR(F7/total_weight,0)</f>
        <v>0</v>
      </c>
    </row>
    <row r="37" spans="1:27" hidden="1" x14ac:dyDescent="0.2">
      <c r="A37" s="103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Z37" s="105"/>
    </row>
    <row r="38" spans="1:27" hidden="1" x14ac:dyDescent="0.2">
      <c r="A38" s="53" t="s">
        <v>751</v>
      </c>
      <c r="B38" s="35">
        <f>B25*Z25</f>
        <v>0</v>
      </c>
      <c r="C38" s="35">
        <f>C25*Z25</f>
        <v>0</v>
      </c>
      <c r="D38" s="35">
        <f>D25*Z25</f>
        <v>0</v>
      </c>
      <c r="E38" s="35">
        <f>E25*Z25</f>
        <v>0</v>
      </c>
      <c r="F38" s="35">
        <f>F25*Z25</f>
        <v>0</v>
      </c>
      <c r="G38" s="35">
        <f>G25*Z25</f>
        <v>0</v>
      </c>
      <c r="H38" s="35">
        <f>H25*Z25</f>
        <v>0</v>
      </c>
      <c r="I38" s="35">
        <f>I25*Z25</f>
        <v>0</v>
      </c>
      <c r="J38" s="35">
        <f>J25*Z25</f>
        <v>0</v>
      </c>
      <c r="K38" s="35">
        <f>K25*Z25</f>
        <v>0</v>
      </c>
      <c r="L38" s="35">
        <f>L25*Z25</f>
        <v>0</v>
      </c>
      <c r="M38" s="35">
        <f>M25*Z25</f>
        <v>0</v>
      </c>
      <c r="N38" s="35">
        <f>N25*Z25</f>
        <v>0</v>
      </c>
      <c r="O38" s="35">
        <f>O25*Z25</f>
        <v>0</v>
      </c>
      <c r="P38" s="35">
        <f>P25*Z25</f>
        <v>0</v>
      </c>
      <c r="Q38" s="35">
        <f>Q25*Z25</f>
        <v>0</v>
      </c>
      <c r="R38" s="35">
        <f>R25*Z25</f>
        <v>0</v>
      </c>
      <c r="S38" s="35">
        <f>S25*Z25</f>
        <v>0</v>
      </c>
      <c r="T38" s="35">
        <f>T25*Z25</f>
        <v>0</v>
      </c>
      <c r="U38" s="35">
        <f>U25*Z25</f>
        <v>0</v>
      </c>
      <c r="V38" s="35">
        <f>V25*Z25</f>
        <v>0</v>
      </c>
      <c r="W38" s="35">
        <f>W25*Z25</f>
        <v>0</v>
      </c>
      <c r="X38" s="35">
        <f>X25*Z25</f>
        <v>0</v>
      </c>
      <c r="Z38" s="105"/>
    </row>
    <row r="39" spans="1:27" hidden="1" x14ac:dyDescent="0.2">
      <c r="A39" s="53" t="s">
        <v>752</v>
      </c>
      <c r="B39" s="35">
        <f>B26*Z26</f>
        <v>0</v>
      </c>
      <c r="C39" s="35">
        <f t="shared" ref="C39:C49" si="1">C26*Z26</f>
        <v>0</v>
      </c>
      <c r="D39" s="35">
        <f t="shared" ref="D39:D49" si="2">D26*Z26</f>
        <v>0</v>
      </c>
      <c r="E39" s="35">
        <f t="shared" ref="E39:E49" si="3">E26*Z26</f>
        <v>0</v>
      </c>
      <c r="F39" s="35">
        <f t="shared" ref="F39:F49" si="4">F26*Z26</f>
        <v>0</v>
      </c>
      <c r="G39" s="35">
        <f t="shared" ref="G39:G49" si="5">G26*Z26</f>
        <v>0</v>
      </c>
      <c r="H39" s="35">
        <f t="shared" ref="H39:H49" si="6">H26*Z26</f>
        <v>0</v>
      </c>
      <c r="I39" s="35">
        <f t="shared" ref="I39:I49" si="7">I26*Z26</f>
        <v>0</v>
      </c>
      <c r="J39" s="35">
        <f t="shared" ref="J39:J49" si="8">J26*Z26</f>
        <v>0</v>
      </c>
      <c r="K39" s="35">
        <f t="shared" ref="K39:K49" si="9">K26*Z26</f>
        <v>0</v>
      </c>
      <c r="L39" s="35">
        <f t="shared" ref="L39:L49" si="10">L26*Z26</f>
        <v>0</v>
      </c>
      <c r="M39" s="35">
        <f t="shared" ref="M39:M49" si="11">M26*Z26</f>
        <v>0</v>
      </c>
      <c r="N39" s="35">
        <f t="shared" ref="N39:N49" si="12">N26*Z26</f>
        <v>0</v>
      </c>
      <c r="O39" s="35">
        <f t="shared" ref="O39:O49" si="13">O26*Z26</f>
        <v>0</v>
      </c>
      <c r="P39" s="35">
        <f t="shared" ref="P39:P49" si="14">P26*Z26</f>
        <v>0</v>
      </c>
      <c r="Q39" s="35">
        <f t="shared" ref="Q39:Q49" si="15">Q26*Z26</f>
        <v>0</v>
      </c>
      <c r="R39" s="35">
        <f t="shared" ref="R39:R49" si="16">R26*Z26</f>
        <v>0</v>
      </c>
      <c r="S39" s="35">
        <f t="shared" ref="S39:S49" si="17">S26*Z26</f>
        <v>0</v>
      </c>
      <c r="T39" s="35">
        <f t="shared" ref="T39:T49" si="18">T26*Z26</f>
        <v>0</v>
      </c>
      <c r="U39" s="35">
        <f t="shared" ref="U39:U49" si="19">U26*Z26</f>
        <v>0</v>
      </c>
      <c r="V39" s="35">
        <f t="shared" ref="V39:V49" si="20">V26*Z26</f>
        <v>0</v>
      </c>
      <c r="W39" s="35">
        <f t="shared" ref="W39:W49" si="21">W26*Z26</f>
        <v>0</v>
      </c>
      <c r="X39" s="35">
        <f t="shared" ref="X39:X49" si="22">X26*Z26</f>
        <v>0</v>
      </c>
      <c r="Z39" s="105"/>
    </row>
    <row r="40" spans="1:27" hidden="1" x14ac:dyDescent="0.2">
      <c r="A40" s="53" t="s">
        <v>753</v>
      </c>
      <c r="B40" s="35">
        <f t="shared" ref="B40:B49" si="23">B27*Z27</f>
        <v>0</v>
      </c>
      <c r="C40" s="35">
        <f t="shared" si="1"/>
        <v>0</v>
      </c>
      <c r="D40" s="35">
        <f t="shared" si="2"/>
        <v>0</v>
      </c>
      <c r="E40" s="35">
        <f t="shared" si="3"/>
        <v>0</v>
      </c>
      <c r="F40" s="35">
        <f t="shared" si="4"/>
        <v>0</v>
      </c>
      <c r="G40" s="35">
        <f t="shared" si="5"/>
        <v>0</v>
      </c>
      <c r="H40" s="35">
        <f t="shared" si="6"/>
        <v>0</v>
      </c>
      <c r="I40" s="35">
        <f t="shared" si="7"/>
        <v>0</v>
      </c>
      <c r="J40" s="35">
        <f t="shared" si="8"/>
        <v>0</v>
      </c>
      <c r="K40" s="35">
        <f t="shared" si="9"/>
        <v>0</v>
      </c>
      <c r="L40" s="35">
        <f t="shared" si="10"/>
        <v>0</v>
      </c>
      <c r="M40" s="35">
        <f t="shared" si="11"/>
        <v>0</v>
      </c>
      <c r="N40" s="35">
        <f t="shared" si="12"/>
        <v>0</v>
      </c>
      <c r="O40" s="35">
        <f t="shared" si="13"/>
        <v>0</v>
      </c>
      <c r="P40" s="35">
        <f t="shared" si="14"/>
        <v>0</v>
      </c>
      <c r="Q40" s="35">
        <f t="shared" si="15"/>
        <v>0</v>
      </c>
      <c r="R40" s="35">
        <f t="shared" si="16"/>
        <v>0</v>
      </c>
      <c r="S40" s="35">
        <f t="shared" si="17"/>
        <v>0</v>
      </c>
      <c r="T40" s="35">
        <f t="shared" si="18"/>
        <v>0</v>
      </c>
      <c r="U40" s="35">
        <f t="shared" si="19"/>
        <v>0</v>
      </c>
      <c r="V40" s="35">
        <f t="shared" si="20"/>
        <v>0</v>
      </c>
      <c r="W40" s="35">
        <f t="shared" si="21"/>
        <v>0</v>
      </c>
      <c r="X40" s="35">
        <f t="shared" si="22"/>
        <v>0</v>
      </c>
      <c r="Z40" s="105"/>
    </row>
    <row r="41" spans="1:27" hidden="1" x14ac:dyDescent="0.2">
      <c r="A41" s="53" t="s">
        <v>754</v>
      </c>
      <c r="B41" s="35">
        <f t="shared" si="23"/>
        <v>0</v>
      </c>
      <c r="C41" s="35">
        <f t="shared" si="1"/>
        <v>0</v>
      </c>
      <c r="D41" s="35">
        <f t="shared" si="2"/>
        <v>0</v>
      </c>
      <c r="E41" s="35">
        <f t="shared" si="3"/>
        <v>0</v>
      </c>
      <c r="F41" s="35">
        <f t="shared" si="4"/>
        <v>0</v>
      </c>
      <c r="G41" s="35">
        <f t="shared" si="5"/>
        <v>0</v>
      </c>
      <c r="H41" s="35">
        <f t="shared" si="6"/>
        <v>0</v>
      </c>
      <c r="I41" s="35">
        <f t="shared" si="7"/>
        <v>0</v>
      </c>
      <c r="J41" s="35">
        <f t="shared" si="8"/>
        <v>0</v>
      </c>
      <c r="K41" s="35">
        <f t="shared" si="9"/>
        <v>0</v>
      </c>
      <c r="L41" s="35">
        <f t="shared" si="10"/>
        <v>0</v>
      </c>
      <c r="M41" s="35">
        <f t="shared" si="11"/>
        <v>0</v>
      </c>
      <c r="N41" s="35">
        <f t="shared" si="12"/>
        <v>0</v>
      </c>
      <c r="O41" s="35">
        <f t="shared" si="13"/>
        <v>0</v>
      </c>
      <c r="P41" s="35">
        <f t="shared" si="14"/>
        <v>0</v>
      </c>
      <c r="Q41" s="35">
        <f t="shared" si="15"/>
        <v>0</v>
      </c>
      <c r="R41" s="35">
        <f t="shared" si="16"/>
        <v>0</v>
      </c>
      <c r="S41" s="35">
        <f t="shared" si="17"/>
        <v>0</v>
      </c>
      <c r="T41" s="35">
        <f t="shared" si="18"/>
        <v>0</v>
      </c>
      <c r="U41" s="35">
        <f t="shared" si="19"/>
        <v>0</v>
      </c>
      <c r="V41" s="35">
        <f t="shared" si="20"/>
        <v>0</v>
      </c>
      <c r="W41" s="35">
        <f t="shared" si="21"/>
        <v>0</v>
      </c>
      <c r="X41" s="35">
        <f t="shared" si="22"/>
        <v>0</v>
      </c>
      <c r="Z41" s="105"/>
    </row>
    <row r="42" spans="1:27" hidden="1" x14ac:dyDescent="0.2">
      <c r="A42" s="53" t="s">
        <v>755</v>
      </c>
      <c r="B42" s="35">
        <f t="shared" si="23"/>
        <v>0</v>
      </c>
      <c r="C42" s="35">
        <f t="shared" si="1"/>
        <v>0</v>
      </c>
      <c r="D42" s="35">
        <f t="shared" si="2"/>
        <v>0</v>
      </c>
      <c r="E42" s="35">
        <f t="shared" si="3"/>
        <v>0</v>
      </c>
      <c r="F42" s="35">
        <f t="shared" si="4"/>
        <v>0</v>
      </c>
      <c r="G42" s="35">
        <f t="shared" si="5"/>
        <v>0</v>
      </c>
      <c r="H42" s="35">
        <f t="shared" si="6"/>
        <v>0</v>
      </c>
      <c r="I42" s="35">
        <f t="shared" si="7"/>
        <v>0</v>
      </c>
      <c r="J42" s="35">
        <f t="shared" si="8"/>
        <v>0</v>
      </c>
      <c r="K42" s="35">
        <f t="shared" si="9"/>
        <v>0</v>
      </c>
      <c r="L42" s="35">
        <f t="shared" si="10"/>
        <v>0</v>
      </c>
      <c r="M42" s="35">
        <f t="shared" si="11"/>
        <v>0</v>
      </c>
      <c r="N42" s="35">
        <f t="shared" si="12"/>
        <v>0</v>
      </c>
      <c r="O42" s="35">
        <f t="shared" si="13"/>
        <v>0</v>
      </c>
      <c r="P42" s="35">
        <f t="shared" si="14"/>
        <v>0</v>
      </c>
      <c r="Q42" s="35">
        <f t="shared" si="15"/>
        <v>0</v>
      </c>
      <c r="R42" s="35">
        <f t="shared" si="16"/>
        <v>0</v>
      </c>
      <c r="S42" s="35">
        <f t="shared" si="17"/>
        <v>0</v>
      </c>
      <c r="T42" s="35">
        <f t="shared" si="18"/>
        <v>0</v>
      </c>
      <c r="U42" s="35">
        <f t="shared" si="19"/>
        <v>0</v>
      </c>
      <c r="V42" s="35">
        <f t="shared" si="20"/>
        <v>0</v>
      </c>
      <c r="W42" s="35">
        <f t="shared" si="21"/>
        <v>0</v>
      </c>
      <c r="X42" s="35">
        <f t="shared" si="22"/>
        <v>0</v>
      </c>
      <c r="Z42" s="105"/>
    </row>
    <row r="43" spans="1:27" hidden="1" x14ac:dyDescent="0.2">
      <c r="A43" s="53" t="s">
        <v>756</v>
      </c>
      <c r="B43" s="35">
        <f t="shared" si="23"/>
        <v>0</v>
      </c>
      <c r="C43" s="35">
        <f t="shared" si="1"/>
        <v>0</v>
      </c>
      <c r="D43" s="35">
        <f t="shared" si="2"/>
        <v>0</v>
      </c>
      <c r="E43" s="35">
        <f t="shared" si="3"/>
        <v>0</v>
      </c>
      <c r="F43" s="35">
        <f t="shared" si="4"/>
        <v>0</v>
      </c>
      <c r="G43" s="35">
        <f t="shared" si="5"/>
        <v>0</v>
      </c>
      <c r="H43" s="35">
        <f t="shared" si="6"/>
        <v>0</v>
      </c>
      <c r="I43" s="35">
        <f t="shared" si="7"/>
        <v>0</v>
      </c>
      <c r="J43" s="35">
        <f t="shared" si="8"/>
        <v>0</v>
      </c>
      <c r="K43" s="35">
        <f t="shared" si="9"/>
        <v>0</v>
      </c>
      <c r="L43" s="35">
        <f t="shared" si="10"/>
        <v>0</v>
      </c>
      <c r="M43" s="35">
        <f t="shared" si="11"/>
        <v>0</v>
      </c>
      <c r="N43" s="35">
        <f t="shared" si="12"/>
        <v>0</v>
      </c>
      <c r="O43" s="35">
        <f t="shared" si="13"/>
        <v>0</v>
      </c>
      <c r="P43" s="35">
        <f t="shared" si="14"/>
        <v>0</v>
      </c>
      <c r="Q43" s="35">
        <f t="shared" si="15"/>
        <v>0</v>
      </c>
      <c r="R43" s="35">
        <f t="shared" si="16"/>
        <v>0</v>
      </c>
      <c r="S43" s="35">
        <f t="shared" si="17"/>
        <v>0</v>
      </c>
      <c r="T43" s="35">
        <f t="shared" si="18"/>
        <v>0</v>
      </c>
      <c r="U43" s="35">
        <f t="shared" si="19"/>
        <v>0</v>
      </c>
      <c r="V43" s="35">
        <f t="shared" si="20"/>
        <v>0</v>
      </c>
      <c r="W43" s="35">
        <f t="shared" si="21"/>
        <v>0</v>
      </c>
      <c r="X43" s="35">
        <f t="shared" si="22"/>
        <v>0</v>
      </c>
      <c r="Z43" s="105"/>
    </row>
    <row r="44" spans="1:27" hidden="1" x14ac:dyDescent="0.2">
      <c r="A44" s="53" t="s">
        <v>757</v>
      </c>
      <c r="B44" s="35">
        <f t="shared" si="23"/>
        <v>0</v>
      </c>
      <c r="C44" s="35">
        <f t="shared" si="1"/>
        <v>0</v>
      </c>
      <c r="D44" s="35">
        <f t="shared" si="2"/>
        <v>0</v>
      </c>
      <c r="E44" s="35">
        <f t="shared" si="3"/>
        <v>0</v>
      </c>
      <c r="F44" s="35">
        <f t="shared" si="4"/>
        <v>0</v>
      </c>
      <c r="G44" s="35">
        <f t="shared" si="5"/>
        <v>0</v>
      </c>
      <c r="H44" s="35">
        <f t="shared" si="6"/>
        <v>0</v>
      </c>
      <c r="I44" s="35">
        <f t="shared" si="7"/>
        <v>0</v>
      </c>
      <c r="J44" s="35">
        <f t="shared" si="8"/>
        <v>0</v>
      </c>
      <c r="K44" s="35">
        <f t="shared" si="9"/>
        <v>0</v>
      </c>
      <c r="L44" s="35">
        <f t="shared" si="10"/>
        <v>0</v>
      </c>
      <c r="M44" s="35">
        <f t="shared" si="11"/>
        <v>0</v>
      </c>
      <c r="N44" s="35">
        <f t="shared" si="12"/>
        <v>0</v>
      </c>
      <c r="O44" s="35">
        <f t="shared" si="13"/>
        <v>0</v>
      </c>
      <c r="P44" s="35">
        <f t="shared" si="14"/>
        <v>0</v>
      </c>
      <c r="Q44" s="35">
        <f t="shared" si="15"/>
        <v>0</v>
      </c>
      <c r="R44" s="35">
        <f t="shared" si="16"/>
        <v>0</v>
      </c>
      <c r="S44" s="35">
        <f t="shared" si="17"/>
        <v>0</v>
      </c>
      <c r="T44" s="35">
        <f t="shared" si="18"/>
        <v>0</v>
      </c>
      <c r="U44" s="35">
        <f t="shared" si="19"/>
        <v>0</v>
      </c>
      <c r="V44" s="35">
        <f t="shared" si="20"/>
        <v>0</v>
      </c>
      <c r="W44" s="35">
        <f t="shared" si="21"/>
        <v>0</v>
      </c>
      <c r="X44" s="35">
        <f t="shared" si="22"/>
        <v>0</v>
      </c>
      <c r="Z44" s="105"/>
    </row>
    <row r="45" spans="1:27" hidden="1" x14ac:dyDescent="0.2">
      <c r="A45" s="53" t="s">
        <v>758</v>
      </c>
      <c r="B45" s="35">
        <f t="shared" si="23"/>
        <v>0</v>
      </c>
      <c r="C45" s="35">
        <f t="shared" si="1"/>
        <v>0</v>
      </c>
      <c r="D45" s="35">
        <f t="shared" si="2"/>
        <v>0</v>
      </c>
      <c r="E45" s="35">
        <f t="shared" si="3"/>
        <v>0</v>
      </c>
      <c r="F45" s="35">
        <f t="shared" si="4"/>
        <v>0</v>
      </c>
      <c r="G45" s="35">
        <f t="shared" si="5"/>
        <v>0</v>
      </c>
      <c r="H45" s="35">
        <f t="shared" si="6"/>
        <v>0</v>
      </c>
      <c r="I45" s="35">
        <f t="shared" si="7"/>
        <v>0</v>
      </c>
      <c r="J45" s="35">
        <f t="shared" si="8"/>
        <v>0</v>
      </c>
      <c r="K45" s="35">
        <f t="shared" si="9"/>
        <v>0</v>
      </c>
      <c r="L45" s="35">
        <f t="shared" si="10"/>
        <v>0</v>
      </c>
      <c r="M45" s="35">
        <f t="shared" si="11"/>
        <v>0</v>
      </c>
      <c r="N45" s="35">
        <f t="shared" si="12"/>
        <v>0</v>
      </c>
      <c r="O45" s="35">
        <f t="shared" si="13"/>
        <v>0</v>
      </c>
      <c r="P45" s="35">
        <f t="shared" si="14"/>
        <v>0</v>
      </c>
      <c r="Q45" s="35">
        <f t="shared" si="15"/>
        <v>0</v>
      </c>
      <c r="R45" s="35">
        <f t="shared" si="16"/>
        <v>0</v>
      </c>
      <c r="S45" s="35">
        <f t="shared" si="17"/>
        <v>0</v>
      </c>
      <c r="T45" s="35">
        <f t="shared" si="18"/>
        <v>0</v>
      </c>
      <c r="U45" s="35">
        <f t="shared" si="19"/>
        <v>0</v>
      </c>
      <c r="V45" s="35">
        <f t="shared" si="20"/>
        <v>0</v>
      </c>
      <c r="W45" s="35">
        <f t="shared" si="21"/>
        <v>0</v>
      </c>
      <c r="X45" s="35">
        <f t="shared" si="22"/>
        <v>0</v>
      </c>
      <c r="Z45" s="105"/>
    </row>
    <row r="46" spans="1:27" hidden="1" x14ac:dyDescent="0.2">
      <c r="A46" s="53" t="s">
        <v>759</v>
      </c>
      <c r="B46" s="35">
        <f t="shared" si="23"/>
        <v>0</v>
      </c>
      <c r="C46" s="35">
        <f t="shared" si="1"/>
        <v>0</v>
      </c>
      <c r="D46" s="35">
        <f t="shared" si="2"/>
        <v>0</v>
      </c>
      <c r="E46" s="35">
        <f t="shared" si="3"/>
        <v>0</v>
      </c>
      <c r="F46" s="35">
        <f t="shared" si="4"/>
        <v>0</v>
      </c>
      <c r="G46" s="35">
        <f t="shared" si="5"/>
        <v>0</v>
      </c>
      <c r="H46" s="35">
        <f t="shared" si="6"/>
        <v>0</v>
      </c>
      <c r="I46" s="35">
        <f t="shared" si="7"/>
        <v>0</v>
      </c>
      <c r="J46" s="35">
        <f t="shared" si="8"/>
        <v>0</v>
      </c>
      <c r="K46" s="35">
        <f t="shared" si="9"/>
        <v>0</v>
      </c>
      <c r="L46" s="35">
        <f t="shared" si="10"/>
        <v>0</v>
      </c>
      <c r="M46" s="35">
        <f t="shared" si="11"/>
        <v>0</v>
      </c>
      <c r="N46" s="35">
        <f t="shared" si="12"/>
        <v>0</v>
      </c>
      <c r="O46" s="35">
        <f t="shared" si="13"/>
        <v>0</v>
      </c>
      <c r="P46" s="35">
        <f t="shared" si="14"/>
        <v>0</v>
      </c>
      <c r="Q46" s="35">
        <f t="shared" si="15"/>
        <v>0</v>
      </c>
      <c r="R46" s="35">
        <f t="shared" si="16"/>
        <v>0</v>
      </c>
      <c r="S46" s="35">
        <f t="shared" si="17"/>
        <v>0</v>
      </c>
      <c r="T46" s="35">
        <f t="shared" si="18"/>
        <v>0</v>
      </c>
      <c r="U46" s="35">
        <f t="shared" si="19"/>
        <v>0</v>
      </c>
      <c r="V46" s="35">
        <f t="shared" si="20"/>
        <v>0</v>
      </c>
      <c r="W46" s="35">
        <f t="shared" si="21"/>
        <v>0</v>
      </c>
      <c r="X46" s="35">
        <f t="shared" si="22"/>
        <v>0</v>
      </c>
      <c r="Z46" s="105"/>
    </row>
    <row r="47" spans="1:27" hidden="1" x14ac:dyDescent="0.2">
      <c r="A47" s="53" t="s">
        <v>760</v>
      </c>
      <c r="B47" s="35">
        <f t="shared" si="23"/>
        <v>0</v>
      </c>
      <c r="C47" s="35">
        <f t="shared" si="1"/>
        <v>0</v>
      </c>
      <c r="D47" s="35">
        <f t="shared" si="2"/>
        <v>0</v>
      </c>
      <c r="E47" s="35">
        <f t="shared" si="3"/>
        <v>0</v>
      </c>
      <c r="F47" s="35">
        <f t="shared" si="4"/>
        <v>0</v>
      </c>
      <c r="G47" s="35">
        <f t="shared" si="5"/>
        <v>0</v>
      </c>
      <c r="H47" s="35">
        <f t="shared" si="6"/>
        <v>0</v>
      </c>
      <c r="I47" s="35">
        <f t="shared" si="7"/>
        <v>0</v>
      </c>
      <c r="J47" s="35">
        <f t="shared" si="8"/>
        <v>0</v>
      </c>
      <c r="K47" s="35">
        <f t="shared" si="9"/>
        <v>0</v>
      </c>
      <c r="L47" s="35">
        <f t="shared" si="10"/>
        <v>0</v>
      </c>
      <c r="M47" s="35">
        <f t="shared" si="11"/>
        <v>0</v>
      </c>
      <c r="N47" s="35">
        <f t="shared" si="12"/>
        <v>0</v>
      </c>
      <c r="O47" s="35">
        <f t="shared" si="13"/>
        <v>0</v>
      </c>
      <c r="P47" s="35">
        <f t="shared" si="14"/>
        <v>0</v>
      </c>
      <c r="Q47" s="35">
        <f t="shared" si="15"/>
        <v>0</v>
      </c>
      <c r="R47" s="35">
        <f t="shared" si="16"/>
        <v>0</v>
      </c>
      <c r="S47" s="35">
        <f t="shared" si="17"/>
        <v>0</v>
      </c>
      <c r="T47" s="35">
        <f t="shared" si="18"/>
        <v>0</v>
      </c>
      <c r="U47" s="35">
        <f t="shared" si="19"/>
        <v>0</v>
      </c>
      <c r="V47" s="35">
        <f t="shared" si="20"/>
        <v>0</v>
      </c>
      <c r="W47" s="35">
        <f t="shared" si="21"/>
        <v>0</v>
      </c>
      <c r="X47" s="35">
        <f t="shared" si="22"/>
        <v>0</v>
      </c>
      <c r="Z47" s="105"/>
    </row>
    <row r="48" spans="1:27" hidden="1" x14ac:dyDescent="0.2">
      <c r="A48" s="53" t="s">
        <v>761</v>
      </c>
      <c r="B48" s="35">
        <f t="shared" si="23"/>
        <v>0</v>
      </c>
      <c r="C48" s="35">
        <f t="shared" si="1"/>
        <v>0</v>
      </c>
      <c r="D48" s="35">
        <f t="shared" si="2"/>
        <v>0</v>
      </c>
      <c r="E48" s="35">
        <f t="shared" si="3"/>
        <v>0</v>
      </c>
      <c r="F48" s="35">
        <f t="shared" si="4"/>
        <v>0</v>
      </c>
      <c r="G48" s="35">
        <f t="shared" si="5"/>
        <v>0</v>
      </c>
      <c r="H48" s="35">
        <f t="shared" si="6"/>
        <v>0</v>
      </c>
      <c r="I48" s="35">
        <f t="shared" si="7"/>
        <v>0</v>
      </c>
      <c r="J48" s="35">
        <f t="shared" si="8"/>
        <v>0</v>
      </c>
      <c r="K48" s="35">
        <f t="shared" si="9"/>
        <v>0</v>
      </c>
      <c r="L48" s="35">
        <f t="shared" si="10"/>
        <v>0</v>
      </c>
      <c r="M48" s="35">
        <f t="shared" si="11"/>
        <v>0</v>
      </c>
      <c r="N48" s="35">
        <f t="shared" si="12"/>
        <v>0</v>
      </c>
      <c r="O48" s="35">
        <f t="shared" si="13"/>
        <v>0</v>
      </c>
      <c r="P48" s="35">
        <f t="shared" si="14"/>
        <v>0</v>
      </c>
      <c r="Q48" s="35">
        <f t="shared" si="15"/>
        <v>0</v>
      </c>
      <c r="R48" s="35">
        <f t="shared" si="16"/>
        <v>0</v>
      </c>
      <c r="S48" s="35">
        <f t="shared" si="17"/>
        <v>0</v>
      </c>
      <c r="T48" s="35">
        <f t="shared" si="18"/>
        <v>0</v>
      </c>
      <c r="U48" s="35">
        <f t="shared" si="19"/>
        <v>0</v>
      </c>
      <c r="V48" s="35">
        <f t="shared" si="20"/>
        <v>0</v>
      </c>
      <c r="W48" s="35">
        <f t="shared" si="21"/>
        <v>0</v>
      </c>
      <c r="X48" s="35">
        <f t="shared" si="22"/>
        <v>0</v>
      </c>
      <c r="Z48" s="105"/>
    </row>
    <row r="49" spans="1:26" hidden="1" x14ac:dyDescent="0.2">
      <c r="A49" s="53" t="s">
        <v>811</v>
      </c>
      <c r="B49" s="35">
        <f t="shared" si="23"/>
        <v>0</v>
      </c>
      <c r="C49" s="35">
        <f t="shared" si="1"/>
        <v>0</v>
      </c>
      <c r="D49" s="35">
        <f t="shared" si="2"/>
        <v>0</v>
      </c>
      <c r="E49" s="35">
        <f t="shared" si="3"/>
        <v>0</v>
      </c>
      <c r="F49" s="35">
        <f t="shared" si="4"/>
        <v>0</v>
      </c>
      <c r="G49" s="35">
        <f t="shared" si="5"/>
        <v>0</v>
      </c>
      <c r="H49" s="35">
        <f t="shared" si="6"/>
        <v>0</v>
      </c>
      <c r="I49" s="35">
        <f t="shared" si="7"/>
        <v>0</v>
      </c>
      <c r="J49" s="35">
        <f t="shared" si="8"/>
        <v>0</v>
      </c>
      <c r="K49" s="35">
        <f t="shared" si="9"/>
        <v>0</v>
      </c>
      <c r="L49" s="35">
        <f t="shared" si="10"/>
        <v>0</v>
      </c>
      <c r="M49" s="35">
        <f t="shared" si="11"/>
        <v>0</v>
      </c>
      <c r="N49" s="35">
        <f t="shared" si="12"/>
        <v>0</v>
      </c>
      <c r="O49" s="35">
        <f t="shared" si="13"/>
        <v>0</v>
      </c>
      <c r="P49" s="35">
        <f t="shared" si="14"/>
        <v>0</v>
      </c>
      <c r="Q49" s="35">
        <f t="shared" si="15"/>
        <v>0</v>
      </c>
      <c r="R49" s="35">
        <f t="shared" si="16"/>
        <v>0</v>
      </c>
      <c r="S49" s="35">
        <f t="shared" si="17"/>
        <v>0</v>
      </c>
      <c r="T49" s="35">
        <f t="shared" si="18"/>
        <v>0</v>
      </c>
      <c r="U49" s="35">
        <f t="shared" si="19"/>
        <v>0</v>
      </c>
      <c r="V49" s="35">
        <f t="shared" si="20"/>
        <v>0</v>
      </c>
      <c r="W49" s="35">
        <f t="shared" si="21"/>
        <v>0</v>
      </c>
      <c r="X49" s="35">
        <f t="shared" si="22"/>
        <v>0</v>
      </c>
      <c r="Z49" s="105"/>
    </row>
    <row r="50" spans="1:26" x14ac:dyDescent="0.2">
      <c r="A50" s="103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Z50" s="105"/>
    </row>
    <row r="51" spans="1:26" x14ac:dyDescent="0.2">
      <c r="A51" s="103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Z51" s="105"/>
    </row>
    <row r="52" spans="1:26" x14ac:dyDescent="0.2">
      <c r="B52" s="111">
        <f>ROUND(SUM(B38:B49),6)</f>
        <v>0</v>
      </c>
      <c r="C52" s="111">
        <f t="shared" ref="C52:X52" si="24">ROUND(SUM(C38:C49),6)</f>
        <v>0</v>
      </c>
      <c r="D52" s="111">
        <f t="shared" si="24"/>
        <v>0</v>
      </c>
      <c r="E52" s="111">
        <f t="shared" si="24"/>
        <v>0</v>
      </c>
      <c r="F52" s="111">
        <f t="shared" si="24"/>
        <v>0</v>
      </c>
      <c r="G52" s="111">
        <f t="shared" si="24"/>
        <v>0</v>
      </c>
      <c r="H52" s="111">
        <f t="shared" si="24"/>
        <v>0</v>
      </c>
      <c r="I52" s="111">
        <f t="shared" si="24"/>
        <v>0</v>
      </c>
      <c r="J52" s="111">
        <f t="shared" si="24"/>
        <v>0</v>
      </c>
      <c r="K52" s="111">
        <f t="shared" si="24"/>
        <v>0</v>
      </c>
      <c r="L52" s="111">
        <f t="shared" si="24"/>
        <v>0</v>
      </c>
      <c r="M52" s="111">
        <f t="shared" si="24"/>
        <v>0</v>
      </c>
      <c r="N52" s="111">
        <f t="shared" si="24"/>
        <v>0</v>
      </c>
      <c r="O52" s="111">
        <f t="shared" si="24"/>
        <v>0</v>
      </c>
      <c r="P52" s="111">
        <f t="shared" si="24"/>
        <v>0</v>
      </c>
      <c r="Q52" s="111">
        <f t="shared" si="24"/>
        <v>0</v>
      </c>
      <c r="R52" s="111">
        <f t="shared" si="24"/>
        <v>0</v>
      </c>
      <c r="S52" s="111">
        <f t="shared" si="24"/>
        <v>0</v>
      </c>
      <c r="T52" s="111">
        <f t="shared" si="24"/>
        <v>0</v>
      </c>
      <c r="U52" s="111">
        <f t="shared" si="24"/>
        <v>0</v>
      </c>
      <c r="V52" s="111">
        <f t="shared" si="24"/>
        <v>0</v>
      </c>
      <c r="W52" s="111">
        <f t="shared" si="24"/>
        <v>0</v>
      </c>
      <c r="X52" s="111">
        <f t="shared" si="24"/>
        <v>0</v>
      </c>
      <c r="Z52" s="105"/>
    </row>
    <row r="53" spans="1:26" x14ac:dyDescent="0.2">
      <c r="B53" s="72"/>
      <c r="C53" s="72"/>
      <c r="D53" s="72"/>
      <c r="E53" s="72"/>
      <c r="F53" s="72"/>
      <c r="G53" s="72"/>
      <c r="H53" s="72"/>
      <c r="I53" s="72"/>
      <c r="J53" s="72"/>
      <c r="K53" s="72"/>
      <c r="L53" s="72"/>
      <c r="M53" s="72"/>
      <c r="N53" s="72"/>
      <c r="O53" s="72"/>
      <c r="P53" s="72"/>
      <c r="Q53" s="72"/>
      <c r="R53" s="72"/>
      <c r="S53" s="72"/>
      <c r="T53" s="72"/>
      <c r="U53" s="72"/>
      <c r="V53" s="72"/>
      <c r="W53" s="72"/>
      <c r="X53" s="72"/>
    </row>
    <row r="54" spans="1:26" x14ac:dyDescent="0.2">
      <c r="B54" s="73" t="s">
        <v>763</v>
      </c>
      <c r="C54" s="112"/>
    </row>
    <row r="55" spans="1:26" x14ac:dyDescent="0.2">
      <c r="B55" s="113">
        <f>ROUND((SUM(B52:X52)/23),6)</f>
        <v>0</v>
      </c>
      <c r="C55" s="105"/>
    </row>
  </sheetData>
  <mergeCells count="2">
    <mergeCell ref="B1:L1"/>
    <mergeCell ref="F7:F8"/>
  </mergeCells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W5"/>
  <sheetViews>
    <sheetView zoomScaleNormal="100" workbookViewId="0">
      <selection activeCell="AD8" sqref="AD8"/>
    </sheetView>
  </sheetViews>
  <sheetFormatPr baseColWidth="10" defaultColWidth="8.83203125" defaultRowHeight="15" x14ac:dyDescent="0.2"/>
  <cols>
    <col min="1" max="1" width="11.5" customWidth="1"/>
    <col min="2" max="2" width="52.83203125" customWidth="1"/>
    <col min="3" max="25" width="7" customWidth="1"/>
    <col min="26" max="1025" width="8.5" customWidth="1"/>
  </cols>
  <sheetData>
    <row r="1" spans="1:49" ht="164.25" customHeight="1" x14ac:dyDescent="0.2">
      <c r="B1" s="42"/>
      <c r="C1" s="43" t="s">
        <v>10</v>
      </c>
      <c r="D1" s="43" t="s">
        <v>11</v>
      </c>
      <c r="E1" s="43" t="s">
        <v>12</v>
      </c>
      <c r="F1" s="43" t="s">
        <v>13</v>
      </c>
      <c r="G1" s="43" t="s">
        <v>14</v>
      </c>
      <c r="H1" s="43" t="s">
        <v>15</v>
      </c>
      <c r="I1" s="44" t="s">
        <v>16</v>
      </c>
      <c r="J1" s="43" t="s">
        <v>17</v>
      </c>
      <c r="K1" s="43" t="s">
        <v>18</v>
      </c>
      <c r="L1" s="43" t="s">
        <v>19</v>
      </c>
      <c r="M1" s="43" t="s">
        <v>20</v>
      </c>
      <c r="N1" s="43" t="s">
        <v>21</v>
      </c>
      <c r="O1" s="43" t="s">
        <v>22</v>
      </c>
      <c r="P1" s="43" t="s">
        <v>23</v>
      </c>
      <c r="Q1" s="43" t="s">
        <v>24</v>
      </c>
      <c r="R1" s="43" t="s">
        <v>25</v>
      </c>
      <c r="S1" s="43" t="s">
        <v>26</v>
      </c>
      <c r="T1" s="43" t="s">
        <v>27</v>
      </c>
      <c r="U1" s="43" t="s">
        <v>28</v>
      </c>
      <c r="V1" s="43" t="s">
        <v>29</v>
      </c>
      <c r="W1" s="43" t="s">
        <v>30</v>
      </c>
      <c r="X1" s="43" t="s">
        <v>31</v>
      </c>
      <c r="Y1" s="43" t="s">
        <v>32</v>
      </c>
      <c r="Z1" s="61" t="s">
        <v>749</v>
      </c>
    </row>
    <row r="2" spans="1:49" x14ac:dyDescent="0.2">
      <c r="A2" t="s">
        <v>621</v>
      </c>
      <c r="B2" s="42" t="s">
        <v>627</v>
      </c>
      <c r="C2" s="3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35">
        <v>1</v>
      </c>
      <c r="J2" s="35">
        <v>1</v>
      </c>
      <c r="K2" s="35">
        <v>1</v>
      </c>
      <c r="L2" s="35">
        <v>1</v>
      </c>
      <c r="M2" s="35">
        <v>1</v>
      </c>
      <c r="N2" s="35">
        <v>1</v>
      </c>
      <c r="O2" s="35">
        <v>1</v>
      </c>
      <c r="P2" s="35">
        <v>1</v>
      </c>
      <c r="Q2" s="35">
        <v>1</v>
      </c>
      <c r="R2" s="35">
        <v>1</v>
      </c>
      <c r="S2" s="35">
        <v>1</v>
      </c>
      <c r="T2" s="35">
        <v>1</v>
      </c>
      <c r="U2" s="35">
        <v>1</v>
      </c>
      <c r="V2" s="35">
        <v>1</v>
      </c>
      <c r="W2" s="35">
        <v>1</v>
      </c>
      <c r="X2" s="35">
        <v>1</v>
      </c>
      <c r="Y2" s="35">
        <v>1</v>
      </c>
      <c r="Z2" s="59">
        <f>AVERAGE(C2:Y2)</f>
        <v>1</v>
      </c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</row>
    <row r="3" spans="1:49" x14ac:dyDescent="0.2">
      <c r="A3" t="s">
        <v>623</v>
      </c>
      <c r="B3" s="42" t="s">
        <v>628</v>
      </c>
      <c r="C3" s="35">
        <v>1</v>
      </c>
      <c r="D3" s="35">
        <v>1</v>
      </c>
      <c r="E3" s="35">
        <v>1</v>
      </c>
      <c r="F3" s="35">
        <v>1</v>
      </c>
      <c r="G3" s="35">
        <v>1</v>
      </c>
      <c r="H3" s="35">
        <v>1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P3" s="35">
        <v>1</v>
      </c>
      <c r="Q3" s="35">
        <v>2</v>
      </c>
      <c r="R3" s="35">
        <v>2</v>
      </c>
      <c r="S3" s="35">
        <v>3</v>
      </c>
      <c r="T3" s="35">
        <v>1</v>
      </c>
      <c r="U3" s="35">
        <v>1</v>
      </c>
      <c r="V3" s="35">
        <v>1</v>
      </c>
      <c r="W3" s="35">
        <v>1</v>
      </c>
      <c r="X3" s="35">
        <v>1</v>
      </c>
      <c r="Y3" s="35">
        <v>1</v>
      </c>
      <c r="Z3" s="59">
        <f>AVERAGE(C3:Y3)</f>
        <v>1.173913043478261</v>
      </c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</row>
    <row r="4" spans="1:49" x14ac:dyDescent="0.2">
      <c r="A4" t="s">
        <v>625</v>
      </c>
      <c r="B4" s="42" t="s">
        <v>629</v>
      </c>
      <c r="C4" s="35">
        <v>1</v>
      </c>
      <c r="D4" s="35">
        <v>1</v>
      </c>
      <c r="E4" s="35">
        <v>1</v>
      </c>
      <c r="F4" s="35">
        <v>1</v>
      </c>
      <c r="G4" s="35">
        <v>1</v>
      </c>
      <c r="H4" s="35">
        <v>1</v>
      </c>
      <c r="I4" s="35">
        <v>1</v>
      </c>
      <c r="J4" s="35">
        <v>1</v>
      </c>
      <c r="K4" s="35">
        <v>1</v>
      </c>
      <c r="L4" s="35">
        <v>1</v>
      </c>
      <c r="M4" s="35">
        <v>1</v>
      </c>
      <c r="N4" s="35">
        <v>1</v>
      </c>
      <c r="O4" s="35">
        <v>1</v>
      </c>
      <c r="P4" s="35">
        <v>1</v>
      </c>
      <c r="Q4" s="35">
        <v>4</v>
      </c>
      <c r="R4" s="35">
        <v>3</v>
      </c>
      <c r="S4" s="35">
        <v>4</v>
      </c>
      <c r="T4" s="35">
        <v>1</v>
      </c>
      <c r="U4" s="35">
        <v>1</v>
      </c>
      <c r="V4" s="35">
        <v>1</v>
      </c>
      <c r="W4" s="35">
        <v>1</v>
      </c>
      <c r="X4" s="35">
        <v>1</v>
      </c>
      <c r="Y4" s="35">
        <v>1</v>
      </c>
      <c r="Z4" s="59">
        <f>AVERAGE(C4:Y4)</f>
        <v>1.3478260869565217</v>
      </c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1:49" x14ac:dyDescent="0.2"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W5"/>
  <sheetViews>
    <sheetView zoomScaleNormal="100" workbookViewId="0">
      <selection activeCell="A4" sqref="A4"/>
    </sheetView>
  </sheetViews>
  <sheetFormatPr baseColWidth="10" defaultColWidth="8.83203125" defaultRowHeight="15" x14ac:dyDescent="0.2"/>
  <cols>
    <col min="1" max="2" width="53.5" customWidth="1"/>
    <col min="3" max="25" width="7" customWidth="1"/>
    <col min="26" max="1025" width="8.5" customWidth="1"/>
  </cols>
  <sheetData>
    <row r="1" spans="1:49" ht="164.25" customHeight="1" x14ac:dyDescent="0.2">
      <c r="B1" s="42"/>
      <c r="C1" s="43" t="s">
        <v>10</v>
      </c>
      <c r="D1" s="43" t="s">
        <v>11</v>
      </c>
      <c r="E1" s="43" t="s">
        <v>12</v>
      </c>
      <c r="F1" s="43" t="s">
        <v>13</v>
      </c>
      <c r="G1" s="43" t="s">
        <v>14</v>
      </c>
      <c r="H1" s="43" t="s">
        <v>15</v>
      </c>
      <c r="I1" s="44" t="s">
        <v>16</v>
      </c>
      <c r="J1" s="43" t="s">
        <v>17</v>
      </c>
      <c r="K1" s="43" t="s">
        <v>18</v>
      </c>
      <c r="L1" s="43" t="s">
        <v>19</v>
      </c>
      <c r="M1" s="43" t="s">
        <v>20</v>
      </c>
      <c r="N1" s="43" t="s">
        <v>21</v>
      </c>
      <c r="O1" s="43" t="s">
        <v>22</v>
      </c>
      <c r="P1" s="43" t="s">
        <v>23</v>
      </c>
      <c r="Q1" s="43" t="s">
        <v>24</v>
      </c>
      <c r="R1" s="43" t="s">
        <v>25</v>
      </c>
      <c r="S1" s="43" t="s">
        <v>26</v>
      </c>
      <c r="T1" s="43" t="s">
        <v>27</v>
      </c>
      <c r="U1" s="43" t="s">
        <v>28</v>
      </c>
      <c r="V1" s="43" t="s">
        <v>29</v>
      </c>
      <c r="W1" s="43" t="s">
        <v>30</v>
      </c>
      <c r="X1" s="43" t="s">
        <v>31</v>
      </c>
      <c r="Y1" s="43" t="s">
        <v>32</v>
      </c>
      <c r="Z1" s="61" t="s">
        <v>749</v>
      </c>
    </row>
    <row r="2" spans="1:49" x14ac:dyDescent="0.2">
      <c r="A2" t="s">
        <v>630</v>
      </c>
      <c r="B2" s="42" t="s">
        <v>631</v>
      </c>
      <c r="C2" s="35">
        <v>2</v>
      </c>
      <c r="D2" s="35">
        <v>2</v>
      </c>
      <c r="E2" s="35">
        <v>2</v>
      </c>
      <c r="F2" s="35">
        <v>2</v>
      </c>
      <c r="G2" s="35">
        <v>2</v>
      </c>
      <c r="H2" s="35">
        <v>2</v>
      </c>
      <c r="I2" s="35">
        <v>1</v>
      </c>
      <c r="J2" s="35">
        <v>1</v>
      </c>
      <c r="K2" s="35">
        <v>1</v>
      </c>
      <c r="L2" s="35">
        <v>1</v>
      </c>
      <c r="M2" s="35">
        <v>1</v>
      </c>
      <c r="N2" s="35">
        <v>1</v>
      </c>
      <c r="O2" s="35">
        <v>1</v>
      </c>
      <c r="P2" s="35">
        <v>1</v>
      </c>
      <c r="Q2" s="35">
        <v>1</v>
      </c>
      <c r="R2" s="35">
        <v>1</v>
      </c>
      <c r="S2" s="35">
        <v>1</v>
      </c>
      <c r="T2" s="35">
        <v>1</v>
      </c>
      <c r="U2" s="35">
        <v>1</v>
      </c>
      <c r="V2" s="35">
        <v>1</v>
      </c>
      <c r="W2" s="35">
        <v>1</v>
      </c>
      <c r="X2" s="35">
        <v>1</v>
      </c>
      <c r="Y2" s="35">
        <v>1</v>
      </c>
      <c r="Z2" s="59">
        <f>AVERAGE(C2:Y2)</f>
        <v>1.2608695652173914</v>
      </c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</row>
    <row r="3" spans="1:49" x14ac:dyDescent="0.2">
      <c r="A3" t="s">
        <v>632</v>
      </c>
      <c r="B3" s="42" t="s">
        <v>633</v>
      </c>
      <c r="C3" s="35">
        <v>2</v>
      </c>
      <c r="D3" s="35">
        <v>2</v>
      </c>
      <c r="E3" s="35">
        <v>2</v>
      </c>
      <c r="F3" s="35">
        <v>2</v>
      </c>
      <c r="G3" s="35">
        <v>2</v>
      </c>
      <c r="H3" s="35">
        <v>2</v>
      </c>
      <c r="I3" s="35">
        <v>4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4</v>
      </c>
      <c r="P3" s="35">
        <v>1</v>
      </c>
      <c r="Q3" s="35">
        <v>1</v>
      </c>
      <c r="R3" s="35">
        <v>1</v>
      </c>
      <c r="S3" s="35">
        <v>4</v>
      </c>
      <c r="T3" s="35">
        <v>1</v>
      </c>
      <c r="U3" s="35">
        <v>1</v>
      </c>
      <c r="V3" s="35">
        <v>1</v>
      </c>
      <c r="W3" s="35">
        <v>1</v>
      </c>
      <c r="X3" s="35">
        <v>1</v>
      </c>
      <c r="Y3" s="35">
        <v>1</v>
      </c>
      <c r="Z3" s="59">
        <f>AVERAGE(C3:Y3)</f>
        <v>1.6521739130434783</v>
      </c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</row>
    <row r="4" spans="1:49" x14ac:dyDescent="0.2">
      <c r="A4" t="s">
        <v>634</v>
      </c>
      <c r="B4" s="42" t="s">
        <v>635</v>
      </c>
      <c r="C4" s="35">
        <v>2</v>
      </c>
      <c r="D4" s="35">
        <v>2</v>
      </c>
      <c r="E4" s="35">
        <v>2</v>
      </c>
      <c r="F4" s="35">
        <v>2</v>
      </c>
      <c r="G4" s="35">
        <v>2</v>
      </c>
      <c r="H4" s="35">
        <v>2</v>
      </c>
      <c r="I4" s="35">
        <v>3</v>
      </c>
      <c r="J4" s="35">
        <v>1</v>
      </c>
      <c r="K4" s="35">
        <v>1</v>
      </c>
      <c r="L4" s="35">
        <v>1</v>
      </c>
      <c r="M4" s="35">
        <v>1</v>
      </c>
      <c r="N4" s="35">
        <v>1</v>
      </c>
      <c r="O4" s="35">
        <v>2</v>
      </c>
      <c r="P4" s="35">
        <v>1</v>
      </c>
      <c r="Q4" s="35">
        <v>1</v>
      </c>
      <c r="R4" s="35">
        <v>1</v>
      </c>
      <c r="S4" s="35">
        <v>3</v>
      </c>
      <c r="T4" s="35">
        <v>1</v>
      </c>
      <c r="U4" s="35">
        <v>1</v>
      </c>
      <c r="V4" s="35">
        <v>1</v>
      </c>
      <c r="W4" s="35">
        <v>1</v>
      </c>
      <c r="X4" s="35">
        <v>1</v>
      </c>
      <c r="Y4" s="35">
        <v>1</v>
      </c>
      <c r="Z4" s="59">
        <f>AVERAGE(C4:Y4)</f>
        <v>1.4782608695652173</v>
      </c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1:49" x14ac:dyDescent="0.2"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W6"/>
  <sheetViews>
    <sheetView zoomScaleNormal="100" workbookViewId="0">
      <selection activeCell="A5" sqref="A5"/>
    </sheetView>
  </sheetViews>
  <sheetFormatPr baseColWidth="10" defaultColWidth="8.83203125" defaultRowHeight="15" x14ac:dyDescent="0.2"/>
  <cols>
    <col min="1" max="1" width="18.5" customWidth="1"/>
    <col min="2" max="2" width="56.1640625" customWidth="1"/>
    <col min="3" max="25" width="7" customWidth="1"/>
    <col min="26" max="1025" width="8.5" customWidth="1"/>
  </cols>
  <sheetData>
    <row r="1" spans="1:49" ht="164.25" customHeight="1" x14ac:dyDescent="0.2">
      <c r="B1" s="42"/>
      <c r="C1" s="43" t="s">
        <v>10</v>
      </c>
      <c r="D1" s="43" t="s">
        <v>11</v>
      </c>
      <c r="E1" s="43" t="s">
        <v>12</v>
      </c>
      <c r="F1" s="43" t="s">
        <v>13</v>
      </c>
      <c r="G1" s="43" t="s">
        <v>14</v>
      </c>
      <c r="H1" s="43" t="s">
        <v>15</v>
      </c>
      <c r="I1" s="44" t="s">
        <v>16</v>
      </c>
      <c r="J1" s="43" t="s">
        <v>17</v>
      </c>
      <c r="K1" s="43" t="s">
        <v>18</v>
      </c>
      <c r="L1" s="43" t="s">
        <v>19</v>
      </c>
      <c r="M1" s="43" t="s">
        <v>20</v>
      </c>
      <c r="N1" s="43" t="s">
        <v>21</v>
      </c>
      <c r="O1" s="43" t="s">
        <v>22</v>
      </c>
      <c r="P1" s="43" t="s">
        <v>23</v>
      </c>
      <c r="Q1" s="43" t="s">
        <v>24</v>
      </c>
      <c r="R1" s="43" t="s">
        <v>25</v>
      </c>
      <c r="S1" s="43" t="s">
        <v>26</v>
      </c>
      <c r="T1" s="43" t="s">
        <v>27</v>
      </c>
      <c r="U1" s="43" t="s">
        <v>28</v>
      </c>
      <c r="V1" s="43" t="s">
        <v>29</v>
      </c>
      <c r="W1" s="43" t="s">
        <v>30</v>
      </c>
      <c r="X1" s="43" t="s">
        <v>31</v>
      </c>
      <c r="Y1" s="43" t="s">
        <v>32</v>
      </c>
      <c r="Z1" s="61" t="s">
        <v>749</v>
      </c>
    </row>
    <row r="2" spans="1:49" x14ac:dyDescent="0.2">
      <c r="A2" t="s">
        <v>636</v>
      </c>
      <c r="B2" s="42" t="s">
        <v>637</v>
      </c>
      <c r="C2" s="45">
        <v>1</v>
      </c>
      <c r="D2" s="45">
        <v>1</v>
      </c>
      <c r="E2" s="45">
        <v>1</v>
      </c>
      <c r="F2" s="45">
        <v>1</v>
      </c>
      <c r="G2" s="45">
        <v>1</v>
      </c>
      <c r="H2" s="45">
        <v>1</v>
      </c>
      <c r="I2" s="45">
        <v>1</v>
      </c>
      <c r="J2" s="45">
        <v>1</v>
      </c>
      <c r="K2" s="45">
        <v>1</v>
      </c>
      <c r="L2" s="45">
        <v>1</v>
      </c>
      <c r="M2" s="45">
        <v>1</v>
      </c>
      <c r="N2" s="45">
        <v>1</v>
      </c>
      <c r="O2" s="45">
        <v>1</v>
      </c>
      <c r="P2" s="45">
        <v>1</v>
      </c>
      <c r="Q2" s="45">
        <v>1</v>
      </c>
      <c r="R2" s="45">
        <v>1</v>
      </c>
      <c r="S2" s="45">
        <v>1</v>
      </c>
      <c r="T2" s="45">
        <v>1</v>
      </c>
      <c r="U2" s="45">
        <v>1</v>
      </c>
      <c r="V2" s="45">
        <v>1</v>
      </c>
      <c r="W2" s="45">
        <v>1</v>
      </c>
      <c r="X2" s="45">
        <v>1</v>
      </c>
      <c r="Y2" s="45">
        <v>1</v>
      </c>
      <c r="Z2" s="59">
        <f>AVERAGE(C2:Y2)</f>
        <v>1</v>
      </c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</row>
    <row r="3" spans="1:49" x14ac:dyDescent="0.2">
      <c r="A3" t="s">
        <v>638</v>
      </c>
      <c r="B3" s="42" t="s">
        <v>639</v>
      </c>
      <c r="C3" s="35">
        <v>2</v>
      </c>
      <c r="D3" s="35">
        <v>2</v>
      </c>
      <c r="E3" s="35">
        <v>2</v>
      </c>
      <c r="F3" s="35">
        <v>2</v>
      </c>
      <c r="G3" s="35">
        <v>2</v>
      </c>
      <c r="H3" s="35">
        <v>2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P3" s="35">
        <v>1</v>
      </c>
      <c r="Q3" s="35">
        <v>1</v>
      </c>
      <c r="R3" s="35">
        <v>1</v>
      </c>
      <c r="S3" s="35">
        <v>2</v>
      </c>
      <c r="T3" s="35">
        <v>1</v>
      </c>
      <c r="U3" s="35">
        <v>1</v>
      </c>
      <c r="V3" s="35">
        <v>1</v>
      </c>
      <c r="W3" s="35">
        <v>1</v>
      </c>
      <c r="X3" s="35">
        <v>1</v>
      </c>
      <c r="Y3" s="35">
        <v>1</v>
      </c>
      <c r="Z3" s="59">
        <f>AVERAGE(C3:Y3)</f>
        <v>1.3043478260869565</v>
      </c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</row>
    <row r="4" spans="1:49" x14ac:dyDescent="0.2">
      <c r="A4" t="s">
        <v>640</v>
      </c>
      <c r="B4" s="42" t="s">
        <v>641</v>
      </c>
      <c r="C4" s="35">
        <v>3</v>
      </c>
      <c r="D4" s="35">
        <v>3</v>
      </c>
      <c r="E4" s="35">
        <v>3</v>
      </c>
      <c r="F4" s="35">
        <v>3</v>
      </c>
      <c r="G4" s="35">
        <v>2</v>
      </c>
      <c r="H4" s="35">
        <v>2</v>
      </c>
      <c r="I4" s="35">
        <v>2</v>
      </c>
      <c r="J4" s="35">
        <v>2</v>
      </c>
      <c r="K4" s="35">
        <v>2</v>
      </c>
      <c r="L4" s="35">
        <v>2</v>
      </c>
      <c r="M4" s="35">
        <v>2</v>
      </c>
      <c r="N4" s="35">
        <v>2</v>
      </c>
      <c r="O4" s="35">
        <v>2</v>
      </c>
      <c r="P4" s="35">
        <v>2</v>
      </c>
      <c r="Q4" s="35">
        <v>2</v>
      </c>
      <c r="R4" s="35">
        <v>2</v>
      </c>
      <c r="S4" s="35">
        <v>2</v>
      </c>
      <c r="T4" s="35">
        <v>2</v>
      </c>
      <c r="U4" s="35">
        <v>2</v>
      </c>
      <c r="V4" s="35">
        <v>2</v>
      </c>
      <c r="W4" s="35">
        <v>2</v>
      </c>
      <c r="X4" s="35">
        <v>2</v>
      </c>
      <c r="Y4" s="35">
        <v>2</v>
      </c>
      <c r="Z4" s="59">
        <f>AVERAGE(C4:Y4)</f>
        <v>2.1739130434782608</v>
      </c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1:49" x14ac:dyDescent="0.2">
      <c r="A5" t="s">
        <v>642</v>
      </c>
      <c r="B5" s="42" t="s">
        <v>643</v>
      </c>
      <c r="C5" s="35">
        <v>3</v>
      </c>
      <c r="D5" s="35">
        <v>3</v>
      </c>
      <c r="E5" s="35">
        <v>3</v>
      </c>
      <c r="F5" s="35">
        <v>3</v>
      </c>
      <c r="G5" s="35">
        <v>2</v>
      </c>
      <c r="H5" s="35">
        <v>2</v>
      </c>
      <c r="I5" s="35">
        <v>2</v>
      </c>
      <c r="J5" s="35">
        <v>2</v>
      </c>
      <c r="K5" s="35">
        <v>2</v>
      </c>
      <c r="L5" s="35">
        <v>2</v>
      </c>
      <c r="M5" s="35">
        <v>2</v>
      </c>
      <c r="N5" s="35">
        <v>2</v>
      </c>
      <c r="O5" s="35">
        <v>2</v>
      </c>
      <c r="P5" s="35">
        <v>2</v>
      </c>
      <c r="Q5" s="35">
        <v>2</v>
      </c>
      <c r="R5" s="35">
        <v>2</v>
      </c>
      <c r="S5" s="35">
        <v>2</v>
      </c>
      <c r="T5" s="35">
        <v>2</v>
      </c>
      <c r="U5" s="35">
        <v>2</v>
      </c>
      <c r="V5" s="35">
        <v>2</v>
      </c>
      <c r="W5" s="35">
        <v>2</v>
      </c>
      <c r="X5" s="35">
        <v>2</v>
      </c>
      <c r="Y5" s="35">
        <v>2</v>
      </c>
      <c r="Z5" s="59">
        <f>AVERAGE(C5:Y5)</f>
        <v>2.1739130434782608</v>
      </c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</row>
    <row r="6" spans="1:49" x14ac:dyDescent="0.2"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W5"/>
  <sheetViews>
    <sheetView zoomScaleNormal="100" workbookViewId="0">
      <selection activeCell="A17" sqref="A17"/>
    </sheetView>
  </sheetViews>
  <sheetFormatPr baseColWidth="10" defaultColWidth="8.83203125" defaultRowHeight="15" x14ac:dyDescent="0.2"/>
  <cols>
    <col min="1" max="2" width="47.83203125" customWidth="1"/>
    <col min="3" max="25" width="7" customWidth="1"/>
    <col min="26" max="1025" width="8.5" customWidth="1"/>
  </cols>
  <sheetData>
    <row r="1" spans="1:49" ht="164.25" customHeight="1" x14ac:dyDescent="0.2">
      <c r="B1" s="42"/>
      <c r="C1" s="43" t="s">
        <v>10</v>
      </c>
      <c r="D1" s="43" t="s">
        <v>11</v>
      </c>
      <c r="E1" s="43" t="s">
        <v>12</v>
      </c>
      <c r="F1" s="43" t="s">
        <v>13</v>
      </c>
      <c r="G1" s="43" t="s">
        <v>14</v>
      </c>
      <c r="H1" s="43" t="s">
        <v>15</v>
      </c>
      <c r="I1" s="44" t="s">
        <v>16</v>
      </c>
      <c r="J1" s="43" t="s">
        <v>17</v>
      </c>
      <c r="K1" s="43" t="s">
        <v>18</v>
      </c>
      <c r="L1" s="43" t="s">
        <v>19</v>
      </c>
      <c r="M1" s="43" t="s">
        <v>20</v>
      </c>
      <c r="N1" s="43" t="s">
        <v>21</v>
      </c>
      <c r="O1" s="43" t="s">
        <v>22</v>
      </c>
      <c r="P1" s="43" t="s">
        <v>23</v>
      </c>
      <c r="Q1" s="43" t="s">
        <v>24</v>
      </c>
      <c r="R1" s="43" t="s">
        <v>25</v>
      </c>
      <c r="S1" s="43" t="s">
        <v>26</v>
      </c>
      <c r="T1" s="43" t="s">
        <v>27</v>
      </c>
      <c r="U1" s="43" t="s">
        <v>28</v>
      </c>
      <c r="V1" s="43" t="s">
        <v>29</v>
      </c>
      <c r="W1" s="43" t="s">
        <v>30</v>
      </c>
      <c r="X1" s="43" t="s">
        <v>31</v>
      </c>
      <c r="Y1" s="43" t="s">
        <v>32</v>
      </c>
      <c r="Z1" s="61" t="s">
        <v>749</v>
      </c>
    </row>
    <row r="2" spans="1:49" x14ac:dyDescent="0.2">
      <c r="A2" t="s">
        <v>644</v>
      </c>
      <c r="B2" s="42" t="s">
        <v>645</v>
      </c>
      <c r="C2" s="3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35">
        <v>1</v>
      </c>
      <c r="J2" s="35">
        <v>1</v>
      </c>
      <c r="K2" s="35">
        <v>1</v>
      </c>
      <c r="L2" s="35">
        <v>1</v>
      </c>
      <c r="M2" s="35">
        <v>1</v>
      </c>
      <c r="N2" s="35">
        <v>1</v>
      </c>
      <c r="O2" s="35">
        <v>1</v>
      </c>
      <c r="P2" s="35">
        <v>1</v>
      </c>
      <c r="Q2" s="35">
        <v>1</v>
      </c>
      <c r="R2" s="35">
        <v>1</v>
      </c>
      <c r="S2" s="35">
        <v>1</v>
      </c>
      <c r="T2" s="35">
        <v>1</v>
      </c>
      <c r="U2" s="35">
        <v>1</v>
      </c>
      <c r="V2" s="35">
        <v>1</v>
      </c>
      <c r="W2" s="35">
        <v>1</v>
      </c>
      <c r="X2" s="35">
        <v>1</v>
      </c>
      <c r="Y2" s="35">
        <v>1</v>
      </c>
      <c r="Z2" s="59">
        <f>AVERAGE(C2:Y2)</f>
        <v>1</v>
      </c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</row>
    <row r="3" spans="1:49" x14ac:dyDescent="0.2">
      <c r="A3" t="s">
        <v>646</v>
      </c>
      <c r="B3" s="42" t="s">
        <v>647</v>
      </c>
      <c r="C3" s="35">
        <v>3</v>
      </c>
      <c r="D3" s="35">
        <v>2</v>
      </c>
      <c r="E3" s="35">
        <v>3</v>
      </c>
      <c r="F3" s="35">
        <v>3</v>
      </c>
      <c r="G3" s="35">
        <v>2</v>
      </c>
      <c r="H3" s="35">
        <v>2</v>
      </c>
      <c r="I3" s="35">
        <v>2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P3" s="35">
        <v>1</v>
      </c>
      <c r="Q3" s="35">
        <v>1</v>
      </c>
      <c r="R3" s="35">
        <v>1</v>
      </c>
      <c r="S3" s="35">
        <v>3</v>
      </c>
      <c r="T3" s="35">
        <v>1</v>
      </c>
      <c r="U3" s="35">
        <v>1</v>
      </c>
      <c r="V3" s="35">
        <v>1</v>
      </c>
      <c r="W3" s="35">
        <v>1</v>
      </c>
      <c r="X3" s="35">
        <v>1</v>
      </c>
      <c r="Y3" s="35">
        <v>1</v>
      </c>
      <c r="Z3" s="59">
        <f>AVERAGE(C3:Y3)</f>
        <v>1.5217391304347827</v>
      </c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</row>
    <row r="4" spans="1:49" x14ac:dyDescent="0.2">
      <c r="A4" t="s">
        <v>648</v>
      </c>
      <c r="B4" s="42" t="s">
        <v>649</v>
      </c>
      <c r="C4" s="35">
        <v>4</v>
      </c>
      <c r="D4" s="35">
        <v>3</v>
      </c>
      <c r="E4" s="35">
        <v>4</v>
      </c>
      <c r="F4" s="35">
        <v>4</v>
      </c>
      <c r="G4" s="35">
        <v>2</v>
      </c>
      <c r="H4" s="35">
        <v>2</v>
      </c>
      <c r="I4" s="35">
        <v>2</v>
      </c>
      <c r="J4" s="35">
        <v>1</v>
      </c>
      <c r="K4" s="35">
        <v>1</v>
      </c>
      <c r="L4" s="35">
        <v>1</v>
      </c>
      <c r="M4" s="35">
        <v>1</v>
      </c>
      <c r="N4" s="35">
        <v>1</v>
      </c>
      <c r="O4" s="35">
        <v>1</v>
      </c>
      <c r="P4" s="35">
        <v>1</v>
      </c>
      <c r="Q4" s="35">
        <v>1</v>
      </c>
      <c r="R4" s="35">
        <v>1</v>
      </c>
      <c r="S4" s="35">
        <v>4</v>
      </c>
      <c r="T4" s="35">
        <v>1</v>
      </c>
      <c r="U4" s="35">
        <v>1</v>
      </c>
      <c r="V4" s="35">
        <v>1</v>
      </c>
      <c r="W4" s="35">
        <v>1</v>
      </c>
      <c r="X4" s="35">
        <v>1</v>
      </c>
      <c r="Y4" s="35">
        <v>1</v>
      </c>
      <c r="Z4" s="59">
        <f>AVERAGE(C4:Y4)</f>
        <v>1.7391304347826086</v>
      </c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1:49" x14ac:dyDescent="0.2"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W6"/>
  <sheetViews>
    <sheetView topLeftCell="AD1" zoomScaleNormal="100" workbookViewId="0">
      <selection activeCell="A5" sqref="A5"/>
    </sheetView>
  </sheetViews>
  <sheetFormatPr baseColWidth="10" defaultColWidth="8.83203125" defaultRowHeight="15" x14ac:dyDescent="0.2"/>
  <cols>
    <col min="1" max="2" width="47.83203125" customWidth="1"/>
    <col min="3" max="25" width="7" customWidth="1"/>
    <col min="26" max="1025" width="8.5" customWidth="1"/>
  </cols>
  <sheetData>
    <row r="1" spans="1:49" ht="164.25" customHeight="1" x14ac:dyDescent="0.2">
      <c r="B1" s="42"/>
      <c r="C1" s="43" t="s">
        <v>10</v>
      </c>
      <c r="D1" s="43" t="s">
        <v>11</v>
      </c>
      <c r="E1" s="43" t="s">
        <v>12</v>
      </c>
      <c r="F1" s="43" t="s">
        <v>13</v>
      </c>
      <c r="G1" s="43" t="s">
        <v>14</v>
      </c>
      <c r="H1" s="43" t="s">
        <v>15</v>
      </c>
      <c r="I1" s="44" t="s">
        <v>16</v>
      </c>
      <c r="J1" s="43" t="s">
        <v>17</v>
      </c>
      <c r="K1" s="43" t="s">
        <v>18</v>
      </c>
      <c r="L1" s="43" t="s">
        <v>19</v>
      </c>
      <c r="M1" s="43" t="s">
        <v>20</v>
      </c>
      <c r="N1" s="43" t="s">
        <v>21</v>
      </c>
      <c r="O1" s="43" t="s">
        <v>22</v>
      </c>
      <c r="P1" s="43" t="s">
        <v>23</v>
      </c>
      <c r="Q1" s="43" t="s">
        <v>24</v>
      </c>
      <c r="R1" s="43" t="s">
        <v>25</v>
      </c>
      <c r="S1" s="43" t="s">
        <v>26</v>
      </c>
      <c r="T1" s="43" t="s">
        <v>27</v>
      </c>
      <c r="U1" s="43" t="s">
        <v>28</v>
      </c>
      <c r="V1" s="43" t="s">
        <v>29</v>
      </c>
      <c r="W1" s="43" t="s">
        <v>30</v>
      </c>
      <c r="X1" s="43" t="s">
        <v>31</v>
      </c>
      <c r="Y1" s="43" t="s">
        <v>32</v>
      </c>
      <c r="Z1" s="61" t="s">
        <v>749</v>
      </c>
    </row>
    <row r="2" spans="1:49" x14ac:dyDescent="0.2">
      <c r="A2" t="s">
        <v>650</v>
      </c>
      <c r="B2" s="42" t="s">
        <v>651</v>
      </c>
      <c r="C2" s="35">
        <v>1</v>
      </c>
      <c r="D2" s="35">
        <v>1</v>
      </c>
      <c r="E2" s="35">
        <v>1</v>
      </c>
      <c r="F2" s="35">
        <v>1</v>
      </c>
      <c r="G2" s="35">
        <v>1</v>
      </c>
      <c r="H2" s="35">
        <v>1</v>
      </c>
      <c r="I2" s="35">
        <v>1</v>
      </c>
      <c r="J2" s="35">
        <v>1</v>
      </c>
      <c r="K2" s="35">
        <v>1</v>
      </c>
      <c r="L2" s="35">
        <v>1</v>
      </c>
      <c r="M2" s="35">
        <v>1</v>
      </c>
      <c r="N2" s="35">
        <v>1</v>
      </c>
      <c r="O2" s="35">
        <v>1</v>
      </c>
      <c r="P2" s="35">
        <v>1</v>
      </c>
      <c r="Q2" s="35">
        <v>1</v>
      </c>
      <c r="R2" s="35">
        <v>1</v>
      </c>
      <c r="S2" s="35">
        <v>1</v>
      </c>
      <c r="T2" s="35">
        <v>1</v>
      </c>
      <c r="U2" s="35">
        <v>1</v>
      </c>
      <c r="V2" s="35">
        <v>1</v>
      </c>
      <c r="W2" s="35">
        <v>1</v>
      </c>
      <c r="X2" s="35">
        <v>1</v>
      </c>
      <c r="Y2" s="35">
        <v>1</v>
      </c>
      <c r="Z2" s="59">
        <f>AVERAGE(C2:Y2)</f>
        <v>1</v>
      </c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</row>
    <row r="3" spans="1:49" x14ac:dyDescent="0.2">
      <c r="A3" t="s">
        <v>652</v>
      </c>
      <c r="B3" s="42" t="s">
        <v>653</v>
      </c>
      <c r="C3" s="35">
        <v>2</v>
      </c>
      <c r="D3" s="35">
        <v>1</v>
      </c>
      <c r="E3" s="35">
        <v>2</v>
      </c>
      <c r="F3" s="35">
        <v>2</v>
      </c>
      <c r="G3" s="35">
        <v>1</v>
      </c>
      <c r="H3" s="35">
        <v>1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P3" s="35">
        <v>1</v>
      </c>
      <c r="Q3" s="35">
        <v>1</v>
      </c>
      <c r="R3" s="35">
        <v>1</v>
      </c>
      <c r="S3" s="35">
        <v>2</v>
      </c>
      <c r="T3" s="35">
        <v>1</v>
      </c>
      <c r="U3" s="35">
        <v>1</v>
      </c>
      <c r="V3" s="35">
        <v>1</v>
      </c>
      <c r="W3" s="35">
        <v>1</v>
      </c>
      <c r="X3" s="35">
        <v>1</v>
      </c>
      <c r="Y3" s="35">
        <v>1</v>
      </c>
      <c r="Z3" s="59">
        <f>AVERAGE(C3:Y3)</f>
        <v>1.173913043478261</v>
      </c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</row>
    <row r="4" spans="1:49" x14ac:dyDescent="0.2">
      <c r="A4" t="s">
        <v>634</v>
      </c>
      <c r="B4" s="42" t="s">
        <v>654</v>
      </c>
      <c r="C4" s="35">
        <v>3</v>
      </c>
      <c r="D4" s="35">
        <v>2</v>
      </c>
      <c r="E4" s="35">
        <v>2</v>
      </c>
      <c r="F4" s="35">
        <v>3</v>
      </c>
      <c r="G4" s="35">
        <v>2</v>
      </c>
      <c r="H4" s="35">
        <v>2</v>
      </c>
      <c r="I4" s="35">
        <v>3</v>
      </c>
      <c r="J4" s="35">
        <v>1</v>
      </c>
      <c r="K4" s="35">
        <v>1</v>
      </c>
      <c r="L4" s="35">
        <v>1</v>
      </c>
      <c r="M4" s="35">
        <v>1</v>
      </c>
      <c r="N4" s="35">
        <v>1</v>
      </c>
      <c r="O4" s="35">
        <v>1</v>
      </c>
      <c r="P4" s="35">
        <v>1</v>
      </c>
      <c r="Q4" s="35">
        <v>1</v>
      </c>
      <c r="R4" s="35">
        <v>1</v>
      </c>
      <c r="S4" s="35">
        <v>2</v>
      </c>
      <c r="T4" s="35">
        <v>1</v>
      </c>
      <c r="U4" s="35">
        <v>1</v>
      </c>
      <c r="V4" s="35">
        <v>1</v>
      </c>
      <c r="W4" s="35">
        <v>1</v>
      </c>
      <c r="X4" s="35">
        <v>1</v>
      </c>
      <c r="Y4" s="35">
        <v>1</v>
      </c>
      <c r="Z4" s="59">
        <f>AVERAGE(C4:Y4)</f>
        <v>1.4782608695652173</v>
      </c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1:49" x14ac:dyDescent="0.2">
      <c r="A5" t="s">
        <v>655</v>
      </c>
      <c r="B5" s="42" t="s">
        <v>656</v>
      </c>
      <c r="C5" s="35">
        <v>3</v>
      </c>
      <c r="D5" s="35">
        <v>2</v>
      </c>
      <c r="E5" s="35">
        <v>2</v>
      </c>
      <c r="F5" s="35">
        <v>3</v>
      </c>
      <c r="G5" s="35">
        <v>2</v>
      </c>
      <c r="H5" s="35">
        <v>2</v>
      </c>
      <c r="I5" s="35">
        <v>3</v>
      </c>
      <c r="J5" s="35">
        <v>1</v>
      </c>
      <c r="K5" s="35">
        <v>1</v>
      </c>
      <c r="L5" s="35">
        <v>1</v>
      </c>
      <c r="M5" s="35">
        <v>1</v>
      </c>
      <c r="N5" s="35">
        <v>1</v>
      </c>
      <c r="O5" s="35">
        <v>1</v>
      </c>
      <c r="P5" s="35">
        <v>1</v>
      </c>
      <c r="Q5" s="35">
        <v>1</v>
      </c>
      <c r="R5" s="35">
        <v>1</v>
      </c>
      <c r="S5" s="35">
        <v>3</v>
      </c>
      <c r="T5" s="35">
        <v>1</v>
      </c>
      <c r="U5" s="35">
        <v>1</v>
      </c>
      <c r="V5" s="35">
        <v>1</v>
      </c>
      <c r="W5" s="35">
        <v>1</v>
      </c>
      <c r="X5" s="35">
        <v>1</v>
      </c>
      <c r="Y5" s="35">
        <v>1</v>
      </c>
      <c r="Z5" s="59">
        <f>AVERAGE(C5:Y5)</f>
        <v>1.5217391304347827</v>
      </c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</row>
    <row r="6" spans="1:49" x14ac:dyDescent="0.2"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W42"/>
  <sheetViews>
    <sheetView zoomScaleNormal="100" workbookViewId="0">
      <selection activeCell="A41" sqref="A41"/>
    </sheetView>
  </sheetViews>
  <sheetFormatPr baseColWidth="10" defaultColWidth="8.83203125" defaultRowHeight="15" x14ac:dyDescent="0.2"/>
  <cols>
    <col min="1" max="1" width="11.5" customWidth="1"/>
    <col min="2" max="2" width="61.5" customWidth="1"/>
    <col min="3" max="1024" width="8.5" customWidth="1"/>
  </cols>
  <sheetData>
    <row r="1" spans="1:49" ht="136" x14ac:dyDescent="0.2">
      <c r="C1" s="20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21" t="s">
        <v>16</v>
      </c>
      <c r="J1" s="22" t="s">
        <v>17</v>
      </c>
      <c r="K1" s="23" t="s">
        <v>18</v>
      </c>
      <c r="L1" s="23" t="s">
        <v>19</v>
      </c>
      <c r="M1" s="23" t="s">
        <v>20</v>
      </c>
      <c r="N1" s="23" t="s">
        <v>21</v>
      </c>
      <c r="O1" s="24" t="s">
        <v>22</v>
      </c>
      <c r="P1" s="4" t="s">
        <v>23</v>
      </c>
      <c r="Q1" s="5" t="s">
        <v>24</v>
      </c>
      <c r="R1" s="5" t="s">
        <v>25</v>
      </c>
      <c r="S1" s="25" t="s">
        <v>26</v>
      </c>
      <c r="T1" s="4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9" t="s">
        <v>32</v>
      </c>
      <c r="Z1" s="26" t="s">
        <v>33</v>
      </c>
    </row>
    <row r="2" spans="1:49" x14ac:dyDescent="0.2">
      <c r="A2" t="s">
        <v>657</v>
      </c>
      <c r="B2" t="s">
        <v>658</v>
      </c>
      <c r="C2" s="17">
        <v>4</v>
      </c>
      <c r="D2" s="18">
        <v>4</v>
      </c>
      <c r="E2" s="18">
        <v>4</v>
      </c>
      <c r="F2" s="18">
        <v>4</v>
      </c>
      <c r="G2" s="18">
        <v>4</v>
      </c>
      <c r="H2" s="18">
        <v>4</v>
      </c>
      <c r="I2" s="27">
        <v>4</v>
      </c>
      <c r="J2" s="17">
        <v>4</v>
      </c>
      <c r="K2" s="18">
        <v>4</v>
      </c>
      <c r="L2" s="18">
        <v>4</v>
      </c>
      <c r="M2" s="18">
        <v>4</v>
      </c>
      <c r="N2" s="18">
        <v>4</v>
      </c>
      <c r="O2" s="15">
        <v>4</v>
      </c>
      <c r="P2" s="17">
        <v>4</v>
      </c>
      <c r="Q2" s="18">
        <v>4</v>
      </c>
      <c r="R2" s="18">
        <v>4</v>
      </c>
      <c r="S2" s="15">
        <v>4</v>
      </c>
      <c r="T2" s="17">
        <v>4</v>
      </c>
      <c r="U2" s="18">
        <v>4</v>
      </c>
      <c r="V2" s="18">
        <v>4</v>
      </c>
      <c r="W2" s="18">
        <v>4</v>
      </c>
      <c r="X2" s="18">
        <v>4</v>
      </c>
      <c r="Y2" s="15">
        <v>4</v>
      </c>
      <c r="Z2" s="46">
        <v>4</v>
      </c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</row>
    <row r="3" spans="1:49" x14ac:dyDescent="0.2">
      <c r="A3" t="s">
        <v>659</v>
      </c>
      <c r="B3" t="s">
        <v>660</v>
      </c>
      <c r="C3" s="17">
        <v>1</v>
      </c>
      <c r="D3" s="18">
        <v>1</v>
      </c>
      <c r="E3" s="18">
        <v>1</v>
      </c>
      <c r="F3" s="18">
        <v>1</v>
      </c>
      <c r="G3" s="18">
        <v>1</v>
      </c>
      <c r="H3" s="18">
        <v>1</v>
      </c>
      <c r="I3" s="27">
        <v>1</v>
      </c>
      <c r="J3" s="17">
        <v>1</v>
      </c>
      <c r="K3" s="18">
        <v>1</v>
      </c>
      <c r="L3" s="18">
        <v>1</v>
      </c>
      <c r="M3" s="18">
        <v>1</v>
      </c>
      <c r="N3" s="18">
        <v>1</v>
      </c>
      <c r="O3" s="15">
        <v>1</v>
      </c>
      <c r="P3" s="17">
        <v>1</v>
      </c>
      <c r="Q3" s="18">
        <v>1</v>
      </c>
      <c r="R3" s="18">
        <v>1</v>
      </c>
      <c r="S3" s="15">
        <v>1</v>
      </c>
      <c r="T3" s="17">
        <v>1</v>
      </c>
      <c r="U3" s="18">
        <v>1</v>
      </c>
      <c r="V3" s="18">
        <v>1</v>
      </c>
      <c r="W3" s="18">
        <v>1</v>
      </c>
      <c r="X3" s="18">
        <v>1</v>
      </c>
      <c r="Y3" s="15">
        <v>1</v>
      </c>
      <c r="Z3" s="46">
        <v>1</v>
      </c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</row>
    <row r="4" spans="1:49" x14ac:dyDescent="0.2">
      <c r="A4" t="s">
        <v>661</v>
      </c>
      <c r="B4" t="s">
        <v>662</v>
      </c>
      <c r="C4" s="17">
        <v>2</v>
      </c>
      <c r="D4" s="18">
        <v>2</v>
      </c>
      <c r="E4" s="18">
        <v>2</v>
      </c>
      <c r="F4" s="18">
        <v>2</v>
      </c>
      <c r="G4" s="18">
        <v>2</v>
      </c>
      <c r="H4" s="18">
        <v>2</v>
      </c>
      <c r="I4" s="27">
        <v>2</v>
      </c>
      <c r="J4" s="17">
        <v>2</v>
      </c>
      <c r="K4" s="18">
        <v>2</v>
      </c>
      <c r="L4" s="18">
        <v>2</v>
      </c>
      <c r="M4" s="18">
        <v>2</v>
      </c>
      <c r="N4" s="18">
        <v>2</v>
      </c>
      <c r="O4" s="15">
        <v>2</v>
      </c>
      <c r="P4" s="17">
        <v>2</v>
      </c>
      <c r="Q4" s="18">
        <v>2</v>
      </c>
      <c r="R4" s="18">
        <v>2</v>
      </c>
      <c r="S4" s="15">
        <v>2</v>
      </c>
      <c r="T4" s="17">
        <v>2</v>
      </c>
      <c r="U4" s="18">
        <v>2</v>
      </c>
      <c r="V4" s="18">
        <v>2</v>
      </c>
      <c r="W4" s="18">
        <v>2</v>
      </c>
      <c r="X4" s="18">
        <v>2</v>
      </c>
      <c r="Y4" s="15">
        <v>2</v>
      </c>
      <c r="Z4" s="46">
        <v>2</v>
      </c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1:49" x14ac:dyDescent="0.2">
      <c r="A5" t="s">
        <v>663</v>
      </c>
      <c r="B5" t="s">
        <v>664</v>
      </c>
      <c r="C5" s="17">
        <v>2</v>
      </c>
      <c r="D5" s="18">
        <v>2</v>
      </c>
      <c r="E5" s="18">
        <v>2</v>
      </c>
      <c r="F5" s="18">
        <v>2</v>
      </c>
      <c r="G5" s="18">
        <v>2</v>
      </c>
      <c r="H5" s="18">
        <v>2</v>
      </c>
      <c r="I5" s="27">
        <v>2</v>
      </c>
      <c r="J5" s="17">
        <v>2</v>
      </c>
      <c r="K5" s="18">
        <v>2</v>
      </c>
      <c r="L5" s="18">
        <v>2</v>
      </c>
      <c r="M5" s="18">
        <v>2</v>
      </c>
      <c r="N5" s="18">
        <v>2</v>
      </c>
      <c r="O5" s="15">
        <v>2</v>
      </c>
      <c r="P5" s="17">
        <v>2</v>
      </c>
      <c r="Q5" s="18">
        <v>2</v>
      </c>
      <c r="R5" s="18">
        <v>2</v>
      </c>
      <c r="S5" s="15">
        <v>2</v>
      </c>
      <c r="T5" s="17">
        <v>2</v>
      </c>
      <c r="U5" s="18">
        <v>2</v>
      </c>
      <c r="V5" s="18">
        <v>2</v>
      </c>
      <c r="W5" s="18">
        <v>2</v>
      </c>
      <c r="X5" s="18">
        <v>2</v>
      </c>
      <c r="Y5" s="15">
        <v>2</v>
      </c>
      <c r="Z5" s="46">
        <v>2</v>
      </c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</row>
    <row r="6" spans="1:49" x14ac:dyDescent="0.2">
      <c r="A6" t="s">
        <v>665</v>
      </c>
      <c r="B6" t="s">
        <v>666</v>
      </c>
      <c r="C6" s="17">
        <v>1</v>
      </c>
      <c r="D6" s="18">
        <v>1</v>
      </c>
      <c r="E6" s="18">
        <v>1</v>
      </c>
      <c r="F6" s="18">
        <v>1</v>
      </c>
      <c r="G6" s="18">
        <v>1</v>
      </c>
      <c r="H6" s="18">
        <v>1</v>
      </c>
      <c r="I6" s="27">
        <v>1</v>
      </c>
      <c r="J6" s="17">
        <v>1</v>
      </c>
      <c r="K6" s="18">
        <v>1</v>
      </c>
      <c r="L6" s="18">
        <v>1</v>
      </c>
      <c r="M6" s="18">
        <v>1</v>
      </c>
      <c r="N6" s="18">
        <v>1</v>
      </c>
      <c r="O6" s="15">
        <v>1</v>
      </c>
      <c r="P6" s="17">
        <v>1</v>
      </c>
      <c r="Q6" s="18">
        <v>1</v>
      </c>
      <c r="R6" s="18">
        <v>1</v>
      </c>
      <c r="S6" s="15">
        <v>1</v>
      </c>
      <c r="T6" s="17">
        <v>1</v>
      </c>
      <c r="U6" s="18">
        <v>1</v>
      </c>
      <c r="V6" s="18">
        <v>1</v>
      </c>
      <c r="W6" s="18">
        <v>1</v>
      </c>
      <c r="X6" s="18">
        <v>1</v>
      </c>
      <c r="Y6" s="15">
        <v>1</v>
      </c>
      <c r="Z6" s="46">
        <v>1</v>
      </c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</row>
    <row r="7" spans="1:49" x14ac:dyDescent="0.2">
      <c r="A7" t="s">
        <v>667</v>
      </c>
      <c r="B7" t="s">
        <v>668</v>
      </c>
      <c r="C7" s="17">
        <v>1</v>
      </c>
      <c r="D7" s="18">
        <v>1</v>
      </c>
      <c r="E7" s="18">
        <v>1</v>
      </c>
      <c r="F7" s="18">
        <v>1</v>
      </c>
      <c r="G7" s="18">
        <v>1</v>
      </c>
      <c r="H7" s="18">
        <v>1</v>
      </c>
      <c r="I7" s="27">
        <v>1</v>
      </c>
      <c r="J7" s="17">
        <v>1</v>
      </c>
      <c r="K7" s="18">
        <v>1</v>
      </c>
      <c r="L7" s="18">
        <v>1</v>
      </c>
      <c r="M7" s="18">
        <v>1</v>
      </c>
      <c r="N7" s="18">
        <v>1</v>
      </c>
      <c r="O7" s="15">
        <v>1</v>
      </c>
      <c r="P7" s="17">
        <v>1</v>
      </c>
      <c r="Q7" s="18">
        <v>1</v>
      </c>
      <c r="R7" s="18">
        <v>1</v>
      </c>
      <c r="S7" s="15">
        <v>1</v>
      </c>
      <c r="T7" s="17">
        <v>1</v>
      </c>
      <c r="U7" s="18">
        <v>1</v>
      </c>
      <c r="V7" s="18">
        <v>1</v>
      </c>
      <c r="W7" s="18">
        <v>1</v>
      </c>
      <c r="X7" s="18">
        <v>1</v>
      </c>
      <c r="Y7" s="15">
        <v>1</v>
      </c>
      <c r="Z7" s="46">
        <v>1</v>
      </c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</row>
    <row r="8" spans="1:49" x14ac:dyDescent="0.2">
      <c r="A8" t="s">
        <v>669</v>
      </c>
      <c r="B8" t="s">
        <v>670</v>
      </c>
      <c r="C8" s="17">
        <v>1</v>
      </c>
      <c r="D8" s="18">
        <v>1</v>
      </c>
      <c r="E8" s="18">
        <v>1</v>
      </c>
      <c r="F8" s="18">
        <v>1</v>
      </c>
      <c r="G8" s="18">
        <v>1</v>
      </c>
      <c r="H8" s="18">
        <v>1</v>
      </c>
      <c r="I8" s="27">
        <v>1</v>
      </c>
      <c r="J8" s="17">
        <v>1</v>
      </c>
      <c r="K8" s="18">
        <v>1</v>
      </c>
      <c r="L8" s="18">
        <v>1</v>
      </c>
      <c r="M8" s="18">
        <v>1</v>
      </c>
      <c r="N8" s="18">
        <v>1</v>
      </c>
      <c r="O8" s="15">
        <v>1</v>
      </c>
      <c r="P8" s="17">
        <v>1</v>
      </c>
      <c r="Q8" s="18">
        <v>1</v>
      </c>
      <c r="R8" s="18">
        <v>1</v>
      </c>
      <c r="S8" s="15">
        <v>1</v>
      </c>
      <c r="T8" s="17">
        <v>1</v>
      </c>
      <c r="U8" s="18">
        <v>1</v>
      </c>
      <c r="V8" s="18">
        <v>1</v>
      </c>
      <c r="W8" s="18">
        <v>1</v>
      </c>
      <c r="X8" s="18">
        <v>1</v>
      </c>
      <c r="Y8" s="15">
        <v>1</v>
      </c>
      <c r="Z8" s="46">
        <v>1</v>
      </c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</row>
    <row r="9" spans="1:49" x14ac:dyDescent="0.2">
      <c r="A9" t="s">
        <v>671</v>
      </c>
      <c r="B9" t="s">
        <v>672</v>
      </c>
      <c r="C9" s="17">
        <v>1</v>
      </c>
      <c r="D9" s="18">
        <v>1</v>
      </c>
      <c r="E9" s="18">
        <v>1</v>
      </c>
      <c r="F9" s="18">
        <v>1</v>
      </c>
      <c r="G9" s="18">
        <v>1</v>
      </c>
      <c r="H9" s="18">
        <v>1</v>
      </c>
      <c r="I9" s="27">
        <v>1</v>
      </c>
      <c r="J9" s="17">
        <v>1</v>
      </c>
      <c r="K9" s="18">
        <v>1</v>
      </c>
      <c r="L9" s="18">
        <v>1</v>
      </c>
      <c r="M9" s="18">
        <v>1</v>
      </c>
      <c r="N9" s="18">
        <v>1</v>
      </c>
      <c r="O9" s="15">
        <v>1</v>
      </c>
      <c r="P9" s="17">
        <v>1</v>
      </c>
      <c r="Q9" s="18">
        <v>1</v>
      </c>
      <c r="R9" s="18">
        <v>1</v>
      </c>
      <c r="S9" s="15">
        <v>1</v>
      </c>
      <c r="T9" s="17">
        <v>1</v>
      </c>
      <c r="U9" s="18">
        <v>1</v>
      </c>
      <c r="V9" s="18">
        <v>1</v>
      </c>
      <c r="W9" s="18">
        <v>1</v>
      </c>
      <c r="X9" s="18">
        <v>1</v>
      </c>
      <c r="Y9" s="15">
        <v>1</v>
      </c>
      <c r="Z9" s="46">
        <v>1</v>
      </c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</row>
    <row r="10" spans="1:49" x14ac:dyDescent="0.2">
      <c r="A10" t="s">
        <v>673</v>
      </c>
      <c r="B10" t="s">
        <v>674</v>
      </c>
      <c r="C10" s="17">
        <v>4</v>
      </c>
      <c r="D10" s="18">
        <v>4</v>
      </c>
      <c r="E10" s="18">
        <v>4</v>
      </c>
      <c r="F10" s="18">
        <v>4</v>
      </c>
      <c r="G10" s="18">
        <v>4</v>
      </c>
      <c r="H10" s="18">
        <v>4</v>
      </c>
      <c r="I10" s="27">
        <v>4</v>
      </c>
      <c r="J10" s="17">
        <v>4</v>
      </c>
      <c r="K10" s="18">
        <v>4</v>
      </c>
      <c r="L10" s="18">
        <v>4</v>
      </c>
      <c r="M10" s="18">
        <v>4</v>
      </c>
      <c r="N10" s="18">
        <v>4</v>
      </c>
      <c r="O10" s="15">
        <v>4</v>
      </c>
      <c r="P10" s="17">
        <v>4</v>
      </c>
      <c r="Q10" s="18">
        <v>4</v>
      </c>
      <c r="R10" s="18">
        <v>4</v>
      </c>
      <c r="S10" s="15">
        <v>4</v>
      </c>
      <c r="T10" s="17">
        <v>4</v>
      </c>
      <c r="U10" s="18">
        <v>4</v>
      </c>
      <c r="V10" s="18">
        <v>4</v>
      </c>
      <c r="W10" s="18">
        <v>4</v>
      </c>
      <c r="X10" s="18">
        <v>4</v>
      </c>
      <c r="Y10" s="15">
        <v>4</v>
      </c>
      <c r="Z10" s="46">
        <v>4</v>
      </c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</row>
    <row r="11" spans="1:49" x14ac:dyDescent="0.2">
      <c r="A11" t="s">
        <v>675</v>
      </c>
      <c r="B11" t="s">
        <v>676</v>
      </c>
      <c r="C11" s="17">
        <v>2</v>
      </c>
      <c r="D11" s="18">
        <v>2</v>
      </c>
      <c r="E11" s="18">
        <v>2</v>
      </c>
      <c r="F11" s="18">
        <v>2</v>
      </c>
      <c r="G11" s="18">
        <v>2</v>
      </c>
      <c r="H11" s="18">
        <v>2</v>
      </c>
      <c r="I11" s="27">
        <v>2</v>
      </c>
      <c r="J11" s="17">
        <v>2</v>
      </c>
      <c r="K11" s="18">
        <v>2</v>
      </c>
      <c r="L11" s="18">
        <v>2</v>
      </c>
      <c r="M11" s="18">
        <v>2</v>
      </c>
      <c r="N11" s="18">
        <v>2</v>
      </c>
      <c r="O11" s="15">
        <v>2</v>
      </c>
      <c r="P11" s="17">
        <v>2</v>
      </c>
      <c r="Q11" s="18">
        <v>2</v>
      </c>
      <c r="R11" s="18">
        <v>2</v>
      </c>
      <c r="S11" s="15">
        <v>2</v>
      </c>
      <c r="T11" s="17">
        <v>2</v>
      </c>
      <c r="U11" s="18">
        <v>2</v>
      </c>
      <c r="V11" s="18">
        <v>2</v>
      </c>
      <c r="W11" s="18">
        <v>2</v>
      </c>
      <c r="X11" s="18">
        <v>2</v>
      </c>
      <c r="Y11" s="15">
        <v>2</v>
      </c>
      <c r="Z11" s="46">
        <v>2</v>
      </c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</row>
    <row r="12" spans="1:49" x14ac:dyDescent="0.2">
      <c r="A12" t="s">
        <v>677</v>
      </c>
      <c r="B12" t="s">
        <v>678</v>
      </c>
      <c r="C12" s="17">
        <v>1</v>
      </c>
      <c r="D12" s="18">
        <v>1</v>
      </c>
      <c r="E12" s="18">
        <v>1</v>
      </c>
      <c r="F12" s="18">
        <v>1</v>
      </c>
      <c r="G12" s="18">
        <v>1</v>
      </c>
      <c r="H12" s="18">
        <v>1</v>
      </c>
      <c r="I12" s="27">
        <v>1</v>
      </c>
      <c r="J12" s="17">
        <v>1</v>
      </c>
      <c r="K12" s="18">
        <v>1</v>
      </c>
      <c r="L12" s="18">
        <v>1</v>
      </c>
      <c r="M12" s="18">
        <v>1</v>
      </c>
      <c r="N12" s="18">
        <v>1</v>
      </c>
      <c r="O12" s="15">
        <v>1</v>
      </c>
      <c r="P12" s="17">
        <v>1</v>
      </c>
      <c r="Q12" s="18">
        <v>1</v>
      </c>
      <c r="R12" s="18">
        <v>1</v>
      </c>
      <c r="S12" s="15">
        <v>1</v>
      </c>
      <c r="T12" s="17">
        <v>1</v>
      </c>
      <c r="U12" s="18">
        <v>1</v>
      </c>
      <c r="V12" s="18">
        <v>1</v>
      </c>
      <c r="W12" s="18">
        <v>1</v>
      </c>
      <c r="X12" s="18">
        <v>1</v>
      </c>
      <c r="Y12" s="15">
        <v>1</v>
      </c>
      <c r="Z12" s="46">
        <v>1</v>
      </c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</row>
    <row r="13" spans="1:49" x14ac:dyDescent="0.2">
      <c r="A13" t="s">
        <v>679</v>
      </c>
      <c r="B13" t="s">
        <v>680</v>
      </c>
      <c r="C13" s="17">
        <v>4</v>
      </c>
      <c r="D13" s="18">
        <v>4</v>
      </c>
      <c r="E13" s="18">
        <v>4</v>
      </c>
      <c r="F13" s="18">
        <v>4</v>
      </c>
      <c r="G13" s="18">
        <v>4</v>
      </c>
      <c r="H13" s="18">
        <v>4</v>
      </c>
      <c r="I13" s="27">
        <v>4</v>
      </c>
      <c r="J13" s="17">
        <v>4</v>
      </c>
      <c r="K13" s="18">
        <v>4</v>
      </c>
      <c r="L13" s="18">
        <v>4</v>
      </c>
      <c r="M13" s="18">
        <v>4</v>
      </c>
      <c r="N13" s="18">
        <v>4</v>
      </c>
      <c r="O13" s="15">
        <v>4</v>
      </c>
      <c r="P13" s="17">
        <v>4</v>
      </c>
      <c r="Q13" s="18">
        <v>4</v>
      </c>
      <c r="R13" s="18">
        <v>4</v>
      </c>
      <c r="S13" s="15">
        <v>4</v>
      </c>
      <c r="T13" s="17">
        <v>4</v>
      </c>
      <c r="U13" s="18">
        <v>4</v>
      </c>
      <c r="V13" s="18">
        <v>4</v>
      </c>
      <c r="W13" s="18">
        <v>4</v>
      </c>
      <c r="X13" s="18">
        <v>4</v>
      </c>
      <c r="Y13" s="15">
        <v>4</v>
      </c>
      <c r="Z13" s="46">
        <v>4</v>
      </c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</row>
    <row r="14" spans="1:49" x14ac:dyDescent="0.2">
      <c r="A14" t="s">
        <v>681</v>
      </c>
      <c r="B14" t="s">
        <v>682</v>
      </c>
      <c r="C14" s="17">
        <v>4</v>
      </c>
      <c r="D14" s="18">
        <v>4</v>
      </c>
      <c r="E14" s="18">
        <v>4</v>
      </c>
      <c r="F14" s="18">
        <v>4</v>
      </c>
      <c r="G14" s="18">
        <v>4</v>
      </c>
      <c r="H14" s="18">
        <v>4</v>
      </c>
      <c r="I14" s="27">
        <v>4</v>
      </c>
      <c r="J14" s="17">
        <v>4</v>
      </c>
      <c r="K14" s="18">
        <v>4</v>
      </c>
      <c r="L14" s="18">
        <v>4</v>
      </c>
      <c r="M14" s="18">
        <v>4</v>
      </c>
      <c r="N14" s="18">
        <v>4</v>
      </c>
      <c r="O14" s="15">
        <v>4</v>
      </c>
      <c r="P14" s="17">
        <v>4</v>
      </c>
      <c r="Q14" s="18">
        <v>4</v>
      </c>
      <c r="R14" s="18">
        <v>4</v>
      </c>
      <c r="S14" s="15">
        <v>4</v>
      </c>
      <c r="T14" s="17">
        <v>4</v>
      </c>
      <c r="U14" s="18">
        <v>4</v>
      </c>
      <c r="V14" s="18">
        <v>4</v>
      </c>
      <c r="W14" s="18">
        <v>4</v>
      </c>
      <c r="X14" s="18">
        <v>4</v>
      </c>
      <c r="Y14" s="15">
        <v>4</v>
      </c>
      <c r="Z14" s="46">
        <v>4</v>
      </c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</row>
    <row r="15" spans="1:49" x14ac:dyDescent="0.2">
      <c r="A15" t="s">
        <v>683</v>
      </c>
      <c r="B15" t="s">
        <v>684</v>
      </c>
      <c r="C15" s="17">
        <v>2</v>
      </c>
      <c r="D15" s="18">
        <v>2</v>
      </c>
      <c r="E15" s="18">
        <v>2</v>
      </c>
      <c r="F15" s="18">
        <v>2</v>
      </c>
      <c r="G15" s="18">
        <v>2</v>
      </c>
      <c r="H15" s="18">
        <v>2</v>
      </c>
      <c r="I15" s="27">
        <v>2</v>
      </c>
      <c r="J15" s="17">
        <v>2</v>
      </c>
      <c r="K15" s="18">
        <v>2</v>
      </c>
      <c r="L15" s="18">
        <v>2</v>
      </c>
      <c r="M15" s="18">
        <v>2</v>
      </c>
      <c r="N15" s="18">
        <v>2</v>
      </c>
      <c r="O15" s="15">
        <v>2</v>
      </c>
      <c r="P15" s="17">
        <v>2</v>
      </c>
      <c r="Q15" s="18">
        <v>2</v>
      </c>
      <c r="R15" s="18">
        <v>2</v>
      </c>
      <c r="S15" s="15">
        <v>2</v>
      </c>
      <c r="T15" s="17">
        <v>2</v>
      </c>
      <c r="U15" s="18">
        <v>2</v>
      </c>
      <c r="V15" s="18">
        <v>2</v>
      </c>
      <c r="W15" s="18">
        <v>2</v>
      </c>
      <c r="X15" s="18">
        <v>2</v>
      </c>
      <c r="Y15" s="15">
        <v>2</v>
      </c>
      <c r="Z15" s="46">
        <v>2</v>
      </c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</row>
    <row r="16" spans="1:49" x14ac:dyDescent="0.2">
      <c r="A16" t="s">
        <v>685</v>
      </c>
      <c r="B16" t="s">
        <v>686</v>
      </c>
      <c r="C16" s="47">
        <v>4</v>
      </c>
      <c r="D16" s="18">
        <v>4</v>
      </c>
      <c r="E16" s="18">
        <v>4</v>
      </c>
      <c r="F16" s="18">
        <v>4</v>
      </c>
      <c r="G16" s="18">
        <v>4</v>
      </c>
      <c r="H16" s="18">
        <v>4</v>
      </c>
      <c r="I16" s="27">
        <v>4</v>
      </c>
      <c r="J16" s="17">
        <v>4</v>
      </c>
      <c r="K16" s="18">
        <v>4</v>
      </c>
      <c r="L16" s="18">
        <v>4</v>
      </c>
      <c r="M16" s="18">
        <v>4</v>
      </c>
      <c r="N16" s="18">
        <v>4</v>
      </c>
      <c r="O16" s="15">
        <v>4</v>
      </c>
      <c r="P16" s="17">
        <v>4</v>
      </c>
      <c r="Q16" s="18">
        <v>4</v>
      </c>
      <c r="R16" s="18">
        <v>4</v>
      </c>
      <c r="S16" s="15">
        <v>4</v>
      </c>
      <c r="T16" s="17">
        <v>4</v>
      </c>
      <c r="U16" s="18">
        <v>4</v>
      </c>
      <c r="V16" s="18">
        <v>4</v>
      </c>
      <c r="W16" s="18">
        <v>4</v>
      </c>
      <c r="X16" s="18">
        <v>4</v>
      </c>
      <c r="Y16" s="15">
        <v>4</v>
      </c>
      <c r="Z16" s="46">
        <v>4</v>
      </c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</row>
    <row r="17" spans="1:49" x14ac:dyDescent="0.2">
      <c r="A17" t="s">
        <v>687</v>
      </c>
      <c r="B17" t="s">
        <v>688</v>
      </c>
      <c r="C17" s="47">
        <v>4</v>
      </c>
      <c r="D17" s="18">
        <v>4</v>
      </c>
      <c r="E17" s="18">
        <v>4</v>
      </c>
      <c r="F17" s="18">
        <v>4</v>
      </c>
      <c r="G17" s="18">
        <v>4</v>
      </c>
      <c r="H17" s="18">
        <v>4</v>
      </c>
      <c r="I17" s="27">
        <v>4</v>
      </c>
      <c r="J17" s="17">
        <v>4</v>
      </c>
      <c r="K17" s="18">
        <v>4</v>
      </c>
      <c r="L17" s="18">
        <v>4</v>
      </c>
      <c r="M17" s="18">
        <v>4</v>
      </c>
      <c r="N17" s="18">
        <v>4</v>
      </c>
      <c r="O17" s="15">
        <v>4</v>
      </c>
      <c r="P17" s="17">
        <v>4</v>
      </c>
      <c r="Q17" s="18">
        <v>4</v>
      </c>
      <c r="R17" s="18">
        <v>4</v>
      </c>
      <c r="S17" s="15">
        <v>4</v>
      </c>
      <c r="T17" s="17">
        <v>4</v>
      </c>
      <c r="U17" s="18">
        <v>4</v>
      </c>
      <c r="V17" s="18">
        <v>4</v>
      </c>
      <c r="W17" s="18">
        <v>4</v>
      </c>
      <c r="X17" s="18">
        <v>4</v>
      </c>
      <c r="Y17" s="15">
        <v>4</v>
      </c>
      <c r="Z17" s="46">
        <v>4</v>
      </c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</row>
    <row r="18" spans="1:49" x14ac:dyDescent="0.2">
      <c r="A18" t="s">
        <v>689</v>
      </c>
      <c r="B18" t="s">
        <v>690</v>
      </c>
      <c r="C18" s="47">
        <v>4</v>
      </c>
      <c r="D18" s="18">
        <v>4</v>
      </c>
      <c r="E18" s="18">
        <v>4</v>
      </c>
      <c r="F18" s="18">
        <v>4</v>
      </c>
      <c r="G18" s="18">
        <v>4</v>
      </c>
      <c r="H18" s="18">
        <v>4</v>
      </c>
      <c r="I18" s="27">
        <v>4</v>
      </c>
      <c r="J18" s="17">
        <v>4</v>
      </c>
      <c r="K18" s="18">
        <v>4</v>
      </c>
      <c r="L18" s="18">
        <v>4</v>
      </c>
      <c r="M18" s="18">
        <v>4</v>
      </c>
      <c r="N18" s="18">
        <v>4</v>
      </c>
      <c r="O18" s="15">
        <v>4</v>
      </c>
      <c r="P18" s="17">
        <v>4</v>
      </c>
      <c r="Q18" s="18">
        <v>4</v>
      </c>
      <c r="R18" s="18">
        <v>4</v>
      </c>
      <c r="S18" s="15">
        <v>4</v>
      </c>
      <c r="T18" s="17">
        <v>4</v>
      </c>
      <c r="U18" s="18">
        <v>4</v>
      </c>
      <c r="V18" s="18">
        <v>4</v>
      </c>
      <c r="W18" s="18">
        <v>4</v>
      </c>
      <c r="X18" s="18">
        <v>4</v>
      </c>
      <c r="Y18" s="15">
        <v>4</v>
      </c>
      <c r="Z18" s="46">
        <v>4</v>
      </c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</row>
    <row r="19" spans="1:49" x14ac:dyDescent="0.2">
      <c r="A19" t="s">
        <v>691</v>
      </c>
      <c r="B19" t="s">
        <v>692</v>
      </c>
      <c r="C19" s="47">
        <v>2</v>
      </c>
      <c r="D19" s="18">
        <v>2</v>
      </c>
      <c r="E19" s="18">
        <v>2</v>
      </c>
      <c r="F19" s="18">
        <v>2</v>
      </c>
      <c r="G19" s="18">
        <v>2</v>
      </c>
      <c r="H19" s="18">
        <v>2</v>
      </c>
      <c r="I19" s="27">
        <v>2</v>
      </c>
      <c r="J19" s="17">
        <v>2</v>
      </c>
      <c r="K19" s="18">
        <v>2</v>
      </c>
      <c r="L19" s="18">
        <v>2</v>
      </c>
      <c r="M19" s="18">
        <v>2</v>
      </c>
      <c r="N19" s="18">
        <v>2</v>
      </c>
      <c r="O19" s="15">
        <v>2</v>
      </c>
      <c r="P19" s="17">
        <v>2</v>
      </c>
      <c r="Q19" s="18">
        <v>2</v>
      </c>
      <c r="R19" s="18">
        <v>2</v>
      </c>
      <c r="S19" s="15">
        <v>2</v>
      </c>
      <c r="T19" s="17">
        <v>2</v>
      </c>
      <c r="U19" s="18">
        <v>2</v>
      </c>
      <c r="V19" s="18">
        <v>2</v>
      </c>
      <c r="W19" s="18">
        <v>2</v>
      </c>
      <c r="X19" s="18">
        <v>2</v>
      </c>
      <c r="Y19" s="15">
        <v>2</v>
      </c>
      <c r="Z19" s="46">
        <v>2</v>
      </c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</row>
    <row r="20" spans="1:49" x14ac:dyDescent="0.2">
      <c r="A20" t="s">
        <v>693</v>
      </c>
      <c r="B20" t="s">
        <v>694</v>
      </c>
      <c r="C20" s="47">
        <v>2</v>
      </c>
      <c r="D20" s="18">
        <v>2</v>
      </c>
      <c r="E20" s="18">
        <v>2</v>
      </c>
      <c r="F20" s="18">
        <v>2</v>
      </c>
      <c r="G20" s="18">
        <v>2</v>
      </c>
      <c r="H20" s="18">
        <v>2</v>
      </c>
      <c r="I20" s="27">
        <v>2</v>
      </c>
      <c r="J20" s="17">
        <v>2</v>
      </c>
      <c r="K20" s="18">
        <v>2</v>
      </c>
      <c r="L20" s="18">
        <v>2</v>
      </c>
      <c r="M20" s="18">
        <v>2</v>
      </c>
      <c r="N20" s="18">
        <v>2</v>
      </c>
      <c r="O20" s="15">
        <v>2</v>
      </c>
      <c r="P20" s="17">
        <v>2</v>
      </c>
      <c r="Q20" s="18">
        <v>2</v>
      </c>
      <c r="R20" s="18">
        <v>2</v>
      </c>
      <c r="S20" s="15">
        <v>2</v>
      </c>
      <c r="T20" s="17">
        <v>2</v>
      </c>
      <c r="U20" s="18">
        <v>2</v>
      </c>
      <c r="V20" s="18">
        <v>2</v>
      </c>
      <c r="W20" s="18">
        <v>2</v>
      </c>
      <c r="X20" s="18">
        <v>2</v>
      </c>
      <c r="Y20" s="15">
        <v>2</v>
      </c>
      <c r="Z20" s="46">
        <v>2</v>
      </c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</row>
    <row r="21" spans="1:49" x14ac:dyDescent="0.2">
      <c r="A21" t="s">
        <v>695</v>
      </c>
      <c r="B21" t="s">
        <v>696</v>
      </c>
      <c r="C21" s="47">
        <v>4</v>
      </c>
      <c r="D21" s="18">
        <v>4</v>
      </c>
      <c r="E21" s="18">
        <v>4</v>
      </c>
      <c r="F21" s="18">
        <v>4</v>
      </c>
      <c r="G21" s="18">
        <v>4</v>
      </c>
      <c r="H21" s="18">
        <v>4</v>
      </c>
      <c r="I21" s="27">
        <v>4</v>
      </c>
      <c r="J21" s="17">
        <v>4</v>
      </c>
      <c r="K21" s="18">
        <v>4</v>
      </c>
      <c r="L21" s="18">
        <v>4</v>
      </c>
      <c r="M21" s="18">
        <v>4</v>
      </c>
      <c r="N21" s="18">
        <v>4</v>
      </c>
      <c r="O21" s="15">
        <v>4</v>
      </c>
      <c r="P21" s="17">
        <v>4</v>
      </c>
      <c r="Q21" s="18">
        <v>4</v>
      </c>
      <c r="R21" s="18">
        <v>4</v>
      </c>
      <c r="S21" s="15">
        <v>4</v>
      </c>
      <c r="T21" s="17">
        <v>4</v>
      </c>
      <c r="U21" s="18">
        <v>4</v>
      </c>
      <c r="V21" s="18">
        <v>4</v>
      </c>
      <c r="W21" s="18">
        <v>4</v>
      </c>
      <c r="X21" s="18">
        <v>4</v>
      </c>
      <c r="Y21" s="15">
        <v>4</v>
      </c>
      <c r="Z21" s="46">
        <v>4</v>
      </c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</row>
    <row r="22" spans="1:49" x14ac:dyDescent="0.2">
      <c r="A22" t="s">
        <v>697</v>
      </c>
      <c r="B22" t="s">
        <v>698</v>
      </c>
      <c r="C22" s="47">
        <v>2</v>
      </c>
      <c r="D22" s="18">
        <v>2</v>
      </c>
      <c r="E22" s="18">
        <v>2</v>
      </c>
      <c r="F22" s="18">
        <v>2</v>
      </c>
      <c r="G22" s="18">
        <v>2</v>
      </c>
      <c r="H22" s="18">
        <v>2</v>
      </c>
      <c r="I22" s="27">
        <v>2</v>
      </c>
      <c r="J22" s="17">
        <v>2</v>
      </c>
      <c r="K22" s="18">
        <v>2</v>
      </c>
      <c r="L22" s="18">
        <v>2</v>
      </c>
      <c r="M22" s="18">
        <v>2</v>
      </c>
      <c r="N22" s="18">
        <v>2</v>
      </c>
      <c r="O22" s="15">
        <v>2</v>
      </c>
      <c r="P22" s="17">
        <v>2</v>
      </c>
      <c r="Q22" s="18">
        <v>2</v>
      </c>
      <c r="R22" s="18">
        <v>2</v>
      </c>
      <c r="S22" s="15">
        <v>2</v>
      </c>
      <c r="T22" s="17">
        <v>2</v>
      </c>
      <c r="U22" s="18">
        <v>2</v>
      </c>
      <c r="V22" s="18">
        <v>2</v>
      </c>
      <c r="W22" s="18">
        <v>2</v>
      </c>
      <c r="X22" s="18">
        <v>2</v>
      </c>
      <c r="Y22" s="15">
        <v>2</v>
      </c>
      <c r="Z22" s="46">
        <v>2</v>
      </c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</row>
    <row r="23" spans="1:49" x14ac:dyDescent="0.2">
      <c r="A23" t="s">
        <v>699</v>
      </c>
      <c r="B23" t="s">
        <v>700</v>
      </c>
      <c r="C23" s="47">
        <v>2</v>
      </c>
      <c r="D23" s="18">
        <v>2</v>
      </c>
      <c r="E23" s="18">
        <v>2</v>
      </c>
      <c r="F23" s="18">
        <v>2</v>
      </c>
      <c r="G23" s="18">
        <v>2</v>
      </c>
      <c r="H23" s="18">
        <v>2</v>
      </c>
      <c r="I23" s="27">
        <v>2</v>
      </c>
      <c r="J23" s="17">
        <v>2</v>
      </c>
      <c r="K23" s="18">
        <v>2</v>
      </c>
      <c r="L23" s="18">
        <v>2</v>
      </c>
      <c r="M23" s="18">
        <v>2</v>
      </c>
      <c r="N23" s="18">
        <v>2</v>
      </c>
      <c r="O23" s="15">
        <v>2</v>
      </c>
      <c r="P23" s="17">
        <v>2</v>
      </c>
      <c r="Q23" s="18">
        <v>2</v>
      </c>
      <c r="R23" s="18">
        <v>2</v>
      </c>
      <c r="S23" s="15">
        <v>2</v>
      </c>
      <c r="T23" s="17">
        <v>2</v>
      </c>
      <c r="U23" s="18">
        <v>2</v>
      </c>
      <c r="V23" s="18">
        <v>2</v>
      </c>
      <c r="W23" s="18">
        <v>2</v>
      </c>
      <c r="X23" s="18">
        <v>2</v>
      </c>
      <c r="Y23" s="15">
        <v>2</v>
      </c>
      <c r="Z23" s="46">
        <v>2</v>
      </c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</row>
    <row r="24" spans="1:49" x14ac:dyDescent="0.2">
      <c r="A24" t="s">
        <v>701</v>
      </c>
      <c r="B24" t="s">
        <v>702</v>
      </c>
      <c r="C24" s="47">
        <v>4</v>
      </c>
      <c r="D24" s="18">
        <v>4</v>
      </c>
      <c r="E24" s="18">
        <v>4</v>
      </c>
      <c r="F24" s="18">
        <v>4</v>
      </c>
      <c r="G24" s="18">
        <v>4</v>
      </c>
      <c r="H24" s="18">
        <v>4</v>
      </c>
      <c r="I24" s="27">
        <v>4</v>
      </c>
      <c r="J24" s="17">
        <v>4</v>
      </c>
      <c r="K24" s="18">
        <v>4</v>
      </c>
      <c r="L24" s="18">
        <v>4</v>
      </c>
      <c r="M24" s="18">
        <v>4</v>
      </c>
      <c r="N24" s="18">
        <v>4</v>
      </c>
      <c r="O24" s="15">
        <v>4</v>
      </c>
      <c r="P24" s="17">
        <v>4</v>
      </c>
      <c r="Q24" s="18">
        <v>4</v>
      </c>
      <c r="R24" s="18">
        <v>4</v>
      </c>
      <c r="S24" s="15">
        <v>4</v>
      </c>
      <c r="T24" s="17">
        <v>4</v>
      </c>
      <c r="U24" s="18">
        <v>4</v>
      </c>
      <c r="V24" s="18">
        <v>4</v>
      </c>
      <c r="W24" s="18">
        <v>4</v>
      </c>
      <c r="X24" s="18">
        <v>4</v>
      </c>
      <c r="Y24" s="15">
        <v>4</v>
      </c>
      <c r="Z24" s="46">
        <v>4</v>
      </c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</row>
    <row r="25" spans="1:49" x14ac:dyDescent="0.2">
      <c r="A25" t="s">
        <v>703</v>
      </c>
      <c r="B25" t="s">
        <v>704</v>
      </c>
      <c r="C25" s="47">
        <v>1</v>
      </c>
      <c r="D25" s="18">
        <v>1</v>
      </c>
      <c r="E25" s="18">
        <v>1</v>
      </c>
      <c r="F25" s="18">
        <v>1</v>
      </c>
      <c r="G25" s="18">
        <v>1</v>
      </c>
      <c r="H25" s="18">
        <v>1</v>
      </c>
      <c r="I25" s="27">
        <v>1</v>
      </c>
      <c r="J25" s="17">
        <v>1</v>
      </c>
      <c r="K25" s="18">
        <v>1</v>
      </c>
      <c r="L25" s="18">
        <v>1</v>
      </c>
      <c r="M25" s="18">
        <v>1</v>
      </c>
      <c r="N25" s="18">
        <v>1</v>
      </c>
      <c r="O25" s="15">
        <v>1</v>
      </c>
      <c r="P25" s="17">
        <v>1</v>
      </c>
      <c r="Q25" s="18">
        <v>1</v>
      </c>
      <c r="R25" s="18">
        <v>1</v>
      </c>
      <c r="S25" s="15">
        <v>1</v>
      </c>
      <c r="T25" s="17">
        <v>1</v>
      </c>
      <c r="U25" s="18">
        <v>1</v>
      </c>
      <c r="V25" s="18">
        <v>1</v>
      </c>
      <c r="W25" s="18">
        <v>1</v>
      </c>
      <c r="X25" s="18">
        <v>1</v>
      </c>
      <c r="Y25" s="15">
        <v>1</v>
      </c>
      <c r="Z25" s="46">
        <v>1</v>
      </c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</row>
    <row r="26" spans="1:49" x14ac:dyDescent="0.2">
      <c r="A26" t="s">
        <v>705</v>
      </c>
      <c r="B26" t="s">
        <v>706</v>
      </c>
      <c r="C26" s="47">
        <v>4</v>
      </c>
      <c r="D26" s="18">
        <v>4</v>
      </c>
      <c r="E26" s="18">
        <v>4</v>
      </c>
      <c r="F26" s="18">
        <v>4</v>
      </c>
      <c r="G26" s="18">
        <v>4</v>
      </c>
      <c r="H26" s="18">
        <v>4</v>
      </c>
      <c r="I26" s="27">
        <v>4</v>
      </c>
      <c r="J26" s="17">
        <v>4</v>
      </c>
      <c r="K26" s="18">
        <v>4</v>
      </c>
      <c r="L26" s="18">
        <v>4</v>
      </c>
      <c r="M26" s="18">
        <v>4</v>
      </c>
      <c r="N26" s="18">
        <v>4</v>
      </c>
      <c r="O26" s="15">
        <v>4</v>
      </c>
      <c r="P26" s="17">
        <v>4</v>
      </c>
      <c r="Q26" s="18">
        <v>4</v>
      </c>
      <c r="R26" s="18">
        <v>4</v>
      </c>
      <c r="S26" s="15">
        <v>4</v>
      </c>
      <c r="T26" s="17">
        <v>4</v>
      </c>
      <c r="U26" s="18">
        <v>4</v>
      </c>
      <c r="V26" s="18">
        <v>4</v>
      </c>
      <c r="W26" s="18">
        <v>4</v>
      </c>
      <c r="X26" s="18">
        <v>4</v>
      </c>
      <c r="Y26" s="15">
        <v>4</v>
      </c>
      <c r="Z26" s="46">
        <v>4</v>
      </c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</row>
    <row r="27" spans="1:49" x14ac:dyDescent="0.2">
      <c r="A27" t="s">
        <v>707</v>
      </c>
      <c r="B27" t="s">
        <v>708</v>
      </c>
      <c r="C27" s="47">
        <v>1</v>
      </c>
      <c r="D27" s="18">
        <v>1</v>
      </c>
      <c r="E27" s="18">
        <v>1</v>
      </c>
      <c r="F27" s="18">
        <v>1</v>
      </c>
      <c r="G27" s="18">
        <v>1</v>
      </c>
      <c r="H27" s="18">
        <v>1</v>
      </c>
      <c r="I27" s="27">
        <v>1</v>
      </c>
      <c r="J27" s="17">
        <v>1</v>
      </c>
      <c r="K27" s="18">
        <v>1</v>
      </c>
      <c r="L27" s="18">
        <v>1</v>
      </c>
      <c r="M27" s="18">
        <v>1</v>
      </c>
      <c r="N27" s="18">
        <v>1</v>
      </c>
      <c r="O27" s="15">
        <v>1</v>
      </c>
      <c r="P27" s="17">
        <v>1</v>
      </c>
      <c r="Q27" s="18">
        <v>1</v>
      </c>
      <c r="R27" s="18">
        <v>1</v>
      </c>
      <c r="S27" s="15">
        <v>1</v>
      </c>
      <c r="T27" s="17">
        <v>1</v>
      </c>
      <c r="U27" s="18">
        <v>1</v>
      </c>
      <c r="V27" s="18">
        <v>1</v>
      </c>
      <c r="W27" s="18">
        <v>1</v>
      </c>
      <c r="X27" s="18">
        <v>1</v>
      </c>
      <c r="Y27" s="15">
        <v>1</v>
      </c>
      <c r="Z27" s="46">
        <v>1</v>
      </c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</row>
    <row r="28" spans="1:49" x14ac:dyDescent="0.2">
      <c r="A28" t="s">
        <v>709</v>
      </c>
      <c r="B28" t="s">
        <v>710</v>
      </c>
      <c r="C28" s="47">
        <v>1</v>
      </c>
      <c r="D28" s="18">
        <v>1</v>
      </c>
      <c r="E28" s="18">
        <v>1</v>
      </c>
      <c r="F28" s="18">
        <v>1</v>
      </c>
      <c r="G28" s="18">
        <v>1</v>
      </c>
      <c r="H28" s="18">
        <v>1</v>
      </c>
      <c r="I28" s="27">
        <v>1</v>
      </c>
      <c r="J28" s="17">
        <v>1</v>
      </c>
      <c r="K28" s="18">
        <v>1</v>
      </c>
      <c r="L28" s="18">
        <v>1</v>
      </c>
      <c r="M28" s="18">
        <v>1</v>
      </c>
      <c r="N28" s="18">
        <v>1</v>
      </c>
      <c r="O28" s="15">
        <v>1</v>
      </c>
      <c r="P28" s="17">
        <v>1</v>
      </c>
      <c r="Q28" s="18">
        <v>1</v>
      </c>
      <c r="R28" s="18">
        <v>1</v>
      </c>
      <c r="S28" s="15">
        <v>1</v>
      </c>
      <c r="T28" s="17">
        <v>1</v>
      </c>
      <c r="U28" s="18">
        <v>1</v>
      </c>
      <c r="V28" s="18">
        <v>1</v>
      </c>
      <c r="W28" s="18">
        <v>1</v>
      </c>
      <c r="X28" s="18">
        <v>1</v>
      </c>
      <c r="Y28" s="15">
        <v>1</v>
      </c>
      <c r="Z28" s="46">
        <v>1</v>
      </c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</row>
    <row r="29" spans="1:49" x14ac:dyDescent="0.2">
      <c r="A29" t="s">
        <v>711</v>
      </c>
      <c r="B29" t="s">
        <v>712</v>
      </c>
      <c r="C29" s="47">
        <v>1</v>
      </c>
      <c r="D29" s="18">
        <v>1</v>
      </c>
      <c r="E29" s="18">
        <v>1</v>
      </c>
      <c r="F29" s="18">
        <v>1</v>
      </c>
      <c r="G29" s="18">
        <v>1</v>
      </c>
      <c r="H29" s="18">
        <v>1</v>
      </c>
      <c r="I29" s="27">
        <v>1</v>
      </c>
      <c r="J29" s="17">
        <v>1</v>
      </c>
      <c r="K29" s="18">
        <v>1</v>
      </c>
      <c r="L29" s="18">
        <v>1</v>
      </c>
      <c r="M29" s="18">
        <v>1</v>
      </c>
      <c r="N29" s="18">
        <v>1</v>
      </c>
      <c r="O29" s="15">
        <v>1</v>
      </c>
      <c r="P29" s="17">
        <v>1</v>
      </c>
      <c r="Q29" s="18">
        <v>1</v>
      </c>
      <c r="R29" s="18">
        <v>1</v>
      </c>
      <c r="S29" s="15">
        <v>1</v>
      </c>
      <c r="T29" s="17">
        <v>1</v>
      </c>
      <c r="U29" s="18">
        <v>1</v>
      </c>
      <c r="V29" s="18">
        <v>1</v>
      </c>
      <c r="W29" s="18">
        <v>1</v>
      </c>
      <c r="X29" s="18">
        <v>1</v>
      </c>
      <c r="Y29" s="15">
        <v>1</v>
      </c>
      <c r="Z29" s="46">
        <v>1</v>
      </c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</row>
    <row r="30" spans="1:49" x14ac:dyDescent="0.2">
      <c r="A30" t="s">
        <v>713</v>
      </c>
      <c r="B30" t="s">
        <v>714</v>
      </c>
      <c r="C30" s="47">
        <v>4</v>
      </c>
      <c r="D30" s="18">
        <v>4</v>
      </c>
      <c r="E30" s="18">
        <v>4</v>
      </c>
      <c r="F30" s="18">
        <v>4</v>
      </c>
      <c r="G30" s="18">
        <v>4</v>
      </c>
      <c r="H30" s="18">
        <v>4</v>
      </c>
      <c r="I30" s="27">
        <v>4</v>
      </c>
      <c r="J30" s="17">
        <v>4</v>
      </c>
      <c r="K30" s="18">
        <v>4</v>
      </c>
      <c r="L30" s="18">
        <v>4</v>
      </c>
      <c r="M30" s="18">
        <v>4</v>
      </c>
      <c r="N30" s="18">
        <v>4</v>
      </c>
      <c r="O30" s="15">
        <v>4</v>
      </c>
      <c r="P30" s="17">
        <v>4</v>
      </c>
      <c r="Q30" s="18">
        <v>4</v>
      </c>
      <c r="R30" s="18">
        <v>4</v>
      </c>
      <c r="S30" s="15">
        <v>4</v>
      </c>
      <c r="T30" s="17">
        <v>4</v>
      </c>
      <c r="U30" s="18">
        <v>4</v>
      </c>
      <c r="V30" s="18">
        <v>4</v>
      </c>
      <c r="W30" s="18">
        <v>4</v>
      </c>
      <c r="X30" s="18">
        <v>4</v>
      </c>
      <c r="Y30" s="15">
        <v>4</v>
      </c>
      <c r="Z30" s="46">
        <v>4</v>
      </c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</row>
    <row r="31" spans="1:49" x14ac:dyDescent="0.2">
      <c r="A31" t="s">
        <v>715</v>
      </c>
      <c r="B31" t="s">
        <v>716</v>
      </c>
      <c r="C31" s="47">
        <v>2</v>
      </c>
      <c r="D31" s="18">
        <v>2</v>
      </c>
      <c r="E31" s="18">
        <v>2</v>
      </c>
      <c r="F31" s="18">
        <v>2</v>
      </c>
      <c r="G31" s="18">
        <v>2</v>
      </c>
      <c r="H31" s="18">
        <v>2</v>
      </c>
      <c r="I31" s="27">
        <v>2</v>
      </c>
      <c r="J31" s="17">
        <v>2</v>
      </c>
      <c r="K31" s="18">
        <v>2</v>
      </c>
      <c r="L31" s="18">
        <v>2</v>
      </c>
      <c r="M31" s="18">
        <v>2</v>
      </c>
      <c r="N31" s="18">
        <v>2</v>
      </c>
      <c r="O31" s="15">
        <v>2</v>
      </c>
      <c r="P31" s="17">
        <v>2</v>
      </c>
      <c r="Q31" s="18">
        <v>2</v>
      </c>
      <c r="R31" s="18">
        <v>2</v>
      </c>
      <c r="S31" s="15">
        <v>2</v>
      </c>
      <c r="T31" s="17">
        <v>2</v>
      </c>
      <c r="U31" s="18">
        <v>2</v>
      </c>
      <c r="V31" s="18">
        <v>2</v>
      </c>
      <c r="W31" s="18">
        <v>2</v>
      </c>
      <c r="X31" s="18">
        <v>2</v>
      </c>
      <c r="Y31" s="15">
        <v>2</v>
      </c>
      <c r="Z31" s="46">
        <v>2</v>
      </c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</row>
    <row r="32" spans="1:49" x14ac:dyDescent="0.2">
      <c r="A32" t="s">
        <v>717</v>
      </c>
      <c r="B32" t="s">
        <v>718</v>
      </c>
      <c r="C32" s="47">
        <v>4</v>
      </c>
      <c r="D32" s="18">
        <v>4</v>
      </c>
      <c r="E32" s="18">
        <v>4</v>
      </c>
      <c r="F32" s="18">
        <v>4</v>
      </c>
      <c r="G32" s="18">
        <v>4</v>
      </c>
      <c r="H32" s="18">
        <v>4</v>
      </c>
      <c r="I32" s="27">
        <v>4</v>
      </c>
      <c r="J32" s="17">
        <v>4</v>
      </c>
      <c r="K32" s="18">
        <v>4</v>
      </c>
      <c r="L32" s="18">
        <v>4</v>
      </c>
      <c r="M32" s="18">
        <v>4</v>
      </c>
      <c r="N32" s="18">
        <v>4</v>
      </c>
      <c r="O32" s="15">
        <v>4</v>
      </c>
      <c r="P32" s="17">
        <v>4</v>
      </c>
      <c r="Q32" s="18">
        <v>4</v>
      </c>
      <c r="R32" s="18">
        <v>4</v>
      </c>
      <c r="S32" s="15">
        <v>4</v>
      </c>
      <c r="T32" s="17">
        <v>4</v>
      </c>
      <c r="U32" s="18">
        <v>4</v>
      </c>
      <c r="V32" s="18">
        <v>4</v>
      </c>
      <c r="W32" s="18">
        <v>4</v>
      </c>
      <c r="X32" s="18">
        <v>4</v>
      </c>
      <c r="Y32" s="15">
        <v>4</v>
      </c>
      <c r="Z32" s="46">
        <v>4</v>
      </c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</row>
    <row r="33" spans="1:49" x14ac:dyDescent="0.2">
      <c r="A33" t="s">
        <v>719</v>
      </c>
      <c r="B33" t="s">
        <v>720</v>
      </c>
      <c r="C33" s="47">
        <v>2</v>
      </c>
      <c r="D33" s="18">
        <v>2</v>
      </c>
      <c r="E33" s="18">
        <v>2</v>
      </c>
      <c r="F33" s="18">
        <v>2</v>
      </c>
      <c r="G33" s="18">
        <v>2</v>
      </c>
      <c r="H33" s="18">
        <v>2</v>
      </c>
      <c r="I33" s="27">
        <v>2</v>
      </c>
      <c r="J33" s="17">
        <v>2</v>
      </c>
      <c r="K33" s="18">
        <v>2</v>
      </c>
      <c r="L33" s="18">
        <v>2</v>
      </c>
      <c r="M33" s="18">
        <v>2</v>
      </c>
      <c r="N33" s="18">
        <v>2</v>
      </c>
      <c r="O33" s="15">
        <v>2</v>
      </c>
      <c r="P33" s="17">
        <v>2</v>
      </c>
      <c r="Q33" s="18">
        <v>2</v>
      </c>
      <c r="R33" s="18">
        <v>2</v>
      </c>
      <c r="S33" s="15">
        <v>2</v>
      </c>
      <c r="T33" s="17">
        <v>2</v>
      </c>
      <c r="U33" s="18">
        <v>2</v>
      </c>
      <c r="V33" s="18">
        <v>2</v>
      </c>
      <c r="W33" s="18">
        <v>2</v>
      </c>
      <c r="X33" s="18">
        <v>2</v>
      </c>
      <c r="Y33" s="15">
        <v>2</v>
      </c>
      <c r="Z33" s="46">
        <v>2</v>
      </c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</row>
    <row r="34" spans="1:49" x14ac:dyDescent="0.2">
      <c r="A34" t="s">
        <v>721</v>
      </c>
      <c r="B34" t="s">
        <v>722</v>
      </c>
      <c r="C34" s="47">
        <v>1</v>
      </c>
      <c r="D34" s="18">
        <v>1</v>
      </c>
      <c r="E34" s="18">
        <v>1</v>
      </c>
      <c r="F34" s="18">
        <v>1</v>
      </c>
      <c r="G34" s="18">
        <v>1</v>
      </c>
      <c r="H34" s="18">
        <v>1</v>
      </c>
      <c r="I34" s="27">
        <v>1</v>
      </c>
      <c r="J34" s="17">
        <v>1</v>
      </c>
      <c r="K34" s="18">
        <v>1</v>
      </c>
      <c r="L34" s="18">
        <v>1</v>
      </c>
      <c r="M34" s="18">
        <v>1</v>
      </c>
      <c r="N34" s="18">
        <v>1</v>
      </c>
      <c r="O34" s="15">
        <v>1</v>
      </c>
      <c r="P34" s="17">
        <v>1</v>
      </c>
      <c r="Q34" s="18">
        <v>1</v>
      </c>
      <c r="R34" s="18">
        <v>1</v>
      </c>
      <c r="S34" s="15">
        <v>1</v>
      </c>
      <c r="T34" s="17">
        <v>1</v>
      </c>
      <c r="U34" s="18">
        <v>1</v>
      </c>
      <c r="V34" s="18">
        <v>1</v>
      </c>
      <c r="W34" s="18">
        <v>1</v>
      </c>
      <c r="X34" s="18">
        <v>1</v>
      </c>
      <c r="Y34" s="15">
        <v>1</v>
      </c>
      <c r="Z34" s="46">
        <v>1</v>
      </c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</row>
    <row r="35" spans="1:49" x14ac:dyDescent="0.2">
      <c r="A35" t="s">
        <v>723</v>
      </c>
      <c r="B35" t="s">
        <v>724</v>
      </c>
      <c r="C35" s="47">
        <v>2</v>
      </c>
      <c r="D35" s="18">
        <v>2</v>
      </c>
      <c r="E35" s="18">
        <v>2</v>
      </c>
      <c r="F35" s="18">
        <v>2</v>
      </c>
      <c r="G35" s="18">
        <v>2</v>
      </c>
      <c r="H35" s="18">
        <v>2</v>
      </c>
      <c r="I35" s="27">
        <v>2</v>
      </c>
      <c r="J35" s="17">
        <v>2</v>
      </c>
      <c r="K35" s="18">
        <v>2</v>
      </c>
      <c r="L35" s="18">
        <v>2</v>
      </c>
      <c r="M35" s="18">
        <v>2</v>
      </c>
      <c r="N35" s="18">
        <v>2</v>
      </c>
      <c r="O35" s="15">
        <v>2</v>
      </c>
      <c r="P35" s="17">
        <v>2</v>
      </c>
      <c r="Q35" s="18">
        <v>2</v>
      </c>
      <c r="R35" s="18">
        <v>2</v>
      </c>
      <c r="S35" s="15">
        <v>2</v>
      </c>
      <c r="T35" s="17">
        <v>2</v>
      </c>
      <c r="U35" s="18">
        <v>2</v>
      </c>
      <c r="V35" s="18">
        <v>2</v>
      </c>
      <c r="W35" s="18">
        <v>2</v>
      </c>
      <c r="X35" s="18">
        <v>2</v>
      </c>
      <c r="Y35" s="15">
        <v>2</v>
      </c>
      <c r="Z35" s="46">
        <v>2</v>
      </c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</row>
    <row r="36" spans="1:49" x14ac:dyDescent="0.2">
      <c r="A36" t="s">
        <v>725</v>
      </c>
      <c r="B36" t="s">
        <v>726</v>
      </c>
      <c r="C36" s="47">
        <v>1</v>
      </c>
      <c r="D36" s="18">
        <v>1</v>
      </c>
      <c r="E36" s="18">
        <v>1</v>
      </c>
      <c r="F36" s="18">
        <v>1</v>
      </c>
      <c r="G36" s="18">
        <v>1</v>
      </c>
      <c r="H36" s="18">
        <v>1</v>
      </c>
      <c r="I36" s="27">
        <v>1</v>
      </c>
      <c r="J36" s="17">
        <v>1</v>
      </c>
      <c r="K36" s="18">
        <v>1</v>
      </c>
      <c r="L36" s="18">
        <v>1</v>
      </c>
      <c r="M36" s="18">
        <v>1</v>
      </c>
      <c r="N36" s="18">
        <v>1</v>
      </c>
      <c r="O36" s="15">
        <v>1</v>
      </c>
      <c r="P36" s="17">
        <v>1</v>
      </c>
      <c r="Q36" s="18">
        <v>1</v>
      </c>
      <c r="R36" s="18">
        <v>1</v>
      </c>
      <c r="S36" s="15">
        <v>1</v>
      </c>
      <c r="T36" s="17">
        <v>1</v>
      </c>
      <c r="U36" s="18">
        <v>1</v>
      </c>
      <c r="V36" s="18">
        <v>1</v>
      </c>
      <c r="W36" s="18">
        <v>1</v>
      </c>
      <c r="X36" s="18">
        <v>1</v>
      </c>
      <c r="Y36" s="15">
        <v>1</v>
      </c>
      <c r="Z36" s="46">
        <v>1</v>
      </c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</row>
    <row r="37" spans="1:49" x14ac:dyDescent="0.2">
      <c r="A37" t="s">
        <v>727</v>
      </c>
      <c r="B37" t="s">
        <v>728</v>
      </c>
      <c r="C37" s="47">
        <v>1</v>
      </c>
      <c r="D37" s="18">
        <v>1</v>
      </c>
      <c r="E37" s="18">
        <v>1</v>
      </c>
      <c r="F37" s="18">
        <v>1</v>
      </c>
      <c r="G37" s="18">
        <v>1</v>
      </c>
      <c r="H37" s="18">
        <v>1</v>
      </c>
      <c r="I37" s="27">
        <v>1</v>
      </c>
      <c r="J37" s="17">
        <v>1</v>
      </c>
      <c r="K37" s="18">
        <v>1</v>
      </c>
      <c r="L37" s="18">
        <v>1</v>
      </c>
      <c r="M37" s="18">
        <v>1</v>
      </c>
      <c r="N37" s="18">
        <v>1</v>
      </c>
      <c r="O37" s="15">
        <v>1</v>
      </c>
      <c r="P37" s="17">
        <v>1</v>
      </c>
      <c r="Q37" s="18">
        <v>1</v>
      </c>
      <c r="R37" s="18">
        <v>1</v>
      </c>
      <c r="S37" s="15">
        <v>1</v>
      </c>
      <c r="T37" s="17">
        <v>1</v>
      </c>
      <c r="U37" s="18">
        <v>1</v>
      </c>
      <c r="V37" s="18">
        <v>1</v>
      </c>
      <c r="W37" s="18">
        <v>1</v>
      </c>
      <c r="X37" s="18">
        <v>1</v>
      </c>
      <c r="Y37" s="15">
        <v>1</v>
      </c>
      <c r="Z37" s="46">
        <v>1</v>
      </c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</row>
    <row r="38" spans="1:49" x14ac:dyDescent="0.2">
      <c r="A38" t="s">
        <v>729</v>
      </c>
      <c r="B38" t="s">
        <v>730</v>
      </c>
      <c r="C38" s="47">
        <v>2</v>
      </c>
      <c r="D38" s="18">
        <v>2</v>
      </c>
      <c r="E38" s="18">
        <v>2</v>
      </c>
      <c r="F38" s="18">
        <v>2</v>
      </c>
      <c r="G38" s="18">
        <v>2</v>
      </c>
      <c r="H38" s="18">
        <v>2</v>
      </c>
      <c r="I38" s="27">
        <v>2</v>
      </c>
      <c r="J38" s="17">
        <v>2</v>
      </c>
      <c r="K38" s="18">
        <v>2</v>
      </c>
      <c r="L38" s="18">
        <v>2</v>
      </c>
      <c r="M38" s="18">
        <v>2</v>
      </c>
      <c r="N38" s="18">
        <v>2</v>
      </c>
      <c r="O38" s="15">
        <v>2</v>
      </c>
      <c r="P38" s="17">
        <v>2</v>
      </c>
      <c r="Q38" s="18">
        <v>2</v>
      </c>
      <c r="R38" s="18">
        <v>2</v>
      </c>
      <c r="S38" s="15">
        <v>2</v>
      </c>
      <c r="T38" s="17">
        <v>2</v>
      </c>
      <c r="U38" s="18">
        <v>2</v>
      </c>
      <c r="V38" s="18">
        <v>2</v>
      </c>
      <c r="W38" s="18">
        <v>2</v>
      </c>
      <c r="X38" s="18">
        <v>2</v>
      </c>
      <c r="Y38" s="15">
        <v>2</v>
      </c>
      <c r="Z38" s="46">
        <v>2</v>
      </c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</row>
    <row r="39" spans="1:49" x14ac:dyDescent="0.2">
      <c r="A39" t="s">
        <v>731</v>
      </c>
      <c r="B39" t="s">
        <v>732</v>
      </c>
      <c r="C39" s="47">
        <v>4</v>
      </c>
      <c r="D39" s="18">
        <v>4</v>
      </c>
      <c r="E39" s="18">
        <v>4</v>
      </c>
      <c r="F39" s="18">
        <v>4</v>
      </c>
      <c r="G39" s="18">
        <v>4</v>
      </c>
      <c r="H39" s="18">
        <v>4</v>
      </c>
      <c r="I39" s="27">
        <v>4</v>
      </c>
      <c r="J39" s="17">
        <v>4</v>
      </c>
      <c r="K39" s="18">
        <v>4</v>
      </c>
      <c r="L39" s="18">
        <v>4</v>
      </c>
      <c r="M39" s="18">
        <v>4</v>
      </c>
      <c r="N39" s="18">
        <v>4</v>
      </c>
      <c r="O39" s="15">
        <v>4</v>
      </c>
      <c r="P39" s="17">
        <v>4</v>
      </c>
      <c r="Q39" s="18">
        <v>4</v>
      </c>
      <c r="R39" s="18">
        <v>4</v>
      </c>
      <c r="S39" s="15">
        <v>4</v>
      </c>
      <c r="T39" s="17">
        <v>4</v>
      </c>
      <c r="U39" s="18">
        <v>4</v>
      </c>
      <c r="V39" s="18">
        <v>4</v>
      </c>
      <c r="W39" s="18">
        <v>4</v>
      </c>
      <c r="X39" s="18">
        <v>4</v>
      </c>
      <c r="Y39" s="15">
        <v>4</v>
      </c>
      <c r="Z39" s="46">
        <v>4</v>
      </c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</row>
    <row r="40" spans="1:49" x14ac:dyDescent="0.2">
      <c r="A40" t="s">
        <v>733</v>
      </c>
      <c r="B40" t="s">
        <v>734</v>
      </c>
      <c r="C40" s="47">
        <v>2</v>
      </c>
      <c r="D40" s="18">
        <v>2</v>
      </c>
      <c r="E40" s="18">
        <v>2</v>
      </c>
      <c r="F40" s="18">
        <v>2</v>
      </c>
      <c r="G40" s="18">
        <v>2</v>
      </c>
      <c r="H40" s="18">
        <v>2</v>
      </c>
      <c r="I40" s="27">
        <v>2</v>
      </c>
      <c r="J40" s="17">
        <v>2</v>
      </c>
      <c r="K40" s="18">
        <v>2</v>
      </c>
      <c r="L40" s="18">
        <v>2</v>
      </c>
      <c r="M40" s="18">
        <v>2</v>
      </c>
      <c r="N40" s="18">
        <v>2</v>
      </c>
      <c r="O40" s="15">
        <v>2</v>
      </c>
      <c r="P40" s="17">
        <v>2</v>
      </c>
      <c r="Q40" s="18">
        <v>2</v>
      </c>
      <c r="R40" s="18">
        <v>2</v>
      </c>
      <c r="S40" s="15">
        <v>2</v>
      </c>
      <c r="T40" s="17">
        <v>2</v>
      </c>
      <c r="U40" s="18">
        <v>2</v>
      </c>
      <c r="V40" s="18">
        <v>2</v>
      </c>
      <c r="W40" s="18">
        <v>2</v>
      </c>
      <c r="X40" s="18">
        <v>2</v>
      </c>
      <c r="Y40" s="15">
        <v>2</v>
      </c>
      <c r="Z40" s="46">
        <v>2</v>
      </c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</row>
    <row r="41" spans="1:49" x14ac:dyDescent="0.2">
      <c r="A41" t="s">
        <v>735</v>
      </c>
      <c r="B41" t="s">
        <v>736</v>
      </c>
      <c r="C41" s="48">
        <v>2</v>
      </c>
      <c r="D41" s="49">
        <v>2</v>
      </c>
      <c r="E41" s="49">
        <v>2</v>
      </c>
      <c r="F41" s="49">
        <v>2</v>
      </c>
      <c r="G41" s="49">
        <v>2</v>
      </c>
      <c r="H41" s="49">
        <v>2</v>
      </c>
      <c r="I41" s="50">
        <v>2</v>
      </c>
      <c r="J41" s="48">
        <v>2</v>
      </c>
      <c r="K41" s="49">
        <v>2</v>
      </c>
      <c r="L41" s="49">
        <v>2</v>
      </c>
      <c r="M41" s="49">
        <v>2</v>
      </c>
      <c r="N41" s="49">
        <v>2</v>
      </c>
      <c r="O41" s="51">
        <v>2</v>
      </c>
      <c r="P41" s="48">
        <v>2</v>
      </c>
      <c r="Q41" s="49">
        <v>2</v>
      </c>
      <c r="R41" s="49">
        <v>2</v>
      </c>
      <c r="S41" s="51">
        <v>2</v>
      </c>
      <c r="T41" s="48">
        <v>2</v>
      </c>
      <c r="U41" s="49">
        <v>2</v>
      </c>
      <c r="V41" s="49">
        <v>2</v>
      </c>
      <c r="W41" s="49">
        <v>2</v>
      </c>
      <c r="X41" s="49">
        <v>2</v>
      </c>
      <c r="Y41" s="51">
        <v>2</v>
      </c>
      <c r="Z41" s="52">
        <v>2</v>
      </c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</row>
    <row r="42" spans="1:49" x14ac:dyDescent="0.2"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</row>
  </sheetData>
  <conditionalFormatting sqref="N2">
    <cfRule type="cellIs" dxfId="11" priority="2" operator="between">
      <formula>2.1</formula>
      <formula>3.5</formula>
    </cfRule>
    <cfRule type="cellIs" dxfId="10" priority="3" operator="between">
      <formula>0</formula>
      <formula>2</formula>
    </cfRule>
    <cfRule type="cellIs" dxfId="9" priority="4" operator="between">
      <formula>3.6</formula>
      <formula>5</formula>
    </cfRule>
  </conditionalFormatting>
  <conditionalFormatting sqref="S2">
    <cfRule type="cellIs" dxfId="8" priority="5" operator="between">
      <formula>2.1</formula>
      <formula>3.5</formula>
    </cfRule>
    <cfRule type="cellIs" dxfId="7" priority="6" operator="between">
      <formula>0</formula>
      <formula>2</formula>
    </cfRule>
    <cfRule type="cellIs" dxfId="6" priority="7" operator="between">
      <formula>3.6</formula>
      <formula>5</formula>
    </cfRule>
  </conditionalFormatting>
  <conditionalFormatting sqref="N3:N15">
    <cfRule type="cellIs" dxfId="5" priority="8" operator="between">
      <formula>2.1</formula>
      <formula>3.5</formula>
    </cfRule>
    <cfRule type="cellIs" dxfId="4" priority="9" operator="between">
      <formula>0</formula>
      <formula>2</formula>
    </cfRule>
    <cfRule type="cellIs" dxfId="3" priority="10" operator="between">
      <formula>3.6</formula>
      <formula>5</formula>
    </cfRule>
  </conditionalFormatting>
  <conditionalFormatting sqref="S3:S15">
    <cfRule type="cellIs" dxfId="2" priority="11" operator="between">
      <formula>2.1</formula>
      <formula>3.5</formula>
    </cfRule>
    <cfRule type="cellIs" dxfId="1" priority="12" operator="between">
      <formula>0</formula>
      <formula>2</formula>
    </cfRule>
    <cfRule type="cellIs" dxfId="0" priority="13" operator="between">
      <formula>3.6</formula>
      <formula>5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2EC43-165F-524F-99A2-4ABD4467E8E6}">
  <dimension ref="A1:BE157"/>
  <sheetViews>
    <sheetView zoomScale="107" workbookViewId="0">
      <selection activeCell="C3" sqref="C3:C153"/>
    </sheetView>
  </sheetViews>
  <sheetFormatPr baseColWidth="10" defaultColWidth="11.5" defaultRowHeight="15" x14ac:dyDescent="0.2"/>
  <cols>
    <col min="3" max="3" width="38.83203125" customWidth="1"/>
    <col min="28" max="28" width="7.5" bestFit="1" customWidth="1"/>
    <col min="31" max="31" width="7.5" hidden="1" customWidth="1"/>
    <col min="32" max="33" width="0" hidden="1" customWidth="1"/>
    <col min="57" max="57" width="11.5" style="114"/>
  </cols>
  <sheetData>
    <row r="1" spans="1:56" ht="103" x14ac:dyDescent="0.2">
      <c r="D1" s="74" t="s">
        <v>10</v>
      </c>
      <c r="E1" s="75" t="s">
        <v>11</v>
      </c>
      <c r="F1" s="75" t="s">
        <v>12</v>
      </c>
      <c r="G1" s="75" t="s">
        <v>13</v>
      </c>
      <c r="H1" s="75" t="s">
        <v>14</v>
      </c>
      <c r="I1" s="75" t="s">
        <v>15</v>
      </c>
      <c r="J1" s="76" t="s">
        <v>16</v>
      </c>
      <c r="K1" s="77" t="s">
        <v>17</v>
      </c>
      <c r="L1" s="76" t="s">
        <v>18</v>
      </c>
      <c r="M1" s="76" t="s">
        <v>19</v>
      </c>
      <c r="N1" s="76" t="s">
        <v>20</v>
      </c>
      <c r="O1" s="76" t="s">
        <v>21</v>
      </c>
      <c r="P1" s="78" t="s">
        <v>22</v>
      </c>
      <c r="Q1" s="75" t="s">
        <v>23</v>
      </c>
      <c r="R1" s="75" t="s">
        <v>24</v>
      </c>
      <c r="S1" s="75" t="s">
        <v>25</v>
      </c>
      <c r="T1" s="76" t="s">
        <v>26</v>
      </c>
      <c r="U1" s="79" t="s">
        <v>27</v>
      </c>
      <c r="V1" s="75" t="s">
        <v>28</v>
      </c>
      <c r="W1" s="75" t="s">
        <v>29</v>
      </c>
      <c r="X1" s="75" t="s">
        <v>30</v>
      </c>
      <c r="Y1" s="75" t="s">
        <v>31</v>
      </c>
      <c r="Z1" s="78" t="s">
        <v>32</v>
      </c>
      <c r="AA1" s="26" t="s">
        <v>33</v>
      </c>
      <c r="AC1">
        <f>input_risk_parent_business_type</f>
        <v>0</v>
      </c>
      <c r="AD1">
        <f>input_risk_child_business_type</f>
        <v>0</v>
      </c>
    </row>
    <row r="2" spans="1:56" x14ac:dyDescent="0.2">
      <c r="A2" t="s">
        <v>490</v>
      </c>
      <c r="D2" s="80">
        <v>3</v>
      </c>
      <c r="E2" s="81">
        <v>4</v>
      </c>
      <c r="F2" s="82">
        <v>2</v>
      </c>
      <c r="G2" s="80">
        <v>3</v>
      </c>
      <c r="H2" s="82">
        <v>2</v>
      </c>
      <c r="I2" s="81">
        <v>4</v>
      </c>
      <c r="J2" s="83">
        <v>4</v>
      </c>
      <c r="K2" s="84">
        <v>1</v>
      </c>
      <c r="L2" s="82">
        <v>2</v>
      </c>
      <c r="M2" s="82">
        <v>2</v>
      </c>
      <c r="N2" s="82">
        <v>1</v>
      </c>
      <c r="O2" s="82">
        <v>1</v>
      </c>
      <c r="P2" s="85">
        <v>3</v>
      </c>
      <c r="Q2" s="86">
        <v>4</v>
      </c>
      <c r="R2" s="80">
        <v>3</v>
      </c>
      <c r="S2" s="81">
        <v>4</v>
      </c>
      <c r="T2" s="87">
        <v>1</v>
      </c>
      <c r="U2" s="84">
        <v>1</v>
      </c>
      <c r="V2" s="82">
        <v>1</v>
      </c>
      <c r="W2" s="82">
        <v>1</v>
      </c>
      <c r="X2" s="82">
        <v>2</v>
      </c>
      <c r="Y2" s="82">
        <v>1</v>
      </c>
      <c r="Z2" s="88">
        <v>1</v>
      </c>
      <c r="AA2" s="28">
        <v>2.2000000000000002</v>
      </c>
      <c r="AE2">
        <f>IF(EXACT(business_type_parent,A2),1,0)</f>
        <v>0</v>
      </c>
      <c r="AF2">
        <f>IF(EXACT(business_type_child,B2),1,0)</f>
        <v>0</v>
      </c>
      <c r="AG2">
        <f>SUM(AE2:AF2)</f>
        <v>0</v>
      </c>
      <c r="AH2" t="str">
        <f>IF(AG2=2,D2,"")</f>
        <v/>
      </c>
      <c r="AI2" t="str">
        <f>IF(AG2=2,E2,"")</f>
        <v/>
      </c>
      <c r="AJ2" t="str">
        <f>IF(AG2=2,F2,"")</f>
        <v/>
      </c>
      <c r="AK2" t="str">
        <f>IF(AG2=2,G2,"")</f>
        <v/>
      </c>
      <c r="AL2" t="str">
        <f>IF(AG2=2,H2,"")</f>
        <v/>
      </c>
      <c r="AM2" t="str">
        <f>IF(AG2=2,I2,"")</f>
        <v/>
      </c>
      <c r="AN2" t="str">
        <f>IF(AG2=2,J2,"")</f>
        <v/>
      </c>
      <c r="AO2" t="str">
        <f>IF(AG2=2,K2,"")</f>
        <v/>
      </c>
      <c r="AP2" t="str">
        <f>IF(AG2=2,L2,"")</f>
        <v/>
      </c>
      <c r="AQ2" t="str">
        <f>IF(AG2=2,M2,"")</f>
        <v/>
      </c>
      <c r="AR2" t="str">
        <f>IF(AG2=2,N2,"")</f>
        <v/>
      </c>
      <c r="AS2" t="str">
        <f>IF(AG2=2,O2,"")</f>
        <v/>
      </c>
      <c r="AT2" t="str">
        <f>IF(AG2=2,P2,"")</f>
        <v/>
      </c>
      <c r="AU2" t="str">
        <f>IF(AG2=2,Q2,"")</f>
        <v/>
      </c>
      <c r="AV2" t="str">
        <f>IF(AG2=2,R2,"")</f>
        <v/>
      </c>
      <c r="AW2" t="str">
        <f>IF(AG2=2,S2,"")</f>
        <v/>
      </c>
      <c r="AX2" t="str">
        <f>IF(AG2=2,T2,"")</f>
        <v/>
      </c>
      <c r="AY2" t="str">
        <f>IF(AG2=2,U2,"")</f>
        <v/>
      </c>
      <c r="AZ2" t="str">
        <f>IF(AG2=2,V2,"")</f>
        <v/>
      </c>
      <c r="BA2" t="str">
        <f>IF(AG2=2,W2,"")</f>
        <v/>
      </c>
      <c r="BB2" t="str">
        <f>IF(AG2=2,X2,"")</f>
        <v/>
      </c>
      <c r="BC2" t="str">
        <f>IF(AG2=2,Y2,"")</f>
        <v/>
      </c>
      <c r="BD2" t="str">
        <f>IF(AG2=2,Z2,"")</f>
        <v/>
      </c>
    </row>
    <row r="3" spans="1:56" x14ac:dyDescent="0.2">
      <c r="A3" t="s">
        <v>490</v>
      </c>
      <c r="B3" t="s">
        <v>786</v>
      </c>
      <c r="C3" t="s">
        <v>815</v>
      </c>
      <c r="D3">
        <v>3.5</v>
      </c>
      <c r="E3">
        <v>4.0999999999999996</v>
      </c>
      <c r="F3">
        <v>2.5</v>
      </c>
      <c r="G3">
        <v>3.5</v>
      </c>
      <c r="H3">
        <v>2</v>
      </c>
      <c r="I3">
        <v>4.5</v>
      </c>
      <c r="J3">
        <v>4.5</v>
      </c>
      <c r="K3">
        <v>1</v>
      </c>
      <c r="L3">
        <v>2</v>
      </c>
      <c r="M3">
        <v>2.5</v>
      </c>
      <c r="N3">
        <v>1</v>
      </c>
      <c r="O3">
        <v>1</v>
      </c>
      <c r="P3">
        <v>3.5</v>
      </c>
      <c r="Q3">
        <v>4.9000000000000004</v>
      </c>
      <c r="R3">
        <v>3.5</v>
      </c>
      <c r="S3">
        <v>4.5</v>
      </c>
      <c r="T3">
        <v>1</v>
      </c>
      <c r="U3">
        <v>1</v>
      </c>
      <c r="V3">
        <v>1</v>
      </c>
      <c r="W3">
        <v>1</v>
      </c>
      <c r="X3">
        <v>2</v>
      </c>
      <c r="Y3">
        <v>1</v>
      </c>
      <c r="Z3">
        <v>1</v>
      </c>
      <c r="AA3" s="28">
        <v>2.5</v>
      </c>
      <c r="AE3">
        <f t="shared" ref="AE3:AE33" si="0">IF(EXACT(business_type_parent,A3),1,0)</f>
        <v>0</v>
      </c>
      <c r="AF3">
        <f t="shared" ref="AF3:AF33" si="1">IF(EXACT(business_type_child,B3),1,0)</f>
        <v>0</v>
      </c>
      <c r="AG3">
        <f t="shared" ref="AG3:AG7" si="2">SUM(AE3:AF3)</f>
        <v>0</v>
      </c>
      <c r="AH3" t="str">
        <f t="shared" ref="AH3:AH66" si="3">IF(AG3=2,D3,"")</f>
        <v/>
      </c>
      <c r="AI3" t="str">
        <f t="shared" ref="AI3:AI66" si="4">IF(AG3=2,E3,"")</f>
        <v/>
      </c>
      <c r="AJ3" t="str">
        <f t="shared" ref="AJ3:AJ66" si="5">IF(AG3=2,F3,"")</f>
        <v/>
      </c>
      <c r="AK3" t="str">
        <f t="shared" ref="AK3:AK66" si="6">IF(AG3=2,G3,"")</f>
        <v/>
      </c>
      <c r="AL3" t="str">
        <f t="shared" ref="AL3:AL66" si="7">IF(AG3=2,H3,"")</f>
        <v/>
      </c>
      <c r="AM3" t="str">
        <f t="shared" ref="AM3:AM66" si="8">IF(AG3=2,I3,"")</f>
        <v/>
      </c>
      <c r="AN3" t="str">
        <f t="shared" ref="AN3:AN66" si="9">IF(AG3=2,J3,"")</f>
        <v/>
      </c>
      <c r="AO3" t="str">
        <f t="shared" ref="AO3:AO66" si="10">IF(AG3=2,K3,"")</f>
        <v/>
      </c>
      <c r="AP3" t="str">
        <f t="shared" ref="AP3:AP66" si="11">IF(AG3=2,L3,"")</f>
        <v/>
      </c>
      <c r="AQ3" t="str">
        <f t="shared" ref="AQ3:AQ66" si="12">IF(AG3=2,M3,"")</f>
        <v/>
      </c>
      <c r="AR3" t="str">
        <f t="shared" ref="AR3:AR66" si="13">IF(AG3=2,N3,"")</f>
        <v/>
      </c>
      <c r="AS3" t="str">
        <f t="shared" ref="AS3:AS66" si="14">IF(AG3=2,O3,"")</f>
        <v/>
      </c>
      <c r="AT3" t="str">
        <f t="shared" ref="AT3:AT66" si="15">IF(AG3=2,P3,"")</f>
        <v/>
      </c>
      <c r="AU3" t="str">
        <f t="shared" ref="AU3:AU66" si="16">IF(AG3=2,Q3,"")</f>
        <v/>
      </c>
      <c r="AV3" t="str">
        <f t="shared" ref="AV3:AV66" si="17">IF(AG3=2,R3,"")</f>
        <v/>
      </c>
      <c r="AW3" t="str">
        <f t="shared" ref="AW3:AW66" si="18">IF(AG3=2,S3,"")</f>
        <v/>
      </c>
      <c r="AX3" t="str">
        <f t="shared" ref="AX3:AX66" si="19">IF(AG3=2,T3,"")</f>
        <v/>
      </c>
      <c r="AY3" t="str">
        <f t="shared" ref="AY3:AY66" si="20">IF(AG3=2,U3,"")</f>
        <v/>
      </c>
      <c r="AZ3" t="str">
        <f t="shared" ref="AZ3:AZ66" si="21">IF(AG3=2,V3,"")</f>
        <v/>
      </c>
      <c r="BA3" t="str">
        <f t="shared" ref="BA3:BA66" si="22">IF(AG3=2,W3,"")</f>
        <v/>
      </c>
      <c r="BB3" t="str">
        <f t="shared" ref="BB3:BB66" si="23">IF(AG3=2,X3,"")</f>
        <v/>
      </c>
      <c r="BC3" t="str">
        <f t="shared" ref="BC3:BC66" si="24">IF(AG3=2,Y3,"")</f>
        <v/>
      </c>
      <c r="BD3" t="str">
        <f t="shared" ref="BD3:BD66" si="25">IF(AG3=2,Z3,"")</f>
        <v/>
      </c>
    </row>
    <row r="4" spans="1:56" x14ac:dyDescent="0.2">
      <c r="A4" t="s">
        <v>490</v>
      </c>
      <c r="B4" t="s">
        <v>787</v>
      </c>
      <c r="C4" t="s">
        <v>816</v>
      </c>
      <c r="D4">
        <v>3.1</v>
      </c>
      <c r="E4">
        <v>4.5</v>
      </c>
      <c r="F4">
        <v>2.1</v>
      </c>
      <c r="G4">
        <v>3.8</v>
      </c>
      <c r="H4">
        <v>2</v>
      </c>
      <c r="I4">
        <v>4</v>
      </c>
      <c r="J4">
        <v>4.8</v>
      </c>
      <c r="K4">
        <v>1</v>
      </c>
      <c r="L4">
        <v>2</v>
      </c>
      <c r="M4">
        <v>2</v>
      </c>
      <c r="N4">
        <v>1</v>
      </c>
      <c r="O4">
        <v>1</v>
      </c>
      <c r="P4">
        <v>3.6</v>
      </c>
      <c r="Q4">
        <v>4.9000000000000004</v>
      </c>
      <c r="R4">
        <v>3.3</v>
      </c>
      <c r="S4">
        <v>4.8</v>
      </c>
      <c r="T4">
        <v>1</v>
      </c>
      <c r="U4">
        <v>1</v>
      </c>
      <c r="V4">
        <v>1</v>
      </c>
      <c r="W4">
        <v>1</v>
      </c>
      <c r="X4">
        <v>2</v>
      </c>
      <c r="Y4">
        <v>1</v>
      </c>
      <c r="Z4">
        <v>1</v>
      </c>
      <c r="AA4" s="28">
        <v>2.4</v>
      </c>
      <c r="AE4">
        <f t="shared" si="0"/>
        <v>0</v>
      </c>
      <c r="AF4">
        <f t="shared" si="1"/>
        <v>0</v>
      </c>
      <c r="AG4">
        <f t="shared" si="2"/>
        <v>0</v>
      </c>
      <c r="AH4" t="str">
        <f t="shared" si="3"/>
        <v/>
      </c>
      <c r="AI4" t="str">
        <f t="shared" si="4"/>
        <v/>
      </c>
      <c r="AJ4" t="str">
        <f t="shared" si="5"/>
        <v/>
      </c>
      <c r="AK4" t="str">
        <f t="shared" si="6"/>
        <v/>
      </c>
      <c r="AL4" t="str">
        <f t="shared" si="7"/>
        <v/>
      </c>
      <c r="AM4" t="str">
        <f t="shared" si="8"/>
        <v/>
      </c>
      <c r="AN4" t="str">
        <f t="shared" si="9"/>
        <v/>
      </c>
      <c r="AO4" t="str">
        <f t="shared" si="10"/>
        <v/>
      </c>
      <c r="AP4" t="str">
        <f t="shared" si="11"/>
        <v/>
      </c>
      <c r="AQ4" t="str">
        <f t="shared" si="12"/>
        <v/>
      </c>
      <c r="AR4" t="str">
        <f t="shared" si="13"/>
        <v/>
      </c>
      <c r="AS4" t="str">
        <f t="shared" si="14"/>
        <v/>
      </c>
      <c r="AT4" t="str">
        <f t="shared" si="15"/>
        <v/>
      </c>
      <c r="AU4" t="str">
        <f t="shared" si="16"/>
        <v/>
      </c>
      <c r="AV4" t="str">
        <f t="shared" si="17"/>
        <v/>
      </c>
      <c r="AW4" t="str">
        <f t="shared" si="18"/>
        <v/>
      </c>
      <c r="AX4" t="str">
        <f t="shared" si="19"/>
        <v/>
      </c>
      <c r="AY4" t="str">
        <f t="shared" si="20"/>
        <v/>
      </c>
      <c r="AZ4" t="str">
        <f t="shared" si="21"/>
        <v/>
      </c>
      <c r="BA4" t="str">
        <f t="shared" si="22"/>
        <v/>
      </c>
      <c r="BB4" t="str">
        <f t="shared" si="23"/>
        <v/>
      </c>
      <c r="BC4" t="str">
        <f t="shared" si="24"/>
        <v/>
      </c>
      <c r="BD4" t="str">
        <f t="shared" si="25"/>
        <v/>
      </c>
    </row>
    <row r="5" spans="1:56" x14ac:dyDescent="0.2">
      <c r="A5" t="s">
        <v>490</v>
      </c>
      <c r="B5" t="s">
        <v>788</v>
      </c>
      <c r="C5" t="s">
        <v>867</v>
      </c>
      <c r="D5">
        <v>3.8</v>
      </c>
      <c r="E5">
        <v>4.5</v>
      </c>
      <c r="F5">
        <v>2.5</v>
      </c>
      <c r="G5">
        <v>3.9</v>
      </c>
      <c r="H5">
        <v>3</v>
      </c>
      <c r="I5">
        <v>4.5</v>
      </c>
      <c r="J5">
        <v>4.8</v>
      </c>
      <c r="K5">
        <v>1</v>
      </c>
      <c r="L5">
        <v>2</v>
      </c>
      <c r="M5">
        <v>2</v>
      </c>
      <c r="N5">
        <v>1</v>
      </c>
      <c r="O5">
        <v>1</v>
      </c>
      <c r="P5">
        <v>3.8</v>
      </c>
      <c r="Q5">
        <v>4.5</v>
      </c>
      <c r="R5">
        <v>3.7</v>
      </c>
      <c r="S5">
        <v>4.7</v>
      </c>
      <c r="T5">
        <v>1</v>
      </c>
      <c r="U5">
        <v>1</v>
      </c>
      <c r="V5">
        <v>1</v>
      </c>
      <c r="W5">
        <v>1</v>
      </c>
      <c r="X5">
        <v>2</v>
      </c>
      <c r="Y5">
        <v>1</v>
      </c>
      <c r="Z5">
        <v>1</v>
      </c>
      <c r="AA5" s="28">
        <v>2.6</v>
      </c>
      <c r="AE5">
        <f t="shared" si="0"/>
        <v>0</v>
      </c>
      <c r="AF5">
        <f t="shared" si="1"/>
        <v>0</v>
      </c>
      <c r="AG5">
        <f t="shared" si="2"/>
        <v>0</v>
      </c>
      <c r="AH5" t="str">
        <f t="shared" si="3"/>
        <v/>
      </c>
      <c r="AI5" t="str">
        <f t="shared" si="4"/>
        <v/>
      </c>
      <c r="AJ5" t="str">
        <f t="shared" si="5"/>
        <v/>
      </c>
      <c r="AK5" t="str">
        <f t="shared" si="6"/>
        <v/>
      </c>
      <c r="AL5" t="str">
        <f t="shared" si="7"/>
        <v/>
      </c>
      <c r="AM5" t="str">
        <f t="shared" si="8"/>
        <v/>
      </c>
      <c r="AN5" t="str">
        <f t="shared" si="9"/>
        <v/>
      </c>
      <c r="AO5" t="str">
        <f t="shared" si="10"/>
        <v/>
      </c>
      <c r="AP5" t="str">
        <f t="shared" si="11"/>
        <v/>
      </c>
      <c r="AQ5" t="str">
        <f t="shared" si="12"/>
        <v/>
      </c>
      <c r="AR5" t="str">
        <f t="shared" si="13"/>
        <v/>
      </c>
      <c r="AS5" t="str">
        <f t="shared" si="14"/>
        <v/>
      </c>
      <c r="AT5" t="str">
        <f t="shared" si="15"/>
        <v/>
      </c>
      <c r="AU5" t="str">
        <f t="shared" si="16"/>
        <v/>
      </c>
      <c r="AV5" t="str">
        <f t="shared" si="17"/>
        <v/>
      </c>
      <c r="AW5" t="str">
        <f t="shared" si="18"/>
        <v/>
      </c>
      <c r="AX5" t="str">
        <f t="shared" si="19"/>
        <v/>
      </c>
      <c r="AY5" t="str">
        <f t="shared" si="20"/>
        <v/>
      </c>
      <c r="AZ5" t="str">
        <f t="shared" si="21"/>
        <v/>
      </c>
      <c r="BA5" t="str">
        <f t="shared" si="22"/>
        <v/>
      </c>
      <c r="BB5" t="str">
        <f t="shared" si="23"/>
        <v/>
      </c>
      <c r="BC5" t="str">
        <f t="shared" si="24"/>
        <v/>
      </c>
      <c r="BD5" t="str">
        <f t="shared" si="25"/>
        <v/>
      </c>
    </row>
    <row r="6" spans="1:56" x14ac:dyDescent="0.2">
      <c r="A6" t="s">
        <v>490</v>
      </c>
      <c r="B6" t="s">
        <v>789</v>
      </c>
      <c r="C6" t="s">
        <v>817</v>
      </c>
      <c r="D6">
        <v>3.7</v>
      </c>
      <c r="E6">
        <v>4.7</v>
      </c>
      <c r="F6">
        <v>2.8</v>
      </c>
      <c r="G6">
        <v>3.9</v>
      </c>
      <c r="H6">
        <v>3</v>
      </c>
      <c r="I6">
        <v>4.5</v>
      </c>
      <c r="J6">
        <v>4.8</v>
      </c>
      <c r="K6">
        <v>1</v>
      </c>
      <c r="L6">
        <v>2</v>
      </c>
      <c r="M6">
        <v>2</v>
      </c>
      <c r="N6">
        <v>1</v>
      </c>
      <c r="O6">
        <v>1</v>
      </c>
      <c r="P6">
        <v>3.9</v>
      </c>
      <c r="Q6">
        <v>4.8</v>
      </c>
      <c r="R6">
        <v>3.5</v>
      </c>
      <c r="S6">
        <v>4.7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 s="28">
        <v>2.5</v>
      </c>
      <c r="AE6">
        <f t="shared" si="0"/>
        <v>0</v>
      </c>
      <c r="AF6">
        <f t="shared" si="1"/>
        <v>0</v>
      </c>
      <c r="AG6">
        <f t="shared" si="2"/>
        <v>0</v>
      </c>
      <c r="AH6" t="str">
        <f t="shared" si="3"/>
        <v/>
      </c>
      <c r="AI6" t="str">
        <f t="shared" si="4"/>
        <v/>
      </c>
      <c r="AJ6" t="str">
        <f t="shared" si="5"/>
        <v/>
      </c>
      <c r="AK6" t="str">
        <f t="shared" si="6"/>
        <v/>
      </c>
      <c r="AL6" t="str">
        <f t="shared" si="7"/>
        <v/>
      </c>
      <c r="AM6" t="str">
        <f t="shared" si="8"/>
        <v/>
      </c>
      <c r="AN6" t="str">
        <f t="shared" si="9"/>
        <v/>
      </c>
      <c r="AO6" t="str">
        <f t="shared" si="10"/>
        <v/>
      </c>
      <c r="AP6" t="str">
        <f t="shared" si="11"/>
        <v/>
      </c>
      <c r="AQ6" t="str">
        <f t="shared" si="12"/>
        <v/>
      </c>
      <c r="AR6" t="str">
        <f t="shared" si="13"/>
        <v/>
      </c>
      <c r="AS6" t="str">
        <f t="shared" si="14"/>
        <v/>
      </c>
      <c r="AT6" t="str">
        <f t="shared" si="15"/>
        <v/>
      </c>
      <c r="AU6" t="str">
        <f t="shared" si="16"/>
        <v/>
      </c>
      <c r="AV6" t="str">
        <f t="shared" si="17"/>
        <v/>
      </c>
      <c r="AW6" t="str">
        <f t="shared" si="18"/>
        <v/>
      </c>
      <c r="AX6" t="str">
        <f t="shared" si="19"/>
        <v/>
      </c>
      <c r="AY6" t="str">
        <f t="shared" si="20"/>
        <v/>
      </c>
      <c r="AZ6" t="str">
        <f t="shared" si="21"/>
        <v/>
      </c>
      <c r="BA6" t="str">
        <f t="shared" si="22"/>
        <v/>
      </c>
      <c r="BB6" t="str">
        <f t="shared" si="23"/>
        <v/>
      </c>
      <c r="BC6" t="str">
        <f t="shared" si="24"/>
        <v/>
      </c>
      <c r="BD6" t="str">
        <f t="shared" si="25"/>
        <v/>
      </c>
    </row>
    <row r="7" spans="1:56" x14ac:dyDescent="0.2">
      <c r="A7" t="s">
        <v>492</v>
      </c>
      <c r="D7" s="82">
        <v>1</v>
      </c>
      <c r="E7" s="82">
        <v>1</v>
      </c>
      <c r="F7" s="82">
        <v>1</v>
      </c>
      <c r="G7" s="82">
        <v>2</v>
      </c>
      <c r="H7" s="82">
        <v>1</v>
      </c>
      <c r="I7" s="82">
        <v>2</v>
      </c>
      <c r="J7" s="87">
        <v>1</v>
      </c>
      <c r="K7" s="84">
        <v>1</v>
      </c>
      <c r="L7" s="82">
        <v>2</v>
      </c>
      <c r="M7" s="82">
        <v>1</v>
      </c>
      <c r="N7" s="82">
        <v>1</v>
      </c>
      <c r="O7" s="82">
        <v>1</v>
      </c>
      <c r="P7" s="89">
        <v>4</v>
      </c>
      <c r="Q7" s="84">
        <v>2</v>
      </c>
      <c r="R7" s="82">
        <v>2</v>
      </c>
      <c r="S7" s="82">
        <v>2</v>
      </c>
      <c r="T7" s="87">
        <v>1</v>
      </c>
      <c r="U7" s="84">
        <v>1</v>
      </c>
      <c r="V7" s="82">
        <v>1</v>
      </c>
      <c r="W7" s="82">
        <v>1</v>
      </c>
      <c r="X7" s="82">
        <v>1</v>
      </c>
      <c r="Y7" s="82">
        <v>1</v>
      </c>
      <c r="Z7" s="88">
        <v>1</v>
      </c>
      <c r="AA7" s="28">
        <v>1.4</v>
      </c>
      <c r="AE7">
        <f t="shared" si="0"/>
        <v>0</v>
      </c>
      <c r="AF7">
        <f t="shared" si="1"/>
        <v>0</v>
      </c>
      <c r="AG7">
        <f t="shared" si="2"/>
        <v>0</v>
      </c>
      <c r="AH7" t="str">
        <f t="shared" si="3"/>
        <v/>
      </c>
      <c r="AI7" t="str">
        <f t="shared" si="4"/>
        <v/>
      </c>
      <c r="AJ7" t="str">
        <f t="shared" si="5"/>
        <v/>
      </c>
      <c r="AK7" t="str">
        <f t="shared" si="6"/>
        <v/>
      </c>
      <c r="AL7" t="str">
        <f t="shared" si="7"/>
        <v/>
      </c>
      <c r="AM7" t="str">
        <f t="shared" si="8"/>
        <v/>
      </c>
      <c r="AN7" t="str">
        <f t="shared" si="9"/>
        <v/>
      </c>
      <c r="AO7" t="str">
        <f t="shared" si="10"/>
        <v/>
      </c>
      <c r="AP7" t="str">
        <f t="shared" si="11"/>
        <v/>
      </c>
      <c r="AQ7" t="str">
        <f t="shared" si="12"/>
        <v/>
      </c>
      <c r="AR7" t="str">
        <f t="shared" si="13"/>
        <v/>
      </c>
      <c r="AS7" t="str">
        <f t="shared" si="14"/>
        <v/>
      </c>
      <c r="AT7" t="str">
        <f t="shared" si="15"/>
        <v/>
      </c>
      <c r="AU7" t="str">
        <f t="shared" si="16"/>
        <v/>
      </c>
      <c r="AV7" t="str">
        <f t="shared" si="17"/>
        <v/>
      </c>
      <c r="AW7" t="str">
        <f t="shared" si="18"/>
        <v/>
      </c>
      <c r="AX7" t="str">
        <f t="shared" si="19"/>
        <v/>
      </c>
      <c r="AY7" t="str">
        <f t="shared" si="20"/>
        <v/>
      </c>
      <c r="AZ7" t="str">
        <f t="shared" si="21"/>
        <v/>
      </c>
      <c r="BA7" t="str">
        <f t="shared" si="22"/>
        <v/>
      </c>
      <c r="BB7" t="str">
        <f t="shared" si="23"/>
        <v/>
      </c>
      <c r="BC7" t="str">
        <f t="shared" si="24"/>
        <v/>
      </c>
      <c r="BD7" t="str">
        <f t="shared" si="25"/>
        <v/>
      </c>
    </row>
    <row r="8" spans="1:56" x14ac:dyDescent="0.2">
      <c r="A8" t="s">
        <v>492</v>
      </c>
      <c r="B8" t="s">
        <v>790</v>
      </c>
      <c r="C8" t="s">
        <v>818</v>
      </c>
      <c r="D8">
        <v>1.5</v>
      </c>
      <c r="E8">
        <v>1.5</v>
      </c>
      <c r="F8">
        <v>1.5</v>
      </c>
      <c r="G8">
        <v>2.5</v>
      </c>
      <c r="H8">
        <v>1.5</v>
      </c>
      <c r="I8">
        <v>2.5</v>
      </c>
      <c r="J8">
        <v>1.5</v>
      </c>
      <c r="K8">
        <v>1</v>
      </c>
      <c r="L8">
        <v>2</v>
      </c>
      <c r="M8">
        <v>1.5</v>
      </c>
      <c r="N8">
        <v>1</v>
      </c>
      <c r="O8">
        <v>1</v>
      </c>
      <c r="P8">
        <v>4.5</v>
      </c>
      <c r="Q8">
        <v>2</v>
      </c>
      <c r="R8">
        <v>2</v>
      </c>
      <c r="S8">
        <v>2.5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 s="28">
        <v>1.6</v>
      </c>
      <c r="AE8">
        <f t="shared" si="0"/>
        <v>0</v>
      </c>
      <c r="AF8">
        <f t="shared" si="1"/>
        <v>0</v>
      </c>
      <c r="AG8">
        <f t="shared" ref="AG8:AG66" si="26">SUM(AE8:AF8)</f>
        <v>0</v>
      </c>
      <c r="AH8" t="str">
        <f t="shared" si="3"/>
        <v/>
      </c>
      <c r="AI8" t="str">
        <f t="shared" si="4"/>
        <v/>
      </c>
      <c r="AJ8" t="str">
        <f t="shared" si="5"/>
        <v/>
      </c>
      <c r="AK8" t="str">
        <f t="shared" si="6"/>
        <v/>
      </c>
      <c r="AL8" t="str">
        <f t="shared" si="7"/>
        <v/>
      </c>
      <c r="AM8" t="str">
        <f t="shared" si="8"/>
        <v/>
      </c>
      <c r="AN8" t="str">
        <f t="shared" si="9"/>
        <v/>
      </c>
      <c r="AO8" t="str">
        <f t="shared" si="10"/>
        <v/>
      </c>
      <c r="AP8" t="str">
        <f t="shared" si="11"/>
        <v/>
      </c>
      <c r="AQ8" t="str">
        <f t="shared" si="12"/>
        <v/>
      </c>
      <c r="AR8" t="str">
        <f t="shared" si="13"/>
        <v/>
      </c>
      <c r="AS8" t="str">
        <f t="shared" si="14"/>
        <v/>
      </c>
      <c r="AT8" t="str">
        <f t="shared" si="15"/>
        <v/>
      </c>
      <c r="AU8" t="str">
        <f t="shared" si="16"/>
        <v/>
      </c>
      <c r="AV8" t="str">
        <f t="shared" si="17"/>
        <v/>
      </c>
      <c r="AW8" t="str">
        <f t="shared" si="18"/>
        <v/>
      </c>
      <c r="AX8" t="str">
        <f t="shared" si="19"/>
        <v/>
      </c>
      <c r="AY8" t="str">
        <f t="shared" si="20"/>
        <v/>
      </c>
      <c r="AZ8" t="str">
        <f t="shared" si="21"/>
        <v/>
      </c>
      <c r="BA8" t="str">
        <f t="shared" si="22"/>
        <v/>
      </c>
      <c r="BB8" t="str">
        <f t="shared" si="23"/>
        <v/>
      </c>
      <c r="BC8" t="str">
        <f t="shared" si="24"/>
        <v/>
      </c>
      <c r="BD8" t="str">
        <f t="shared" si="25"/>
        <v/>
      </c>
    </row>
    <row r="9" spans="1:56" x14ac:dyDescent="0.2">
      <c r="A9" t="s">
        <v>492</v>
      </c>
      <c r="B9" t="s">
        <v>791</v>
      </c>
      <c r="C9" t="s">
        <v>819</v>
      </c>
      <c r="D9">
        <v>1.8</v>
      </c>
      <c r="E9">
        <v>1.5</v>
      </c>
      <c r="F9">
        <v>1.5</v>
      </c>
      <c r="G9">
        <v>2.5</v>
      </c>
      <c r="H9">
        <v>1</v>
      </c>
      <c r="I9">
        <v>2</v>
      </c>
      <c r="J9">
        <v>1</v>
      </c>
      <c r="K9">
        <v>1</v>
      </c>
      <c r="L9">
        <v>2</v>
      </c>
      <c r="M9">
        <v>1.5</v>
      </c>
      <c r="N9">
        <v>1</v>
      </c>
      <c r="O9">
        <v>1</v>
      </c>
      <c r="P9">
        <v>4.5</v>
      </c>
      <c r="Q9">
        <v>2</v>
      </c>
      <c r="R9">
        <v>2</v>
      </c>
      <c r="S9">
        <v>2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 s="28">
        <v>1.5</v>
      </c>
      <c r="AE9">
        <f t="shared" si="0"/>
        <v>0</v>
      </c>
      <c r="AF9">
        <f t="shared" si="1"/>
        <v>0</v>
      </c>
      <c r="AG9">
        <f t="shared" si="26"/>
        <v>0</v>
      </c>
      <c r="AH9" t="str">
        <f t="shared" si="3"/>
        <v/>
      </c>
      <c r="AI9" t="str">
        <f t="shared" si="4"/>
        <v/>
      </c>
      <c r="AJ9" t="str">
        <f t="shared" si="5"/>
        <v/>
      </c>
      <c r="AK9" t="str">
        <f t="shared" si="6"/>
        <v/>
      </c>
      <c r="AL9" t="str">
        <f t="shared" si="7"/>
        <v/>
      </c>
      <c r="AM9" t="str">
        <f t="shared" si="8"/>
        <v/>
      </c>
      <c r="AN9" t="str">
        <f t="shared" si="9"/>
        <v/>
      </c>
      <c r="AO9" t="str">
        <f t="shared" si="10"/>
        <v/>
      </c>
      <c r="AP9" t="str">
        <f t="shared" si="11"/>
        <v/>
      </c>
      <c r="AQ9" t="str">
        <f t="shared" si="12"/>
        <v/>
      </c>
      <c r="AR9" t="str">
        <f t="shared" si="13"/>
        <v/>
      </c>
      <c r="AS9" t="str">
        <f t="shared" si="14"/>
        <v/>
      </c>
      <c r="AT9" t="str">
        <f t="shared" si="15"/>
        <v/>
      </c>
      <c r="AU9" t="str">
        <f t="shared" si="16"/>
        <v/>
      </c>
      <c r="AV9" t="str">
        <f t="shared" si="17"/>
        <v/>
      </c>
      <c r="AW9" t="str">
        <f t="shared" si="18"/>
        <v/>
      </c>
      <c r="AX9" t="str">
        <f t="shared" si="19"/>
        <v/>
      </c>
      <c r="AY9" t="str">
        <f t="shared" si="20"/>
        <v/>
      </c>
      <c r="AZ9" t="str">
        <f t="shared" si="21"/>
        <v/>
      </c>
      <c r="BA9" t="str">
        <f t="shared" si="22"/>
        <v/>
      </c>
      <c r="BB9" t="str">
        <f t="shared" si="23"/>
        <v/>
      </c>
      <c r="BC9" t="str">
        <f t="shared" si="24"/>
        <v/>
      </c>
      <c r="BD9" t="str">
        <f t="shared" si="25"/>
        <v/>
      </c>
    </row>
    <row r="10" spans="1:56" x14ac:dyDescent="0.2">
      <c r="A10" t="s">
        <v>492</v>
      </c>
      <c r="B10" t="s">
        <v>792</v>
      </c>
      <c r="C10" t="s">
        <v>820</v>
      </c>
      <c r="D10">
        <v>1.6</v>
      </c>
      <c r="E10">
        <v>1.5</v>
      </c>
      <c r="F10">
        <v>1.4</v>
      </c>
      <c r="G10">
        <v>2.5</v>
      </c>
      <c r="H10">
        <v>1</v>
      </c>
      <c r="I10">
        <v>2</v>
      </c>
      <c r="J10">
        <v>1</v>
      </c>
      <c r="K10">
        <v>1</v>
      </c>
      <c r="L10">
        <v>2</v>
      </c>
      <c r="M10">
        <v>1.5</v>
      </c>
      <c r="N10">
        <v>1</v>
      </c>
      <c r="O10">
        <v>1</v>
      </c>
      <c r="P10">
        <v>4.5</v>
      </c>
      <c r="Q10">
        <v>2</v>
      </c>
      <c r="R10">
        <v>2</v>
      </c>
      <c r="S10">
        <v>2.5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 s="28">
        <v>1.5</v>
      </c>
      <c r="AE10">
        <f t="shared" si="0"/>
        <v>0</v>
      </c>
      <c r="AF10">
        <f t="shared" si="1"/>
        <v>0</v>
      </c>
      <c r="AG10">
        <f t="shared" si="26"/>
        <v>0</v>
      </c>
      <c r="AH10" t="str">
        <f t="shared" si="3"/>
        <v/>
      </c>
      <c r="AI10" t="str">
        <f t="shared" si="4"/>
        <v/>
      </c>
      <c r="AJ10" t="str">
        <f t="shared" si="5"/>
        <v/>
      </c>
      <c r="AK10" t="str">
        <f t="shared" si="6"/>
        <v/>
      </c>
      <c r="AL10" t="str">
        <f t="shared" si="7"/>
        <v/>
      </c>
      <c r="AM10" t="str">
        <f t="shared" si="8"/>
        <v/>
      </c>
      <c r="AN10" t="str">
        <f t="shared" si="9"/>
        <v/>
      </c>
      <c r="AO10" t="str">
        <f t="shared" si="10"/>
        <v/>
      </c>
      <c r="AP10" t="str">
        <f t="shared" si="11"/>
        <v/>
      </c>
      <c r="AQ10" t="str">
        <f t="shared" si="12"/>
        <v/>
      </c>
      <c r="AR10" t="str">
        <f t="shared" si="13"/>
        <v/>
      </c>
      <c r="AS10" t="str">
        <f t="shared" si="14"/>
        <v/>
      </c>
      <c r="AT10" t="str">
        <f t="shared" si="15"/>
        <v/>
      </c>
      <c r="AU10" t="str">
        <f t="shared" si="16"/>
        <v/>
      </c>
      <c r="AV10" t="str">
        <f t="shared" si="17"/>
        <v/>
      </c>
      <c r="AW10" t="str">
        <f t="shared" si="18"/>
        <v/>
      </c>
      <c r="AX10" t="str">
        <f t="shared" si="19"/>
        <v/>
      </c>
      <c r="AY10" t="str">
        <f t="shared" si="20"/>
        <v/>
      </c>
      <c r="AZ10" t="str">
        <f t="shared" si="21"/>
        <v/>
      </c>
      <c r="BA10" t="str">
        <f t="shared" si="22"/>
        <v/>
      </c>
      <c r="BB10" t="str">
        <f t="shared" si="23"/>
        <v/>
      </c>
      <c r="BC10" t="str">
        <f t="shared" si="24"/>
        <v/>
      </c>
      <c r="BD10" t="str">
        <f t="shared" si="25"/>
        <v/>
      </c>
    </row>
    <row r="11" spans="1:56" x14ac:dyDescent="0.2">
      <c r="A11" t="s">
        <v>494</v>
      </c>
      <c r="D11" s="81">
        <v>5</v>
      </c>
      <c r="E11" s="81">
        <v>4</v>
      </c>
      <c r="F11" s="81">
        <v>5</v>
      </c>
      <c r="G11" s="81">
        <v>4</v>
      </c>
      <c r="H11" s="81">
        <v>5</v>
      </c>
      <c r="I11" s="81">
        <v>5</v>
      </c>
      <c r="J11" s="83">
        <v>4</v>
      </c>
      <c r="K11" s="90">
        <v>3</v>
      </c>
      <c r="L11" s="82">
        <v>2</v>
      </c>
      <c r="M11" s="80">
        <v>3</v>
      </c>
      <c r="N11" s="80">
        <v>3</v>
      </c>
      <c r="O11" s="80">
        <v>3</v>
      </c>
      <c r="P11" s="88">
        <v>1</v>
      </c>
      <c r="Q11" s="90">
        <v>3</v>
      </c>
      <c r="R11" s="81">
        <v>4</v>
      </c>
      <c r="S11" s="81">
        <v>4</v>
      </c>
      <c r="T11" s="83">
        <v>4</v>
      </c>
      <c r="U11" s="90">
        <v>3</v>
      </c>
      <c r="V11" s="81">
        <v>4</v>
      </c>
      <c r="W11" s="80">
        <v>3</v>
      </c>
      <c r="X11" s="81">
        <v>4</v>
      </c>
      <c r="Y11" s="82">
        <v>1</v>
      </c>
      <c r="Z11" s="85">
        <v>3</v>
      </c>
      <c r="AA11" s="28">
        <v>3.5</v>
      </c>
      <c r="AE11">
        <f t="shared" si="0"/>
        <v>0</v>
      </c>
      <c r="AF11">
        <f t="shared" si="1"/>
        <v>0</v>
      </c>
      <c r="AG11">
        <f t="shared" si="26"/>
        <v>0</v>
      </c>
      <c r="AH11" t="str">
        <f t="shared" si="3"/>
        <v/>
      </c>
      <c r="AI11" t="str">
        <f t="shared" si="4"/>
        <v/>
      </c>
      <c r="AJ11" t="str">
        <f t="shared" si="5"/>
        <v/>
      </c>
      <c r="AK11" t="str">
        <f t="shared" si="6"/>
        <v/>
      </c>
      <c r="AL11" t="str">
        <f t="shared" si="7"/>
        <v/>
      </c>
      <c r="AM11" t="str">
        <f t="shared" si="8"/>
        <v/>
      </c>
      <c r="AN11" t="str">
        <f t="shared" si="9"/>
        <v/>
      </c>
      <c r="AO11" t="str">
        <f t="shared" si="10"/>
        <v/>
      </c>
      <c r="AP11" t="str">
        <f t="shared" si="11"/>
        <v/>
      </c>
      <c r="AQ11" t="str">
        <f t="shared" si="12"/>
        <v/>
      </c>
      <c r="AR11" t="str">
        <f t="shared" si="13"/>
        <v/>
      </c>
      <c r="AS11" t="str">
        <f t="shared" si="14"/>
        <v/>
      </c>
      <c r="AT11" t="str">
        <f t="shared" si="15"/>
        <v/>
      </c>
      <c r="AU11" t="str">
        <f t="shared" si="16"/>
        <v/>
      </c>
      <c r="AV11" t="str">
        <f t="shared" si="17"/>
        <v/>
      </c>
      <c r="AW11" t="str">
        <f t="shared" si="18"/>
        <v/>
      </c>
      <c r="AX11" t="str">
        <f t="shared" si="19"/>
        <v/>
      </c>
      <c r="AY11" t="str">
        <f t="shared" si="20"/>
        <v/>
      </c>
      <c r="AZ11" t="str">
        <f t="shared" si="21"/>
        <v/>
      </c>
      <c r="BA11" t="str">
        <f t="shared" si="22"/>
        <v/>
      </c>
      <c r="BB11" t="str">
        <f t="shared" si="23"/>
        <v/>
      </c>
      <c r="BC11" t="str">
        <f t="shared" si="24"/>
        <v/>
      </c>
      <c r="BD11" t="str">
        <f t="shared" si="25"/>
        <v/>
      </c>
    </row>
    <row r="12" spans="1:56" x14ac:dyDescent="0.2">
      <c r="A12" t="s">
        <v>494</v>
      </c>
      <c r="B12" t="s">
        <v>793</v>
      </c>
      <c r="C12" t="s">
        <v>821</v>
      </c>
      <c r="D12">
        <v>5</v>
      </c>
      <c r="E12">
        <v>4.5</v>
      </c>
      <c r="F12">
        <v>5</v>
      </c>
      <c r="G12">
        <v>4.8</v>
      </c>
      <c r="H12">
        <v>5</v>
      </c>
      <c r="I12">
        <v>5</v>
      </c>
      <c r="J12">
        <v>4.2</v>
      </c>
      <c r="K12">
        <v>3.8</v>
      </c>
      <c r="L12">
        <v>2</v>
      </c>
      <c r="M12">
        <v>3</v>
      </c>
      <c r="N12">
        <v>3.5</v>
      </c>
      <c r="O12">
        <v>3.8</v>
      </c>
      <c r="P12">
        <v>1.5</v>
      </c>
      <c r="Q12">
        <v>3.5</v>
      </c>
      <c r="R12">
        <v>4.8</v>
      </c>
      <c r="S12">
        <v>4.8</v>
      </c>
      <c r="T12">
        <v>4.2</v>
      </c>
      <c r="U12">
        <v>3.8</v>
      </c>
      <c r="V12">
        <v>4.8</v>
      </c>
      <c r="W12">
        <v>3.5</v>
      </c>
      <c r="X12">
        <v>4</v>
      </c>
      <c r="Y12">
        <v>1</v>
      </c>
      <c r="Z12">
        <v>3.8</v>
      </c>
      <c r="AA12" s="28">
        <v>3.9</v>
      </c>
      <c r="AE12">
        <f t="shared" si="0"/>
        <v>0</v>
      </c>
      <c r="AF12">
        <f t="shared" si="1"/>
        <v>0</v>
      </c>
      <c r="AG12">
        <f t="shared" si="26"/>
        <v>0</v>
      </c>
      <c r="AH12" t="str">
        <f t="shared" si="3"/>
        <v/>
      </c>
      <c r="AI12" t="str">
        <f t="shared" si="4"/>
        <v/>
      </c>
      <c r="AJ12" t="str">
        <f t="shared" si="5"/>
        <v/>
      </c>
      <c r="AK12" t="str">
        <f t="shared" si="6"/>
        <v/>
      </c>
      <c r="AL12" t="str">
        <f t="shared" si="7"/>
        <v/>
      </c>
      <c r="AM12" t="str">
        <f t="shared" si="8"/>
        <v/>
      </c>
      <c r="AN12" t="str">
        <f t="shared" si="9"/>
        <v/>
      </c>
      <c r="AO12" t="str">
        <f t="shared" si="10"/>
        <v/>
      </c>
      <c r="AP12" t="str">
        <f t="shared" si="11"/>
        <v/>
      </c>
      <c r="AQ12" t="str">
        <f t="shared" si="12"/>
        <v/>
      </c>
      <c r="AR12" t="str">
        <f t="shared" si="13"/>
        <v/>
      </c>
      <c r="AS12" t="str">
        <f t="shared" si="14"/>
        <v/>
      </c>
      <c r="AT12" t="str">
        <f t="shared" si="15"/>
        <v/>
      </c>
      <c r="AU12" t="str">
        <f t="shared" si="16"/>
        <v/>
      </c>
      <c r="AV12" t="str">
        <f t="shared" si="17"/>
        <v/>
      </c>
      <c r="AW12" t="str">
        <f t="shared" si="18"/>
        <v/>
      </c>
      <c r="AX12" t="str">
        <f t="shared" si="19"/>
        <v/>
      </c>
      <c r="AY12" t="str">
        <f t="shared" si="20"/>
        <v/>
      </c>
      <c r="AZ12" t="str">
        <f t="shared" si="21"/>
        <v/>
      </c>
      <c r="BA12" t="str">
        <f t="shared" si="22"/>
        <v/>
      </c>
      <c r="BB12" t="str">
        <f t="shared" si="23"/>
        <v/>
      </c>
      <c r="BC12" t="str">
        <f t="shared" si="24"/>
        <v/>
      </c>
      <c r="BD12" t="str">
        <f t="shared" si="25"/>
        <v/>
      </c>
    </row>
    <row r="13" spans="1:56" x14ac:dyDescent="0.2">
      <c r="A13" t="s">
        <v>494</v>
      </c>
      <c r="B13" t="s">
        <v>518</v>
      </c>
      <c r="C13" t="s">
        <v>822</v>
      </c>
      <c r="D13">
        <v>5</v>
      </c>
      <c r="E13">
        <v>4</v>
      </c>
      <c r="F13">
        <v>5</v>
      </c>
      <c r="G13">
        <v>4.9000000000000004</v>
      </c>
      <c r="H13">
        <v>5</v>
      </c>
      <c r="I13">
        <v>5</v>
      </c>
      <c r="J13">
        <v>4.8</v>
      </c>
      <c r="K13">
        <v>3.8</v>
      </c>
      <c r="L13">
        <v>2</v>
      </c>
      <c r="M13">
        <v>3.5</v>
      </c>
      <c r="N13">
        <v>3.5</v>
      </c>
      <c r="O13">
        <v>3.8</v>
      </c>
      <c r="P13">
        <v>1.5</v>
      </c>
      <c r="Q13">
        <v>3.2</v>
      </c>
      <c r="R13">
        <v>4.8</v>
      </c>
      <c r="S13">
        <v>4.8</v>
      </c>
      <c r="T13">
        <v>4.0999999999999996</v>
      </c>
      <c r="U13">
        <v>3.5</v>
      </c>
      <c r="V13">
        <v>4.5</v>
      </c>
      <c r="W13">
        <v>3.5</v>
      </c>
      <c r="X13">
        <v>4</v>
      </c>
      <c r="Y13">
        <v>1</v>
      </c>
      <c r="Z13">
        <v>3.5</v>
      </c>
      <c r="AA13" s="28">
        <v>3.9</v>
      </c>
      <c r="AE13">
        <f t="shared" si="0"/>
        <v>0</v>
      </c>
      <c r="AF13">
        <f t="shared" si="1"/>
        <v>0</v>
      </c>
      <c r="AG13">
        <f t="shared" si="26"/>
        <v>0</v>
      </c>
      <c r="AH13" t="str">
        <f t="shared" si="3"/>
        <v/>
      </c>
      <c r="AI13" t="str">
        <f t="shared" si="4"/>
        <v/>
      </c>
      <c r="AJ13" t="str">
        <f t="shared" si="5"/>
        <v/>
      </c>
      <c r="AK13" t="str">
        <f t="shared" si="6"/>
        <v/>
      </c>
      <c r="AL13" t="str">
        <f t="shared" si="7"/>
        <v/>
      </c>
      <c r="AM13" t="str">
        <f t="shared" si="8"/>
        <v/>
      </c>
      <c r="AN13" t="str">
        <f t="shared" si="9"/>
        <v/>
      </c>
      <c r="AO13" t="str">
        <f t="shared" si="10"/>
        <v/>
      </c>
      <c r="AP13" t="str">
        <f t="shared" si="11"/>
        <v/>
      </c>
      <c r="AQ13" t="str">
        <f t="shared" si="12"/>
        <v/>
      </c>
      <c r="AR13" t="str">
        <f t="shared" si="13"/>
        <v/>
      </c>
      <c r="AS13" t="str">
        <f t="shared" si="14"/>
        <v/>
      </c>
      <c r="AT13" t="str">
        <f t="shared" si="15"/>
        <v/>
      </c>
      <c r="AU13" t="str">
        <f t="shared" si="16"/>
        <v/>
      </c>
      <c r="AV13" t="str">
        <f t="shared" si="17"/>
        <v/>
      </c>
      <c r="AW13" t="str">
        <f t="shared" si="18"/>
        <v/>
      </c>
      <c r="AX13" t="str">
        <f t="shared" si="19"/>
        <v/>
      </c>
      <c r="AY13" t="str">
        <f t="shared" si="20"/>
        <v/>
      </c>
      <c r="AZ13" t="str">
        <f t="shared" si="21"/>
        <v/>
      </c>
      <c r="BA13" t="str">
        <f t="shared" si="22"/>
        <v/>
      </c>
      <c r="BB13" t="str">
        <f t="shared" si="23"/>
        <v/>
      </c>
      <c r="BC13" t="str">
        <f t="shared" si="24"/>
        <v/>
      </c>
      <c r="BD13" t="str">
        <f t="shared" si="25"/>
        <v/>
      </c>
    </row>
    <row r="14" spans="1:56" x14ac:dyDescent="0.2">
      <c r="A14" t="s">
        <v>494</v>
      </c>
      <c r="B14" t="s">
        <v>794</v>
      </c>
      <c r="C14" t="s">
        <v>823</v>
      </c>
      <c r="D14">
        <v>5</v>
      </c>
      <c r="E14">
        <v>4.5</v>
      </c>
      <c r="F14">
        <v>5</v>
      </c>
      <c r="G14">
        <v>4.5</v>
      </c>
      <c r="H14">
        <v>5</v>
      </c>
      <c r="I14">
        <v>5</v>
      </c>
      <c r="J14">
        <v>4.7</v>
      </c>
      <c r="K14">
        <v>3.5</v>
      </c>
      <c r="L14">
        <v>2</v>
      </c>
      <c r="M14">
        <v>3.5</v>
      </c>
      <c r="N14">
        <v>3.5</v>
      </c>
      <c r="O14">
        <v>3.8</v>
      </c>
      <c r="P14">
        <v>1.5</v>
      </c>
      <c r="Q14">
        <v>3.5</v>
      </c>
      <c r="R14">
        <v>4.8</v>
      </c>
      <c r="S14">
        <v>4.8</v>
      </c>
      <c r="T14">
        <v>4</v>
      </c>
      <c r="U14">
        <v>3.5</v>
      </c>
      <c r="V14">
        <v>4.5</v>
      </c>
      <c r="W14">
        <v>3.5</v>
      </c>
      <c r="X14">
        <v>4</v>
      </c>
      <c r="Y14">
        <v>1</v>
      </c>
      <c r="Z14">
        <v>3</v>
      </c>
      <c r="AA14" s="28">
        <v>3.8</v>
      </c>
      <c r="AE14">
        <f t="shared" si="0"/>
        <v>0</v>
      </c>
      <c r="AF14">
        <f t="shared" si="1"/>
        <v>0</v>
      </c>
      <c r="AG14">
        <f t="shared" si="26"/>
        <v>0</v>
      </c>
      <c r="AH14" t="str">
        <f t="shared" si="3"/>
        <v/>
      </c>
      <c r="AI14" t="str">
        <f t="shared" si="4"/>
        <v/>
      </c>
      <c r="AJ14" t="str">
        <f t="shared" si="5"/>
        <v/>
      </c>
      <c r="AK14" t="str">
        <f t="shared" si="6"/>
        <v/>
      </c>
      <c r="AL14" t="str">
        <f t="shared" si="7"/>
        <v/>
      </c>
      <c r="AM14" t="str">
        <f t="shared" si="8"/>
        <v/>
      </c>
      <c r="AN14" t="str">
        <f t="shared" si="9"/>
        <v/>
      </c>
      <c r="AO14" t="str">
        <f t="shared" si="10"/>
        <v/>
      </c>
      <c r="AP14" t="str">
        <f t="shared" si="11"/>
        <v/>
      </c>
      <c r="AQ14" t="str">
        <f t="shared" si="12"/>
        <v/>
      </c>
      <c r="AR14" t="str">
        <f t="shared" si="13"/>
        <v/>
      </c>
      <c r="AS14" t="str">
        <f t="shared" si="14"/>
        <v/>
      </c>
      <c r="AT14" t="str">
        <f t="shared" si="15"/>
        <v/>
      </c>
      <c r="AU14" t="str">
        <f t="shared" si="16"/>
        <v/>
      </c>
      <c r="AV14" t="str">
        <f t="shared" si="17"/>
        <v/>
      </c>
      <c r="AW14" t="str">
        <f t="shared" si="18"/>
        <v/>
      </c>
      <c r="AX14" t="str">
        <f t="shared" si="19"/>
        <v/>
      </c>
      <c r="AY14" t="str">
        <f t="shared" si="20"/>
        <v/>
      </c>
      <c r="AZ14" t="str">
        <f t="shared" si="21"/>
        <v/>
      </c>
      <c r="BA14" t="str">
        <f t="shared" si="22"/>
        <v/>
      </c>
      <c r="BB14" t="str">
        <f t="shared" si="23"/>
        <v/>
      </c>
      <c r="BC14" t="str">
        <f t="shared" si="24"/>
        <v/>
      </c>
      <c r="BD14" t="str">
        <f t="shared" si="25"/>
        <v/>
      </c>
    </row>
    <row r="15" spans="1:56" x14ac:dyDescent="0.2">
      <c r="A15" t="s">
        <v>496</v>
      </c>
      <c r="D15" s="82">
        <v>1</v>
      </c>
      <c r="E15" s="82">
        <v>1</v>
      </c>
      <c r="F15" s="82">
        <v>1</v>
      </c>
      <c r="G15" s="82">
        <v>1</v>
      </c>
      <c r="H15" s="82">
        <v>1</v>
      </c>
      <c r="I15" s="82">
        <v>1</v>
      </c>
      <c r="J15" s="87">
        <v>2</v>
      </c>
      <c r="K15" s="86">
        <v>4</v>
      </c>
      <c r="L15" s="82">
        <v>2</v>
      </c>
      <c r="M15" s="82">
        <v>2</v>
      </c>
      <c r="N15" s="82">
        <v>2</v>
      </c>
      <c r="O15" s="81">
        <v>4</v>
      </c>
      <c r="P15" s="88">
        <v>1</v>
      </c>
      <c r="Q15" s="84">
        <v>1</v>
      </c>
      <c r="R15" s="82">
        <v>1</v>
      </c>
      <c r="S15" s="82">
        <v>1</v>
      </c>
      <c r="T15" s="87">
        <v>1</v>
      </c>
      <c r="U15" s="86">
        <v>4</v>
      </c>
      <c r="V15" s="81">
        <v>5</v>
      </c>
      <c r="W15" s="80">
        <v>3</v>
      </c>
      <c r="X15" s="80">
        <v>3</v>
      </c>
      <c r="Y15" s="81">
        <v>4</v>
      </c>
      <c r="Z15" s="89">
        <v>4</v>
      </c>
      <c r="AA15" s="28">
        <v>2.2000000000000002</v>
      </c>
      <c r="AE15">
        <f t="shared" si="0"/>
        <v>0</v>
      </c>
      <c r="AF15">
        <f t="shared" si="1"/>
        <v>0</v>
      </c>
      <c r="AG15">
        <f t="shared" si="26"/>
        <v>0</v>
      </c>
      <c r="AH15" t="str">
        <f t="shared" si="3"/>
        <v/>
      </c>
      <c r="AI15" t="str">
        <f t="shared" si="4"/>
        <v/>
      </c>
      <c r="AJ15" t="str">
        <f t="shared" si="5"/>
        <v/>
      </c>
      <c r="AK15" t="str">
        <f t="shared" si="6"/>
        <v/>
      </c>
      <c r="AL15" t="str">
        <f t="shared" si="7"/>
        <v/>
      </c>
      <c r="AM15" t="str">
        <f t="shared" si="8"/>
        <v/>
      </c>
      <c r="AN15" t="str">
        <f t="shared" si="9"/>
        <v/>
      </c>
      <c r="AO15" t="str">
        <f t="shared" si="10"/>
        <v/>
      </c>
      <c r="AP15" t="str">
        <f t="shared" si="11"/>
        <v/>
      </c>
      <c r="AQ15" t="str">
        <f t="shared" si="12"/>
        <v/>
      </c>
      <c r="AR15" t="str">
        <f t="shared" si="13"/>
        <v/>
      </c>
      <c r="AS15" t="str">
        <f t="shared" si="14"/>
        <v/>
      </c>
      <c r="AT15" t="str">
        <f t="shared" si="15"/>
        <v/>
      </c>
      <c r="AU15" t="str">
        <f t="shared" si="16"/>
        <v/>
      </c>
      <c r="AV15" t="str">
        <f t="shared" si="17"/>
        <v/>
      </c>
      <c r="AW15" t="str">
        <f t="shared" si="18"/>
        <v/>
      </c>
      <c r="AX15" t="str">
        <f t="shared" si="19"/>
        <v/>
      </c>
      <c r="AY15" t="str">
        <f t="shared" si="20"/>
        <v/>
      </c>
      <c r="AZ15" t="str">
        <f t="shared" si="21"/>
        <v/>
      </c>
      <c r="BA15" t="str">
        <f t="shared" si="22"/>
        <v/>
      </c>
      <c r="BB15" t="str">
        <f t="shared" si="23"/>
        <v/>
      </c>
      <c r="BC15" t="str">
        <f t="shared" si="24"/>
        <v/>
      </c>
      <c r="BD15" t="str">
        <f t="shared" si="25"/>
        <v/>
      </c>
    </row>
    <row r="16" spans="1:56" x14ac:dyDescent="0.2">
      <c r="A16" t="s">
        <v>496</v>
      </c>
      <c r="B16" t="s">
        <v>795</v>
      </c>
      <c r="C16" t="s">
        <v>824</v>
      </c>
      <c r="D16">
        <v>1.8</v>
      </c>
      <c r="E16">
        <v>1.1000000000000001</v>
      </c>
      <c r="F16">
        <v>1.5</v>
      </c>
      <c r="G16">
        <v>1</v>
      </c>
      <c r="H16">
        <v>1.5</v>
      </c>
      <c r="I16">
        <v>1</v>
      </c>
      <c r="J16">
        <v>1</v>
      </c>
      <c r="K16">
        <v>4.8</v>
      </c>
      <c r="L16">
        <v>2</v>
      </c>
      <c r="M16">
        <v>2</v>
      </c>
      <c r="N16">
        <v>2.5</v>
      </c>
      <c r="O16">
        <v>4.8</v>
      </c>
      <c r="P16">
        <v>1</v>
      </c>
      <c r="Q16">
        <v>1</v>
      </c>
      <c r="R16">
        <v>1</v>
      </c>
      <c r="S16">
        <v>1</v>
      </c>
      <c r="T16">
        <v>1</v>
      </c>
      <c r="U16">
        <v>4.9000000000000004</v>
      </c>
      <c r="V16">
        <v>5</v>
      </c>
      <c r="W16">
        <v>3.5</v>
      </c>
      <c r="X16">
        <v>3.5</v>
      </c>
      <c r="Y16">
        <v>4.5</v>
      </c>
      <c r="Z16">
        <v>4.9000000000000004</v>
      </c>
      <c r="AA16" s="28">
        <v>2.4</v>
      </c>
      <c r="AE16">
        <f t="shared" si="0"/>
        <v>0</v>
      </c>
      <c r="AF16">
        <f t="shared" si="1"/>
        <v>0</v>
      </c>
      <c r="AG16">
        <f t="shared" si="26"/>
        <v>0</v>
      </c>
      <c r="AH16" t="str">
        <f t="shared" si="3"/>
        <v/>
      </c>
      <c r="AI16" t="str">
        <f t="shared" si="4"/>
        <v/>
      </c>
      <c r="AJ16" t="str">
        <f t="shared" si="5"/>
        <v/>
      </c>
      <c r="AK16" t="str">
        <f t="shared" si="6"/>
        <v/>
      </c>
      <c r="AL16" t="str">
        <f t="shared" si="7"/>
        <v/>
      </c>
      <c r="AM16" t="str">
        <f t="shared" si="8"/>
        <v/>
      </c>
      <c r="AN16" t="str">
        <f t="shared" si="9"/>
        <v/>
      </c>
      <c r="AO16" t="str">
        <f t="shared" si="10"/>
        <v/>
      </c>
      <c r="AP16" t="str">
        <f t="shared" si="11"/>
        <v/>
      </c>
      <c r="AQ16" t="str">
        <f t="shared" si="12"/>
        <v/>
      </c>
      <c r="AR16" t="str">
        <f t="shared" si="13"/>
        <v/>
      </c>
      <c r="AS16" t="str">
        <f t="shared" si="14"/>
        <v/>
      </c>
      <c r="AT16" t="str">
        <f t="shared" si="15"/>
        <v/>
      </c>
      <c r="AU16" t="str">
        <f t="shared" si="16"/>
        <v/>
      </c>
      <c r="AV16" t="str">
        <f t="shared" si="17"/>
        <v/>
      </c>
      <c r="AW16" t="str">
        <f t="shared" si="18"/>
        <v/>
      </c>
      <c r="AX16" t="str">
        <f t="shared" si="19"/>
        <v/>
      </c>
      <c r="AY16" t="str">
        <f t="shared" si="20"/>
        <v/>
      </c>
      <c r="AZ16" t="str">
        <f t="shared" si="21"/>
        <v/>
      </c>
      <c r="BA16" t="str">
        <f t="shared" si="22"/>
        <v/>
      </c>
      <c r="BB16" t="str">
        <f t="shared" si="23"/>
        <v/>
      </c>
      <c r="BC16" t="str">
        <f t="shared" si="24"/>
        <v/>
      </c>
      <c r="BD16" t="str">
        <f t="shared" si="25"/>
        <v/>
      </c>
    </row>
    <row r="17" spans="1:56" x14ac:dyDescent="0.2">
      <c r="A17" t="s">
        <v>496</v>
      </c>
      <c r="B17" t="s">
        <v>713</v>
      </c>
      <c r="C17" t="s">
        <v>868</v>
      </c>
      <c r="D17">
        <v>1.9</v>
      </c>
      <c r="E17">
        <v>1</v>
      </c>
      <c r="F17">
        <v>1.5</v>
      </c>
      <c r="G17">
        <v>1</v>
      </c>
      <c r="H17">
        <v>1.5</v>
      </c>
      <c r="I17">
        <v>1</v>
      </c>
      <c r="J17">
        <v>1</v>
      </c>
      <c r="K17">
        <v>4.8</v>
      </c>
      <c r="L17">
        <v>2</v>
      </c>
      <c r="M17">
        <v>2</v>
      </c>
      <c r="N17">
        <v>2.5</v>
      </c>
      <c r="O17">
        <v>4.8</v>
      </c>
      <c r="P17">
        <v>1</v>
      </c>
      <c r="Q17">
        <v>1.5</v>
      </c>
      <c r="R17">
        <v>1</v>
      </c>
      <c r="S17">
        <v>1</v>
      </c>
      <c r="T17">
        <v>1.5</v>
      </c>
      <c r="U17">
        <v>4.9000000000000004</v>
      </c>
      <c r="V17">
        <v>5</v>
      </c>
      <c r="W17">
        <v>3.5</v>
      </c>
      <c r="X17">
        <v>3.5</v>
      </c>
      <c r="Y17">
        <v>4</v>
      </c>
      <c r="Z17">
        <v>4</v>
      </c>
      <c r="AA17" s="28">
        <v>2.4</v>
      </c>
      <c r="AE17">
        <f t="shared" si="0"/>
        <v>0</v>
      </c>
      <c r="AF17">
        <f t="shared" si="1"/>
        <v>0</v>
      </c>
      <c r="AG17">
        <f t="shared" si="26"/>
        <v>0</v>
      </c>
      <c r="AH17" t="str">
        <f t="shared" si="3"/>
        <v/>
      </c>
      <c r="AI17" t="str">
        <f t="shared" si="4"/>
        <v/>
      </c>
      <c r="AJ17" t="str">
        <f t="shared" si="5"/>
        <v/>
      </c>
      <c r="AK17" t="str">
        <f t="shared" si="6"/>
        <v/>
      </c>
      <c r="AL17" t="str">
        <f t="shared" si="7"/>
        <v/>
      </c>
      <c r="AM17" t="str">
        <f t="shared" si="8"/>
        <v/>
      </c>
      <c r="AN17" t="str">
        <f t="shared" si="9"/>
        <v/>
      </c>
      <c r="AO17" t="str">
        <f t="shared" si="10"/>
        <v/>
      </c>
      <c r="AP17" t="str">
        <f t="shared" si="11"/>
        <v/>
      </c>
      <c r="AQ17" t="str">
        <f t="shared" si="12"/>
        <v/>
      </c>
      <c r="AR17" t="str">
        <f t="shared" si="13"/>
        <v/>
      </c>
      <c r="AS17" t="str">
        <f t="shared" si="14"/>
        <v/>
      </c>
      <c r="AT17" t="str">
        <f t="shared" si="15"/>
        <v/>
      </c>
      <c r="AU17" t="str">
        <f t="shared" si="16"/>
        <v/>
      </c>
      <c r="AV17" t="str">
        <f t="shared" si="17"/>
        <v/>
      </c>
      <c r="AW17" t="str">
        <f t="shared" si="18"/>
        <v/>
      </c>
      <c r="AX17" t="str">
        <f t="shared" si="19"/>
        <v/>
      </c>
      <c r="AY17" t="str">
        <f t="shared" si="20"/>
        <v/>
      </c>
      <c r="AZ17" t="str">
        <f t="shared" si="21"/>
        <v/>
      </c>
      <c r="BA17" t="str">
        <f t="shared" si="22"/>
        <v/>
      </c>
      <c r="BB17" t="str">
        <f t="shared" si="23"/>
        <v/>
      </c>
      <c r="BC17" t="str">
        <f t="shared" si="24"/>
        <v/>
      </c>
      <c r="BD17" t="str">
        <f t="shared" si="25"/>
        <v/>
      </c>
    </row>
    <row r="18" spans="1:56" x14ac:dyDescent="0.2">
      <c r="A18" t="s">
        <v>498</v>
      </c>
      <c r="D18" s="91">
        <v>1</v>
      </c>
      <c r="E18" s="91">
        <v>1</v>
      </c>
      <c r="F18" s="91">
        <v>1</v>
      </c>
      <c r="G18" s="91">
        <v>1</v>
      </c>
      <c r="H18" s="91">
        <v>1</v>
      </c>
      <c r="I18" s="91">
        <v>1</v>
      </c>
      <c r="J18" s="92">
        <v>1</v>
      </c>
      <c r="K18" s="84">
        <v>4</v>
      </c>
      <c r="L18" s="91">
        <v>2</v>
      </c>
      <c r="M18" s="91">
        <v>2</v>
      </c>
      <c r="N18" s="82">
        <v>4</v>
      </c>
      <c r="O18" s="82">
        <v>4</v>
      </c>
      <c r="P18" s="85">
        <v>3</v>
      </c>
      <c r="Q18" s="93">
        <v>1</v>
      </c>
      <c r="R18" s="91">
        <v>1</v>
      </c>
      <c r="S18" s="91">
        <v>1</v>
      </c>
      <c r="T18" s="92">
        <v>2</v>
      </c>
      <c r="U18" s="90">
        <v>3</v>
      </c>
      <c r="V18" s="82">
        <v>5</v>
      </c>
      <c r="W18" s="82">
        <v>4</v>
      </c>
      <c r="X18" s="82">
        <v>4</v>
      </c>
      <c r="Y18" s="82">
        <v>4</v>
      </c>
      <c r="Z18" s="88">
        <v>4</v>
      </c>
      <c r="AA18" s="28">
        <v>2.4</v>
      </c>
      <c r="AE18">
        <f t="shared" si="0"/>
        <v>0</v>
      </c>
      <c r="AF18">
        <f t="shared" si="1"/>
        <v>0</v>
      </c>
      <c r="AG18">
        <f t="shared" si="26"/>
        <v>0</v>
      </c>
      <c r="AH18" t="str">
        <f t="shared" si="3"/>
        <v/>
      </c>
      <c r="AI18" t="str">
        <f t="shared" si="4"/>
        <v/>
      </c>
      <c r="AJ18" t="str">
        <f t="shared" si="5"/>
        <v/>
      </c>
      <c r="AK18" t="str">
        <f t="shared" si="6"/>
        <v/>
      </c>
      <c r="AL18" t="str">
        <f t="shared" si="7"/>
        <v/>
      </c>
      <c r="AM18" t="str">
        <f t="shared" si="8"/>
        <v/>
      </c>
      <c r="AN18" t="str">
        <f t="shared" si="9"/>
        <v/>
      </c>
      <c r="AO18" t="str">
        <f t="shared" si="10"/>
        <v/>
      </c>
      <c r="AP18" t="str">
        <f t="shared" si="11"/>
        <v/>
      </c>
      <c r="AQ18" t="str">
        <f t="shared" si="12"/>
        <v/>
      </c>
      <c r="AR18" t="str">
        <f t="shared" si="13"/>
        <v/>
      </c>
      <c r="AS18" t="str">
        <f t="shared" si="14"/>
        <v/>
      </c>
      <c r="AT18" t="str">
        <f t="shared" si="15"/>
        <v/>
      </c>
      <c r="AU18" t="str">
        <f t="shared" si="16"/>
        <v/>
      </c>
      <c r="AV18" t="str">
        <f t="shared" si="17"/>
        <v/>
      </c>
      <c r="AW18" t="str">
        <f t="shared" si="18"/>
        <v/>
      </c>
      <c r="AX18" t="str">
        <f t="shared" si="19"/>
        <v/>
      </c>
      <c r="AY18" t="str">
        <f t="shared" si="20"/>
        <v/>
      </c>
      <c r="AZ18" t="str">
        <f t="shared" si="21"/>
        <v/>
      </c>
      <c r="BA18" t="str">
        <f t="shared" si="22"/>
        <v/>
      </c>
      <c r="BB18" t="str">
        <f t="shared" si="23"/>
        <v/>
      </c>
      <c r="BC18" t="str">
        <f t="shared" si="24"/>
        <v/>
      </c>
      <c r="BD18" t="str">
        <f t="shared" si="25"/>
        <v/>
      </c>
    </row>
    <row r="19" spans="1:56" x14ac:dyDescent="0.2">
      <c r="A19" t="s">
        <v>498</v>
      </c>
      <c r="B19" t="s">
        <v>795</v>
      </c>
      <c r="C19" t="s">
        <v>824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4.5</v>
      </c>
      <c r="L19">
        <v>2</v>
      </c>
      <c r="M19">
        <v>2.5</v>
      </c>
      <c r="N19">
        <v>4.5</v>
      </c>
      <c r="O19">
        <v>4.5</v>
      </c>
      <c r="P19">
        <v>3</v>
      </c>
      <c r="Q19">
        <v>1</v>
      </c>
      <c r="R19">
        <v>1</v>
      </c>
      <c r="S19">
        <v>1</v>
      </c>
      <c r="T19">
        <v>2</v>
      </c>
      <c r="U19">
        <v>3</v>
      </c>
      <c r="V19">
        <v>5</v>
      </c>
      <c r="W19">
        <v>4.5</v>
      </c>
      <c r="X19">
        <v>4</v>
      </c>
      <c r="Y19">
        <v>4</v>
      </c>
      <c r="Z19">
        <v>4.9000000000000004</v>
      </c>
      <c r="AA19" s="28">
        <v>2.5</v>
      </c>
      <c r="AE19">
        <f t="shared" si="0"/>
        <v>0</v>
      </c>
      <c r="AF19">
        <f t="shared" si="1"/>
        <v>0</v>
      </c>
      <c r="AG19">
        <f t="shared" si="26"/>
        <v>0</v>
      </c>
      <c r="AH19" t="str">
        <f t="shared" si="3"/>
        <v/>
      </c>
      <c r="AI19" t="str">
        <f t="shared" si="4"/>
        <v/>
      </c>
      <c r="AJ19" t="str">
        <f t="shared" si="5"/>
        <v/>
      </c>
      <c r="AK19" t="str">
        <f t="shared" si="6"/>
        <v/>
      </c>
      <c r="AL19" t="str">
        <f t="shared" si="7"/>
        <v/>
      </c>
      <c r="AM19" t="str">
        <f t="shared" si="8"/>
        <v/>
      </c>
      <c r="AN19" t="str">
        <f t="shared" si="9"/>
        <v/>
      </c>
      <c r="AO19" t="str">
        <f t="shared" si="10"/>
        <v/>
      </c>
      <c r="AP19" t="str">
        <f t="shared" si="11"/>
        <v/>
      </c>
      <c r="AQ19" t="str">
        <f t="shared" si="12"/>
        <v/>
      </c>
      <c r="AR19" t="str">
        <f t="shared" si="13"/>
        <v/>
      </c>
      <c r="AS19" t="str">
        <f t="shared" si="14"/>
        <v/>
      </c>
      <c r="AT19" t="str">
        <f t="shared" si="15"/>
        <v/>
      </c>
      <c r="AU19" t="str">
        <f t="shared" si="16"/>
        <v/>
      </c>
      <c r="AV19" t="str">
        <f t="shared" si="17"/>
        <v/>
      </c>
      <c r="AW19" t="str">
        <f t="shared" si="18"/>
        <v/>
      </c>
      <c r="AX19" t="str">
        <f t="shared" si="19"/>
        <v/>
      </c>
      <c r="AY19" t="str">
        <f t="shared" si="20"/>
        <v/>
      </c>
      <c r="AZ19" t="str">
        <f t="shared" si="21"/>
        <v/>
      </c>
      <c r="BA19" t="str">
        <f t="shared" si="22"/>
        <v/>
      </c>
      <c r="BB19" t="str">
        <f t="shared" si="23"/>
        <v/>
      </c>
      <c r="BC19" t="str">
        <f t="shared" si="24"/>
        <v/>
      </c>
      <c r="BD19" t="str">
        <f t="shared" si="25"/>
        <v/>
      </c>
    </row>
    <row r="20" spans="1:56" x14ac:dyDescent="0.2">
      <c r="A20" t="s">
        <v>498</v>
      </c>
      <c r="B20" t="s">
        <v>713</v>
      </c>
      <c r="C20" t="s">
        <v>868</v>
      </c>
      <c r="D20">
        <v>1.5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4.5</v>
      </c>
      <c r="L20">
        <v>2</v>
      </c>
      <c r="M20">
        <v>2</v>
      </c>
      <c r="N20">
        <v>4</v>
      </c>
      <c r="O20">
        <v>4.5</v>
      </c>
      <c r="P20">
        <v>3.5</v>
      </c>
      <c r="Q20">
        <v>1</v>
      </c>
      <c r="R20">
        <v>1</v>
      </c>
      <c r="S20">
        <v>1</v>
      </c>
      <c r="T20">
        <v>2</v>
      </c>
      <c r="U20">
        <v>3</v>
      </c>
      <c r="V20">
        <v>5</v>
      </c>
      <c r="W20">
        <v>4.5</v>
      </c>
      <c r="X20">
        <v>4</v>
      </c>
      <c r="Y20">
        <v>4</v>
      </c>
      <c r="Z20">
        <v>4</v>
      </c>
      <c r="AA20" s="28">
        <v>2.5</v>
      </c>
      <c r="AE20">
        <f t="shared" si="0"/>
        <v>0</v>
      </c>
      <c r="AF20">
        <f t="shared" si="1"/>
        <v>0</v>
      </c>
      <c r="AG20">
        <f t="shared" si="26"/>
        <v>0</v>
      </c>
      <c r="AH20" t="str">
        <f t="shared" si="3"/>
        <v/>
      </c>
      <c r="AI20" t="str">
        <f t="shared" si="4"/>
        <v/>
      </c>
      <c r="AJ20" t="str">
        <f t="shared" si="5"/>
        <v/>
      </c>
      <c r="AK20" t="str">
        <f t="shared" si="6"/>
        <v/>
      </c>
      <c r="AL20" t="str">
        <f t="shared" si="7"/>
        <v/>
      </c>
      <c r="AM20" t="str">
        <f t="shared" si="8"/>
        <v/>
      </c>
      <c r="AN20" t="str">
        <f t="shared" si="9"/>
        <v/>
      </c>
      <c r="AO20" t="str">
        <f t="shared" si="10"/>
        <v/>
      </c>
      <c r="AP20" t="str">
        <f t="shared" si="11"/>
        <v/>
      </c>
      <c r="AQ20" t="str">
        <f t="shared" si="12"/>
        <v/>
      </c>
      <c r="AR20" t="str">
        <f t="shared" si="13"/>
        <v/>
      </c>
      <c r="AS20" t="str">
        <f t="shared" si="14"/>
        <v/>
      </c>
      <c r="AT20" t="str">
        <f t="shared" si="15"/>
        <v/>
      </c>
      <c r="AU20" t="str">
        <f t="shared" si="16"/>
        <v/>
      </c>
      <c r="AV20" t="str">
        <f t="shared" si="17"/>
        <v/>
      </c>
      <c r="AW20" t="str">
        <f t="shared" si="18"/>
        <v/>
      </c>
      <c r="AX20" t="str">
        <f t="shared" si="19"/>
        <v/>
      </c>
      <c r="AY20" t="str">
        <f t="shared" si="20"/>
        <v/>
      </c>
      <c r="AZ20" t="str">
        <f t="shared" si="21"/>
        <v/>
      </c>
      <c r="BA20" t="str">
        <f t="shared" si="22"/>
        <v/>
      </c>
      <c r="BB20" t="str">
        <f t="shared" si="23"/>
        <v/>
      </c>
      <c r="BC20" t="str">
        <f t="shared" si="24"/>
        <v/>
      </c>
      <c r="BD20" t="str">
        <f t="shared" si="25"/>
        <v/>
      </c>
    </row>
    <row r="21" spans="1:56" x14ac:dyDescent="0.2">
      <c r="A21" t="s">
        <v>500</v>
      </c>
      <c r="D21" s="82">
        <v>4</v>
      </c>
      <c r="E21" s="80">
        <v>3</v>
      </c>
      <c r="F21" s="82">
        <v>4</v>
      </c>
      <c r="G21" s="80">
        <v>3</v>
      </c>
      <c r="H21" s="82">
        <v>4</v>
      </c>
      <c r="I21" s="80">
        <v>3</v>
      </c>
      <c r="J21" s="87">
        <v>4</v>
      </c>
      <c r="K21" s="84">
        <v>4</v>
      </c>
      <c r="L21" s="91">
        <v>2</v>
      </c>
      <c r="M21" s="91">
        <v>2</v>
      </c>
      <c r="N21" s="91">
        <v>2</v>
      </c>
      <c r="O21" s="80">
        <v>3</v>
      </c>
      <c r="P21" s="94">
        <v>1</v>
      </c>
      <c r="Q21" s="93">
        <v>1</v>
      </c>
      <c r="R21" s="91">
        <v>1</v>
      </c>
      <c r="S21" s="91">
        <v>1</v>
      </c>
      <c r="T21" s="92">
        <v>1</v>
      </c>
      <c r="U21" s="90">
        <v>3</v>
      </c>
      <c r="V21" s="82">
        <v>5</v>
      </c>
      <c r="W21" s="91">
        <v>1</v>
      </c>
      <c r="X21" s="82">
        <v>4</v>
      </c>
      <c r="Y21" s="91">
        <v>1</v>
      </c>
      <c r="Z21" s="88">
        <v>4</v>
      </c>
      <c r="AA21" s="28">
        <v>2.7</v>
      </c>
      <c r="AE21">
        <f t="shared" si="0"/>
        <v>0</v>
      </c>
      <c r="AF21">
        <f t="shared" si="1"/>
        <v>0</v>
      </c>
      <c r="AG21">
        <f t="shared" si="26"/>
        <v>0</v>
      </c>
      <c r="AH21" t="str">
        <f t="shared" si="3"/>
        <v/>
      </c>
      <c r="AI21" t="str">
        <f t="shared" si="4"/>
        <v/>
      </c>
      <c r="AJ21" t="str">
        <f t="shared" si="5"/>
        <v/>
      </c>
      <c r="AK21" t="str">
        <f t="shared" si="6"/>
        <v/>
      </c>
      <c r="AL21" t="str">
        <f t="shared" si="7"/>
        <v/>
      </c>
      <c r="AM21" t="str">
        <f t="shared" si="8"/>
        <v/>
      </c>
      <c r="AN21" t="str">
        <f t="shared" si="9"/>
        <v/>
      </c>
      <c r="AO21" t="str">
        <f t="shared" si="10"/>
        <v/>
      </c>
      <c r="AP21" t="str">
        <f t="shared" si="11"/>
        <v/>
      </c>
      <c r="AQ21" t="str">
        <f t="shared" si="12"/>
        <v/>
      </c>
      <c r="AR21" t="str">
        <f t="shared" si="13"/>
        <v/>
      </c>
      <c r="AS21" t="str">
        <f t="shared" si="14"/>
        <v/>
      </c>
      <c r="AT21" t="str">
        <f t="shared" si="15"/>
        <v/>
      </c>
      <c r="AU21" t="str">
        <f t="shared" si="16"/>
        <v/>
      </c>
      <c r="AV21" t="str">
        <f t="shared" si="17"/>
        <v/>
      </c>
      <c r="AW21" t="str">
        <f t="shared" si="18"/>
        <v/>
      </c>
      <c r="AX21" t="str">
        <f t="shared" si="19"/>
        <v/>
      </c>
      <c r="AY21" t="str">
        <f t="shared" si="20"/>
        <v/>
      </c>
      <c r="AZ21" t="str">
        <f t="shared" si="21"/>
        <v/>
      </c>
      <c r="BA21" t="str">
        <f t="shared" si="22"/>
        <v/>
      </c>
      <c r="BB21" t="str">
        <f t="shared" si="23"/>
        <v/>
      </c>
      <c r="BC21" t="str">
        <f t="shared" si="24"/>
        <v/>
      </c>
      <c r="BD21" t="str">
        <f t="shared" si="25"/>
        <v/>
      </c>
    </row>
    <row r="22" spans="1:56" x14ac:dyDescent="0.2">
      <c r="A22" t="s">
        <v>502</v>
      </c>
      <c r="D22" s="82">
        <v>4</v>
      </c>
      <c r="E22" s="80">
        <v>3</v>
      </c>
      <c r="F22" s="82">
        <v>4</v>
      </c>
      <c r="G22" s="80">
        <v>3</v>
      </c>
      <c r="H22" s="82">
        <v>4</v>
      </c>
      <c r="I22" s="80">
        <v>3</v>
      </c>
      <c r="J22" s="87">
        <v>4</v>
      </c>
      <c r="K22" s="84">
        <v>4</v>
      </c>
      <c r="L22" s="91">
        <v>2</v>
      </c>
      <c r="M22" s="91">
        <v>2</v>
      </c>
      <c r="N22" s="91">
        <v>2</v>
      </c>
      <c r="O22" s="91">
        <v>2</v>
      </c>
      <c r="P22" s="85">
        <v>3</v>
      </c>
      <c r="Q22" s="93">
        <v>2</v>
      </c>
      <c r="R22" s="91">
        <v>2</v>
      </c>
      <c r="S22" s="91">
        <v>2</v>
      </c>
      <c r="T22" s="92">
        <v>1</v>
      </c>
      <c r="U22" s="93">
        <v>2</v>
      </c>
      <c r="V22" s="82">
        <v>5</v>
      </c>
      <c r="W22" s="91">
        <v>1</v>
      </c>
      <c r="X22" s="82">
        <v>4</v>
      </c>
      <c r="Y22" s="91">
        <v>1</v>
      </c>
      <c r="Z22" s="88">
        <v>4</v>
      </c>
      <c r="AA22" s="28">
        <v>2.8</v>
      </c>
      <c r="AE22">
        <f t="shared" si="0"/>
        <v>0</v>
      </c>
      <c r="AF22">
        <f t="shared" si="1"/>
        <v>0</v>
      </c>
      <c r="AG22">
        <f t="shared" si="26"/>
        <v>0</v>
      </c>
      <c r="AH22" t="str">
        <f t="shared" si="3"/>
        <v/>
      </c>
      <c r="AI22" t="str">
        <f t="shared" si="4"/>
        <v/>
      </c>
      <c r="AJ22" t="str">
        <f t="shared" si="5"/>
        <v/>
      </c>
      <c r="AK22" t="str">
        <f t="shared" si="6"/>
        <v/>
      </c>
      <c r="AL22" t="str">
        <f t="shared" si="7"/>
        <v/>
      </c>
      <c r="AM22" t="str">
        <f t="shared" si="8"/>
        <v/>
      </c>
      <c r="AN22" t="str">
        <f t="shared" si="9"/>
        <v/>
      </c>
      <c r="AO22" t="str">
        <f t="shared" si="10"/>
        <v/>
      </c>
      <c r="AP22" t="str">
        <f t="shared" si="11"/>
        <v/>
      </c>
      <c r="AQ22" t="str">
        <f t="shared" si="12"/>
        <v/>
      </c>
      <c r="AR22" t="str">
        <f t="shared" si="13"/>
        <v/>
      </c>
      <c r="AS22" t="str">
        <f t="shared" si="14"/>
        <v/>
      </c>
      <c r="AT22" t="str">
        <f t="shared" si="15"/>
        <v/>
      </c>
      <c r="AU22" t="str">
        <f t="shared" si="16"/>
        <v/>
      </c>
      <c r="AV22" t="str">
        <f t="shared" si="17"/>
        <v/>
      </c>
      <c r="AW22" t="str">
        <f t="shared" si="18"/>
        <v/>
      </c>
      <c r="AX22" t="str">
        <f t="shared" si="19"/>
        <v/>
      </c>
      <c r="AY22" t="str">
        <f t="shared" si="20"/>
        <v/>
      </c>
      <c r="AZ22" t="str">
        <f t="shared" si="21"/>
        <v/>
      </c>
      <c r="BA22" t="str">
        <f t="shared" si="22"/>
        <v/>
      </c>
      <c r="BB22" t="str">
        <f t="shared" si="23"/>
        <v/>
      </c>
      <c r="BC22" t="str">
        <f t="shared" si="24"/>
        <v/>
      </c>
      <c r="BD22" t="str">
        <f t="shared" si="25"/>
        <v/>
      </c>
    </row>
    <row r="23" spans="1:56" x14ac:dyDescent="0.2">
      <c r="A23" t="s">
        <v>502</v>
      </c>
      <c r="B23" t="s">
        <v>518</v>
      </c>
      <c r="C23" t="s">
        <v>822</v>
      </c>
      <c r="D23">
        <v>4</v>
      </c>
      <c r="E23">
        <v>4</v>
      </c>
      <c r="F23">
        <v>4.5</v>
      </c>
      <c r="G23">
        <v>3</v>
      </c>
      <c r="H23">
        <v>4.5</v>
      </c>
      <c r="I23">
        <v>3</v>
      </c>
      <c r="J23">
        <v>4.5</v>
      </c>
      <c r="K23">
        <v>4.5</v>
      </c>
      <c r="L23">
        <v>2</v>
      </c>
      <c r="M23">
        <v>2.5</v>
      </c>
      <c r="N23">
        <v>2.5</v>
      </c>
      <c r="O23">
        <v>2</v>
      </c>
      <c r="P23">
        <v>3.5</v>
      </c>
      <c r="Q23">
        <v>2</v>
      </c>
      <c r="R23">
        <v>2.5</v>
      </c>
      <c r="S23">
        <v>2</v>
      </c>
      <c r="T23">
        <v>1</v>
      </c>
      <c r="U23">
        <v>2.5</v>
      </c>
      <c r="V23">
        <v>5</v>
      </c>
      <c r="W23">
        <v>1</v>
      </c>
      <c r="X23">
        <v>4</v>
      </c>
      <c r="Y23">
        <v>1</v>
      </c>
      <c r="Z23">
        <v>4.5</v>
      </c>
      <c r="AA23" s="28">
        <v>3</v>
      </c>
      <c r="AE23">
        <f t="shared" si="0"/>
        <v>0</v>
      </c>
      <c r="AF23">
        <f t="shared" si="1"/>
        <v>0</v>
      </c>
      <c r="AG23">
        <f t="shared" si="26"/>
        <v>0</v>
      </c>
      <c r="AH23" t="str">
        <f t="shared" si="3"/>
        <v/>
      </c>
      <c r="AI23" t="str">
        <f t="shared" si="4"/>
        <v/>
      </c>
      <c r="AJ23" t="str">
        <f t="shared" si="5"/>
        <v/>
      </c>
      <c r="AK23" t="str">
        <f t="shared" si="6"/>
        <v/>
      </c>
      <c r="AL23" t="str">
        <f t="shared" si="7"/>
        <v/>
      </c>
      <c r="AM23" t="str">
        <f t="shared" si="8"/>
        <v/>
      </c>
      <c r="AN23" t="str">
        <f t="shared" si="9"/>
        <v/>
      </c>
      <c r="AO23" t="str">
        <f t="shared" si="10"/>
        <v/>
      </c>
      <c r="AP23" t="str">
        <f t="shared" si="11"/>
        <v/>
      </c>
      <c r="AQ23" t="str">
        <f t="shared" si="12"/>
        <v/>
      </c>
      <c r="AR23" t="str">
        <f t="shared" si="13"/>
        <v/>
      </c>
      <c r="AS23" t="str">
        <f t="shared" si="14"/>
        <v/>
      </c>
      <c r="AT23" t="str">
        <f t="shared" si="15"/>
        <v/>
      </c>
      <c r="AU23" t="str">
        <f t="shared" si="16"/>
        <v/>
      </c>
      <c r="AV23" t="str">
        <f t="shared" si="17"/>
        <v/>
      </c>
      <c r="AW23" t="str">
        <f t="shared" si="18"/>
        <v/>
      </c>
      <c r="AX23" t="str">
        <f t="shared" si="19"/>
        <v/>
      </c>
      <c r="AY23" t="str">
        <f t="shared" si="20"/>
        <v/>
      </c>
      <c r="AZ23" t="str">
        <f t="shared" si="21"/>
        <v/>
      </c>
      <c r="BA23" t="str">
        <f t="shared" si="22"/>
        <v/>
      </c>
      <c r="BB23" t="str">
        <f t="shared" si="23"/>
        <v/>
      </c>
      <c r="BC23" t="str">
        <f t="shared" si="24"/>
        <v/>
      </c>
      <c r="BD23" t="str">
        <f t="shared" si="25"/>
        <v/>
      </c>
    </row>
    <row r="24" spans="1:56" x14ac:dyDescent="0.2">
      <c r="A24" t="s">
        <v>502</v>
      </c>
      <c r="B24" t="s">
        <v>794</v>
      </c>
      <c r="C24" t="s">
        <v>823</v>
      </c>
      <c r="D24">
        <v>4</v>
      </c>
      <c r="E24">
        <v>4</v>
      </c>
      <c r="F24">
        <v>4.5</v>
      </c>
      <c r="G24">
        <v>3</v>
      </c>
      <c r="H24">
        <v>4.5</v>
      </c>
      <c r="I24">
        <v>3</v>
      </c>
      <c r="J24">
        <v>4.5</v>
      </c>
      <c r="K24">
        <v>4.5</v>
      </c>
      <c r="L24">
        <v>2</v>
      </c>
      <c r="M24">
        <v>2.5</v>
      </c>
      <c r="N24">
        <v>2.5</v>
      </c>
      <c r="O24">
        <v>2</v>
      </c>
      <c r="P24">
        <v>3.5</v>
      </c>
      <c r="Q24">
        <v>2</v>
      </c>
      <c r="R24">
        <v>2.5</v>
      </c>
      <c r="S24">
        <v>2</v>
      </c>
      <c r="T24">
        <v>1</v>
      </c>
      <c r="U24">
        <v>2.5</v>
      </c>
      <c r="V24">
        <v>5</v>
      </c>
      <c r="W24">
        <v>1</v>
      </c>
      <c r="X24">
        <v>4</v>
      </c>
      <c r="Y24">
        <v>1</v>
      </c>
      <c r="Z24">
        <v>4.5</v>
      </c>
      <c r="AA24" s="28">
        <v>3</v>
      </c>
      <c r="AE24">
        <f t="shared" si="0"/>
        <v>0</v>
      </c>
      <c r="AF24">
        <f t="shared" si="1"/>
        <v>0</v>
      </c>
      <c r="AG24">
        <f t="shared" si="26"/>
        <v>0</v>
      </c>
      <c r="AH24" t="str">
        <f t="shared" si="3"/>
        <v/>
      </c>
      <c r="AI24" t="str">
        <f t="shared" si="4"/>
        <v/>
      </c>
      <c r="AJ24" t="str">
        <f t="shared" si="5"/>
        <v/>
      </c>
      <c r="AK24" t="str">
        <f t="shared" si="6"/>
        <v/>
      </c>
      <c r="AL24" t="str">
        <f t="shared" si="7"/>
        <v/>
      </c>
      <c r="AM24" t="str">
        <f t="shared" si="8"/>
        <v/>
      </c>
      <c r="AN24" t="str">
        <f t="shared" si="9"/>
        <v/>
      </c>
      <c r="AO24" t="str">
        <f t="shared" si="10"/>
        <v/>
      </c>
      <c r="AP24" t="str">
        <f t="shared" si="11"/>
        <v/>
      </c>
      <c r="AQ24" t="str">
        <f t="shared" si="12"/>
        <v/>
      </c>
      <c r="AR24" t="str">
        <f t="shared" si="13"/>
        <v/>
      </c>
      <c r="AS24" t="str">
        <f t="shared" si="14"/>
        <v/>
      </c>
      <c r="AT24" t="str">
        <f t="shared" si="15"/>
        <v/>
      </c>
      <c r="AU24" t="str">
        <f t="shared" si="16"/>
        <v/>
      </c>
      <c r="AV24" t="str">
        <f t="shared" si="17"/>
        <v/>
      </c>
      <c r="AW24" t="str">
        <f t="shared" si="18"/>
        <v/>
      </c>
      <c r="AX24" t="str">
        <f t="shared" si="19"/>
        <v/>
      </c>
      <c r="AY24" t="str">
        <f t="shared" si="20"/>
        <v/>
      </c>
      <c r="AZ24" t="str">
        <f t="shared" si="21"/>
        <v/>
      </c>
      <c r="BA24" t="str">
        <f t="shared" si="22"/>
        <v/>
      </c>
      <c r="BB24" t="str">
        <f t="shared" si="23"/>
        <v/>
      </c>
      <c r="BC24" t="str">
        <f t="shared" si="24"/>
        <v/>
      </c>
      <c r="BD24" t="str">
        <f t="shared" si="25"/>
        <v/>
      </c>
    </row>
    <row r="25" spans="1:56" x14ac:dyDescent="0.2">
      <c r="A25" t="s">
        <v>502</v>
      </c>
      <c r="B25" t="s">
        <v>793</v>
      </c>
      <c r="C25" t="s">
        <v>821</v>
      </c>
      <c r="D25">
        <v>4.5</v>
      </c>
      <c r="E25">
        <v>4.5</v>
      </c>
      <c r="F25">
        <v>4.5</v>
      </c>
      <c r="G25">
        <v>3.5</v>
      </c>
      <c r="H25">
        <v>4.5</v>
      </c>
      <c r="I25">
        <v>3.9</v>
      </c>
      <c r="J25">
        <v>4.5</v>
      </c>
      <c r="K25">
        <v>4.5</v>
      </c>
      <c r="L25">
        <v>2</v>
      </c>
      <c r="M25">
        <v>2.5</v>
      </c>
      <c r="N25">
        <v>2.5</v>
      </c>
      <c r="O25">
        <v>2</v>
      </c>
      <c r="P25">
        <v>3.5</v>
      </c>
      <c r="Q25">
        <v>2</v>
      </c>
      <c r="R25">
        <v>2.5</v>
      </c>
      <c r="S25">
        <v>2</v>
      </c>
      <c r="T25">
        <v>1</v>
      </c>
      <c r="U25">
        <v>2.5</v>
      </c>
      <c r="V25">
        <v>5</v>
      </c>
      <c r="W25">
        <v>1</v>
      </c>
      <c r="X25">
        <v>4</v>
      </c>
      <c r="Y25">
        <v>1</v>
      </c>
      <c r="AA25" s="28">
        <v>3.1</v>
      </c>
      <c r="AE25">
        <f t="shared" si="0"/>
        <v>0</v>
      </c>
      <c r="AF25">
        <f t="shared" si="1"/>
        <v>0</v>
      </c>
      <c r="AG25">
        <f t="shared" si="26"/>
        <v>0</v>
      </c>
      <c r="AH25" t="str">
        <f t="shared" si="3"/>
        <v/>
      </c>
      <c r="AI25" t="str">
        <f t="shared" si="4"/>
        <v/>
      </c>
      <c r="AJ25" t="str">
        <f t="shared" si="5"/>
        <v/>
      </c>
      <c r="AK25" t="str">
        <f t="shared" si="6"/>
        <v/>
      </c>
      <c r="AL25" t="str">
        <f t="shared" si="7"/>
        <v/>
      </c>
      <c r="AM25" t="str">
        <f t="shared" si="8"/>
        <v/>
      </c>
      <c r="AN25" t="str">
        <f t="shared" si="9"/>
        <v/>
      </c>
      <c r="AO25" t="str">
        <f t="shared" si="10"/>
        <v/>
      </c>
      <c r="AP25" t="str">
        <f t="shared" si="11"/>
        <v/>
      </c>
      <c r="AQ25" t="str">
        <f t="shared" si="12"/>
        <v/>
      </c>
      <c r="AR25" t="str">
        <f t="shared" si="13"/>
        <v/>
      </c>
      <c r="AS25" t="str">
        <f t="shared" si="14"/>
        <v/>
      </c>
      <c r="AT25" t="str">
        <f t="shared" si="15"/>
        <v/>
      </c>
      <c r="AU25" t="str">
        <f t="shared" si="16"/>
        <v/>
      </c>
      <c r="AV25" t="str">
        <f t="shared" si="17"/>
        <v/>
      </c>
      <c r="AW25" t="str">
        <f t="shared" si="18"/>
        <v/>
      </c>
      <c r="AX25" t="str">
        <f t="shared" si="19"/>
        <v/>
      </c>
      <c r="AY25" t="str">
        <f t="shared" si="20"/>
        <v/>
      </c>
      <c r="AZ25" t="str">
        <f t="shared" si="21"/>
        <v/>
      </c>
      <c r="BA25" t="str">
        <f t="shared" si="22"/>
        <v/>
      </c>
      <c r="BB25" t="str">
        <f t="shared" si="23"/>
        <v/>
      </c>
      <c r="BC25" t="str">
        <f t="shared" si="24"/>
        <v/>
      </c>
      <c r="BD25" t="str">
        <f t="shared" si="25"/>
        <v/>
      </c>
    </row>
    <row r="26" spans="1:56" x14ac:dyDescent="0.2">
      <c r="A26" t="s">
        <v>504</v>
      </c>
      <c r="D26" s="82">
        <v>4</v>
      </c>
      <c r="E26" s="80">
        <v>3</v>
      </c>
      <c r="F26" s="82">
        <v>4</v>
      </c>
      <c r="G26" s="80">
        <v>3</v>
      </c>
      <c r="H26" s="82">
        <v>4</v>
      </c>
      <c r="I26" s="80">
        <v>3</v>
      </c>
      <c r="J26" s="87">
        <v>4</v>
      </c>
      <c r="K26" s="84">
        <v>4</v>
      </c>
      <c r="L26" s="91">
        <v>2</v>
      </c>
      <c r="M26" s="91">
        <v>2</v>
      </c>
      <c r="N26" s="91">
        <v>2</v>
      </c>
      <c r="O26" s="91">
        <v>2</v>
      </c>
      <c r="P26" s="85">
        <v>3</v>
      </c>
      <c r="Q26" s="93">
        <v>2</v>
      </c>
      <c r="R26" s="91">
        <v>2</v>
      </c>
      <c r="S26" s="91">
        <v>2</v>
      </c>
      <c r="T26" s="92">
        <v>1</v>
      </c>
      <c r="U26" s="93">
        <v>2</v>
      </c>
      <c r="V26" s="82">
        <v>5</v>
      </c>
      <c r="W26" s="91">
        <v>1</v>
      </c>
      <c r="X26" s="82">
        <v>4</v>
      </c>
      <c r="Y26" s="91">
        <v>1</v>
      </c>
      <c r="Z26" s="88">
        <v>4</v>
      </c>
      <c r="AA26" s="28">
        <v>2.8</v>
      </c>
      <c r="AE26">
        <f t="shared" si="0"/>
        <v>0</v>
      </c>
      <c r="AF26">
        <f t="shared" si="1"/>
        <v>0</v>
      </c>
      <c r="AG26">
        <f t="shared" si="26"/>
        <v>0</v>
      </c>
      <c r="AH26" t="str">
        <f t="shared" si="3"/>
        <v/>
      </c>
      <c r="AI26" t="str">
        <f t="shared" si="4"/>
        <v/>
      </c>
      <c r="AJ26" t="str">
        <f t="shared" si="5"/>
        <v/>
      </c>
      <c r="AK26" t="str">
        <f t="shared" si="6"/>
        <v/>
      </c>
      <c r="AL26" t="str">
        <f t="shared" si="7"/>
        <v/>
      </c>
      <c r="AM26" t="str">
        <f t="shared" si="8"/>
        <v/>
      </c>
      <c r="AN26" t="str">
        <f t="shared" si="9"/>
        <v/>
      </c>
      <c r="AO26" t="str">
        <f t="shared" si="10"/>
        <v/>
      </c>
      <c r="AP26" t="str">
        <f t="shared" si="11"/>
        <v/>
      </c>
      <c r="AQ26" t="str">
        <f t="shared" si="12"/>
        <v/>
      </c>
      <c r="AR26" t="str">
        <f t="shared" si="13"/>
        <v/>
      </c>
      <c r="AS26" t="str">
        <f t="shared" si="14"/>
        <v/>
      </c>
      <c r="AT26" t="str">
        <f t="shared" si="15"/>
        <v/>
      </c>
      <c r="AU26" t="str">
        <f t="shared" si="16"/>
        <v/>
      </c>
      <c r="AV26" t="str">
        <f t="shared" si="17"/>
        <v/>
      </c>
      <c r="AW26" t="str">
        <f t="shared" si="18"/>
        <v/>
      </c>
      <c r="AX26" t="str">
        <f t="shared" si="19"/>
        <v/>
      </c>
      <c r="AY26" t="str">
        <f t="shared" si="20"/>
        <v/>
      </c>
      <c r="AZ26" t="str">
        <f t="shared" si="21"/>
        <v/>
      </c>
      <c r="BA26" t="str">
        <f t="shared" si="22"/>
        <v/>
      </c>
      <c r="BB26" t="str">
        <f t="shared" si="23"/>
        <v/>
      </c>
      <c r="BC26" t="str">
        <f t="shared" si="24"/>
        <v/>
      </c>
      <c r="BD26" t="str">
        <f t="shared" si="25"/>
        <v/>
      </c>
    </row>
    <row r="27" spans="1:56" x14ac:dyDescent="0.2">
      <c r="A27" t="s">
        <v>504</v>
      </c>
      <c r="B27" t="s">
        <v>518</v>
      </c>
      <c r="C27" t="s">
        <v>822</v>
      </c>
      <c r="D27">
        <v>4</v>
      </c>
      <c r="E27">
        <v>3.5</v>
      </c>
      <c r="F27">
        <v>4.5</v>
      </c>
      <c r="G27">
        <v>3</v>
      </c>
      <c r="H27">
        <v>4.9000000000000004</v>
      </c>
      <c r="I27">
        <v>3</v>
      </c>
      <c r="J27">
        <v>3.5</v>
      </c>
      <c r="K27">
        <v>4.5</v>
      </c>
      <c r="L27">
        <v>2</v>
      </c>
      <c r="M27">
        <v>2</v>
      </c>
      <c r="N27">
        <v>2.5</v>
      </c>
      <c r="O27">
        <v>2</v>
      </c>
      <c r="P27">
        <v>3.5</v>
      </c>
      <c r="Q27">
        <v>2</v>
      </c>
      <c r="R27">
        <v>2</v>
      </c>
      <c r="S27">
        <v>2</v>
      </c>
      <c r="T27">
        <v>1</v>
      </c>
      <c r="U27">
        <v>2</v>
      </c>
      <c r="V27">
        <v>5</v>
      </c>
      <c r="W27">
        <v>1</v>
      </c>
      <c r="X27">
        <v>4</v>
      </c>
      <c r="Y27">
        <v>1</v>
      </c>
      <c r="Z27">
        <v>4</v>
      </c>
      <c r="AA27" s="28">
        <v>2.9</v>
      </c>
      <c r="AE27">
        <f t="shared" si="0"/>
        <v>0</v>
      </c>
      <c r="AF27">
        <f t="shared" si="1"/>
        <v>0</v>
      </c>
      <c r="AG27">
        <f t="shared" si="26"/>
        <v>0</v>
      </c>
      <c r="AH27" t="str">
        <f t="shared" si="3"/>
        <v/>
      </c>
      <c r="AI27" t="str">
        <f t="shared" si="4"/>
        <v/>
      </c>
      <c r="AJ27" t="str">
        <f t="shared" si="5"/>
        <v/>
      </c>
      <c r="AK27" t="str">
        <f t="shared" si="6"/>
        <v/>
      </c>
      <c r="AL27" t="str">
        <f t="shared" si="7"/>
        <v/>
      </c>
      <c r="AM27" t="str">
        <f t="shared" si="8"/>
        <v/>
      </c>
      <c r="AN27" t="str">
        <f t="shared" si="9"/>
        <v/>
      </c>
      <c r="AO27" t="str">
        <f t="shared" si="10"/>
        <v/>
      </c>
      <c r="AP27" t="str">
        <f t="shared" si="11"/>
        <v/>
      </c>
      <c r="AQ27" t="str">
        <f t="shared" si="12"/>
        <v/>
      </c>
      <c r="AR27" t="str">
        <f t="shared" si="13"/>
        <v/>
      </c>
      <c r="AS27" t="str">
        <f t="shared" si="14"/>
        <v/>
      </c>
      <c r="AT27" t="str">
        <f t="shared" si="15"/>
        <v/>
      </c>
      <c r="AU27" t="str">
        <f t="shared" si="16"/>
        <v/>
      </c>
      <c r="AV27" t="str">
        <f t="shared" si="17"/>
        <v/>
      </c>
      <c r="AW27" t="str">
        <f t="shared" si="18"/>
        <v/>
      </c>
      <c r="AX27" t="str">
        <f t="shared" si="19"/>
        <v/>
      </c>
      <c r="AY27" t="str">
        <f t="shared" si="20"/>
        <v/>
      </c>
      <c r="AZ27" t="str">
        <f t="shared" si="21"/>
        <v/>
      </c>
      <c r="BA27" t="str">
        <f t="shared" si="22"/>
        <v/>
      </c>
      <c r="BB27" t="str">
        <f t="shared" si="23"/>
        <v/>
      </c>
      <c r="BC27" t="str">
        <f t="shared" si="24"/>
        <v/>
      </c>
      <c r="BD27" t="str">
        <f t="shared" si="25"/>
        <v/>
      </c>
    </row>
    <row r="28" spans="1:56" x14ac:dyDescent="0.2">
      <c r="A28" t="s">
        <v>504</v>
      </c>
      <c r="B28" t="s">
        <v>794</v>
      </c>
      <c r="C28" t="s">
        <v>823</v>
      </c>
      <c r="D28">
        <v>4</v>
      </c>
      <c r="E28">
        <v>3.8</v>
      </c>
      <c r="F28">
        <v>4.5</v>
      </c>
      <c r="G28">
        <v>3.5</v>
      </c>
      <c r="H28">
        <v>4.9000000000000004</v>
      </c>
      <c r="I28">
        <v>3</v>
      </c>
      <c r="J28">
        <v>3.5</v>
      </c>
      <c r="K28">
        <v>4.5</v>
      </c>
      <c r="L28">
        <v>2</v>
      </c>
      <c r="M28">
        <v>2</v>
      </c>
      <c r="N28">
        <v>2.5</v>
      </c>
      <c r="O28">
        <v>2</v>
      </c>
      <c r="P28">
        <v>3.5</v>
      </c>
      <c r="Q28">
        <v>2</v>
      </c>
      <c r="R28">
        <v>2</v>
      </c>
      <c r="S28">
        <v>2</v>
      </c>
      <c r="T28">
        <v>1</v>
      </c>
      <c r="U28">
        <v>2</v>
      </c>
      <c r="V28">
        <v>5</v>
      </c>
      <c r="W28">
        <v>1</v>
      </c>
      <c r="X28">
        <v>4</v>
      </c>
      <c r="Y28">
        <v>1</v>
      </c>
      <c r="Z28">
        <v>4</v>
      </c>
      <c r="AA28" s="28">
        <v>2.9</v>
      </c>
      <c r="AE28">
        <f t="shared" si="0"/>
        <v>0</v>
      </c>
      <c r="AF28">
        <f t="shared" si="1"/>
        <v>0</v>
      </c>
      <c r="AG28">
        <f t="shared" si="26"/>
        <v>0</v>
      </c>
      <c r="AH28" t="str">
        <f t="shared" si="3"/>
        <v/>
      </c>
      <c r="AI28" t="str">
        <f t="shared" si="4"/>
        <v/>
      </c>
      <c r="AJ28" t="str">
        <f t="shared" si="5"/>
        <v/>
      </c>
      <c r="AK28" t="str">
        <f t="shared" si="6"/>
        <v/>
      </c>
      <c r="AL28" t="str">
        <f t="shared" si="7"/>
        <v/>
      </c>
      <c r="AM28" t="str">
        <f t="shared" si="8"/>
        <v/>
      </c>
      <c r="AN28" t="str">
        <f t="shared" si="9"/>
        <v/>
      </c>
      <c r="AO28" t="str">
        <f t="shared" si="10"/>
        <v/>
      </c>
      <c r="AP28" t="str">
        <f t="shared" si="11"/>
        <v/>
      </c>
      <c r="AQ28" t="str">
        <f t="shared" si="12"/>
        <v/>
      </c>
      <c r="AR28" t="str">
        <f t="shared" si="13"/>
        <v/>
      </c>
      <c r="AS28" t="str">
        <f t="shared" si="14"/>
        <v/>
      </c>
      <c r="AT28" t="str">
        <f t="shared" si="15"/>
        <v/>
      </c>
      <c r="AU28" t="str">
        <f t="shared" si="16"/>
        <v/>
      </c>
      <c r="AV28" t="str">
        <f t="shared" si="17"/>
        <v/>
      </c>
      <c r="AW28" t="str">
        <f t="shared" si="18"/>
        <v/>
      </c>
      <c r="AX28" t="str">
        <f t="shared" si="19"/>
        <v/>
      </c>
      <c r="AY28" t="str">
        <f t="shared" si="20"/>
        <v/>
      </c>
      <c r="AZ28" t="str">
        <f t="shared" si="21"/>
        <v/>
      </c>
      <c r="BA28" t="str">
        <f t="shared" si="22"/>
        <v/>
      </c>
      <c r="BB28" t="str">
        <f t="shared" si="23"/>
        <v/>
      </c>
      <c r="BC28" t="str">
        <f t="shared" si="24"/>
        <v/>
      </c>
      <c r="BD28" t="str">
        <f t="shared" si="25"/>
        <v/>
      </c>
    </row>
    <row r="29" spans="1:56" x14ac:dyDescent="0.2">
      <c r="A29" t="s">
        <v>504</v>
      </c>
      <c r="B29" t="s">
        <v>793</v>
      </c>
      <c r="C29" t="s">
        <v>821</v>
      </c>
      <c r="D29">
        <v>4.9000000000000004</v>
      </c>
      <c r="E29">
        <v>3</v>
      </c>
      <c r="F29">
        <v>4.9000000000000004</v>
      </c>
      <c r="G29">
        <v>3.9</v>
      </c>
      <c r="H29">
        <v>4.9000000000000004</v>
      </c>
      <c r="I29">
        <v>3.9</v>
      </c>
      <c r="J29">
        <v>3.5</v>
      </c>
      <c r="K29">
        <v>4.5</v>
      </c>
      <c r="L29">
        <v>2</v>
      </c>
      <c r="M29">
        <v>2</v>
      </c>
      <c r="N29">
        <v>2.5</v>
      </c>
      <c r="O29">
        <v>2</v>
      </c>
      <c r="P29">
        <v>3.5</v>
      </c>
      <c r="Q29">
        <v>2</v>
      </c>
      <c r="R29">
        <v>2</v>
      </c>
      <c r="S29">
        <v>2</v>
      </c>
      <c r="T29">
        <v>1</v>
      </c>
      <c r="U29">
        <v>2</v>
      </c>
      <c r="V29">
        <v>5</v>
      </c>
      <c r="W29">
        <v>1</v>
      </c>
      <c r="X29">
        <v>4</v>
      </c>
      <c r="Y29">
        <v>1</v>
      </c>
      <c r="Z29">
        <v>4</v>
      </c>
      <c r="AA29" s="28">
        <v>3</v>
      </c>
      <c r="AE29">
        <f t="shared" si="0"/>
        <v>0</v>
      </c>
      <c r="AF29">
        <f t="shared" si="1"/>
        <v>0</v>
      </c>
      <c r="AG29">
        <f t="shared" si="26"/>
        <v>0</v>
      </c>
      <c r="AH29" t="str">
        <f t="shared" si="3"/>
        <v/>
      </c>
      <c r="AI29" t="str">
        <f t="shared" si="4"/>
        <v/>
      </c>
      <c r="AJ29" t="str">
        <f t="shared" si="5"/>
        <v/>
      </c>
      <c r="AK29" t="str">
        <f t="shared" si="6"/>
        <v/>
      </c>
      <c r="AL29" t="str">
        <f t="shared" si="7"/>
        <v/>
      </c>
      <c r="AM29" t="str">
        <f t="shared" si="8"/>
        <v/>
      </c>
      <c r="AN29" t="str">
        <f t="shared" si="9"/>
        <v/>
      </c>
      <c r="AO29" t="str">
        <f t="shared" si="10"/>
        <v/>
      </c>
      <c r="AP29" t="str">
        <f t="shared" si="11"/>
        <v/>
      </c>
      <c r="AQ29" t="str">
        <f t="shared" si="12"/>
        <v/>
      </c>
      <c r="AR29" t="str">
        <f t="shared" si="13"/>
        <v/>
      </c>
      <c r="AS29" t="str">
        <f t="shared" si="14"/>
        <v/>
      </c>
      <c r="AT29" t="str">
        <f t="shared" si="15"/>
        <v/>
      </c>
      <c r="AU29" t="str">
        <f t="shared" si="16"/>
        <v/>
      </c>
      <c r="AV29" t="str">
        <f t="shared" si="17"/>
        <v/>
      </c>
      <c r="AW29" t="str">
        <f t="shared" si="18"/>
        <v/>
      </c>
      <c r="AX29" t="str">
        <f t="shared" si="19"/>
        <v/>
      </c>
      <c r="AY29" t="str">
        <f t="shared" si="20"/>
        <v/>
      </c>
      <c r="AZ29" t="str">
        <f t="shared" si="21"/>
        <v/>
      </c>
      <c r="BA29" t="str">
        <f t="shared" si="22"/>
        <v/>
      </c>
      <c r="BB29" t="str">
        <f t="shared" si="23"/>
        <v/>
      </c>
      <c r="BC29" t="str">
        <f t="shared" si="24"/>
        <v/>
      </c>
      <c r="BD29" t="str">
        <f t="shared" si="25"/>
        <v/>
      </c>
    </row>
    <row r="30" spans="1:56" x14ac:dyDescent="0.2">
      <c r="A30" t="s">
        <v>506</v>
      </c>
      <c r="D30" s="82">
        <v>4</v>
      </c>
      <c r="E30" s="80">
        <v>3</v>
      </c>
      <c r="F30" s="80">
        <v>3</v>
      </c>
      <c r="G30" s="80">
        <v>3</v>
      </c>
      <c r="H30" s="82">
        <v>4</v>
      </c>
      <c r="I30" s="80">
        <v>3</v>
      </c>
      <c r="J30" s="87">
        <v>4</v>
      </c>
      <c r="K30" s="84">
        <v>4</v>
      </c>
      <c r="L30" s="80">
        <v>3</v>
      </c>
      <c r="M30" s="80">
        <v>3</v>
      </c>
      <c r="N30" s="80">
        <v>3</v>
      </c>
      <c r="O30" s="80">
        <v>3</v>
      </c>
      <c r="P30" s="85">
        <v>3</v>
      </c>
      <c r="Q30" s="93">
        <v>2</v>
      </c>
      <c r="R30" s="91">
        <v>2</v>
      </c>
      <c r="S30" s="91">
        <v>2</v>
      </c>
      <c r="T30" s="95">
        <v>3</v>
      </c>
      <c r="U30" s="90">
        <v>3</v>
      </c>
      <c r="V30" s="80">
        <v>3</v>
      </c>
      <c r="W30" s="82">
        <v>4</v>
      </c>
      <c r="X30" s="82">
        <v>4</v>
      </c>
      <c r="Y30" s="91">
        <v>1</v>
      </c>
      <c r="Z30" s="88">
        <v>4</v>
      </c>
      <c r="AA30" s="28">
        <v>3.1</v>
      </c>
      <c r="AE30">
        <f t="shared" si="0"/>
        <v>0</v>
      </c>
      <c r="AF30">
        <f t="shared" si="1"/>
        <v>0</v>
      </c>
      <c r="AG30">
        <f t="shared" si="26"/>
        <v>0</v>
      </c>
      <c r="AH30" t="str">
        <f t="shared" si="3"/>
        <v/>
      </c>
      <c r="AI30" t="str">
        <f t="shared" si="4"/>
        <v/>
      </c>
      <c r="AJ30" t="str">
        <f t="shared" si="5"/>
        <v/>
      </c>
      <c r="AK30" t="str">
        <f t="shared" si="6"/>
        <v/>
      </c>
      <c r="AL30" t="str">
        <f t="shared" si="7"/>
        <v/>
      </c>
      <c r="AM30" t="str">
        <f t="shared" si="8"/>
        <v/>
      </c>
      <c r="AN30" t="str">
        <f t="shared" si="9"/>
        <v/>
      </c>
      <c r="AO30" t="str">
        <f t="shared" si="10"/>
        <v/>
      </c>
      <c r="AP30" t="str">
        <f t="shared" si="11"/>
        <v/>
      </c>
      <c r="AQ30" t="str">
        <f t="shared" si="12"/>
        <v/>
      </c>
      <c r="AR30" t="str">
        <f t="shared" si="13"/>
        <v/>
      </c>
      <c r="AS30" t="str">
        <f t="shared" si="14"/>
        <v/>
      </c>
      <c r="AT30" t="str">
        <f t="shared" si="15"/>
        <v/>
      </c>
      <c r="AU30" t="str">
        <f t="shared" si="16"/>
        <v/>
      </c>
      <c r="AV30" t="str">
        <f t="shared" si="17"/>
        <v/>
      </c>
      <c r="AW30" t="str">
        <f t="shared" si="18"/>
        <v/>
      </c>
      <c r="AX30" t="str">
        <f t="shared" si="19"/>
        <v/>
      </c>
      <c r="AY30" t="str">
        <f t="shared" si="20"/>
        <v/>
      </c>
      <c r="AZ30" t="str">
        <f t="shared" si="21"/>
        <v/>
      </c>
      <c r="BA30" t="str">
        <f t="shared" si="22"/>
        <v/>
      </c>
      <c r="BB30" t="str">
        <f t="shared" si="23"/>
        <v/>
      </c>
      <c r="BC30" t="str">
        <f t="shared" si="24"/>
        <v/>
      </c>
      <c r="BD30" t="str">
        <f t="shared" si="25"/>
        <v/>
      </c>
    </row>
    <row r="31" spans="1:56" x14ac:dyDescent="0.2">
      <c r="A31" t="s">
        <v>506</v>
      </c>
      <c r="B31" t="s">
        <v>518</v>
      </c>
      <c r="C31" t="s">
        <v>822</v>
      </c>
      <c r="D31">
        <v>4</v>
      </c>
      <c r="E31">
        <v>3.5</v>
      </c>
      <c r="F31">
        <v>3.5</v>
      </c>
      <c r="G31">
        <v>3.5</v>
      </c>
      <c r="H31">
        <v>4</v>
      </c>
      <c r="I31">
        <v>3</v>
      </c>
      <c r="J31">
        <v>4.5</v>
      </c>
      <c r="K31">
        <v>4</v>
      </c>
      <c r="L31">
        <v>3</v>
      </c>
      <c r="M31">
        <v>3.5</v>
      </c>
      <c r="N31">
        <v>3</v>
      </c>
      <c r="O31">
        <v>3.5</v>
      </c>
      <c r="P31">
        <v>3.5</v>
      </c>
      <c r="Q31">
        <v>2</v>
      </c>
      <c r="R31">
        <v>2</v>
      </c>
      <c r="S31">
        <v>2</v>
      </c>
      <c r="T31">
        <v>3.5</v>
      </c>
      <c r="U31">
        <v>3</v>
      </c>
      <c r="V31">
        <v>3.5</v>
      </c>
      <c r="W31">
        <v>4.5</v>
      </c>
      <c r="X31">
        <v>4</v>
      </c>
      <c r="Y31">
        <v>1</v>
      </c>
      <c r="Z31">
        <v>4</v>
      </c>
      <c r="AA31" s="28">
        <v>3.3</v>
      </c>
      <c r="AE31">
        <f t="shared" si="0"/>
        <v>0</v>
      </c>
      <c r="AF31">
        <f t="shared" si="1"/>
        <v>0</v>
      </c>
      <c r="AG31">
        <f t="shared" si="26"/>
        <v>0</v>
      </c>
      <c r="AH31" t="str">
        <f t="shared" si="3"/>
        <v/>
      </c>
      <c r="AI31" t="str">
        <f t="shared" si="4"/>
        <v/>
      </c>
      <c r="AJ31" t="str">
        <f t="shared" si="5"/>
        <v/>
      </c>
      <c r="AK31" t="str">
        <f t="shared" si="6"/>
        <v/>
      </c>
      <c r="AL31" t="str">
        <f t="shared" si="7"/>
        <v/>
      </c>
      <c r="AM31" t="str">
        <f t="shared" si="8"/>
        <v/>
      </c>
      <c r="AN31" t="str">
        <f t="shared" si="9"/>
        <v/>
      </c>
      <c r="AO31" t="str">
        <f t="shared" si="10"/>
        <v/>
      </c>
      <c r="AP31" t="str">
        <f t="shared" si="11"/>
        <v/>
      </c>
      <c r="AQ31" t="str">
        <f t="shared" si="12"/>
        <v/>
      </c>
      <c r="AR31" t="str">
        <f t="shared" si="13"/>
        <v/>
      </c>
      <c r="AS31" t="str">
        <f t="shared" si="14"/>
        <v/>
      </c>
      <c r="AT31" t="str">
        <f t="shared" si="15"/>
        <v/>
      </c>
      <c r="AU31" t="str">
        <f t="shared" si="16"/>
        <v/>
      </c>
      <c r="AV31" t="str">
        <f t="shared" si="17"/>
        <v/>
      </c>
      <c r="AW31" t="str">
        <f t="shared" si="18"/>
        <v/>
      </c>
      <c r="AX31" t="str">
        <f t="shared" si="19"/>
        <v/>
      </c>
      <c r="AY31" t="str">
        <f t="shared" si="20"/>
        <v/>
      </c>
      <c r="AZ31" t="str">
        <f t="shared" si="21"/>
        <v/>
      </c>
      <c r="BA31" t="str">
        <f t="shared" si="22"/>
        <v/>
      </c>
      <c r="BB31" t="str">
        <f t="shared" si="23"/>
        <v/>
      </c>
      <c r="BC31" t="str">
        <f t="shared" si="24"/>
        <v/>
      </c>
      <c r="BD31" t="str">
        <f t="shared" si="25"/>
        <v/>
      </c>
    </row>
    <row r="32" spans="1:56" x14ac:dyDescent="0.2">
      <c r="A32" t="s">
        <v>506</v>
      </c>
      <c r="B32" t="s">
        <v>794</v>
      </c>
      <c r="C32" t="s">
        <v>823</v>
      </c>
      <c r="D32">
        <v>4</v>
      </c>
      <c r="E32">
        <v>3.5</v>
      </c>
      <c r="F32">
        <v>3.5</v>
      </c>
      <c r="G32">
        <v>3.5</v>
      </c>
      <c r="H32">
        <v>4</v>
      </c>
      <c r="I32">
        <v>3</v>
      </c>
      <c r="J32">
        <v>4.5</v>
      </c>
      <c r="K32">
        <v>4</v>
      </c>
      <c r="L32">
        <v>3</v>
      </c>
      <c r="M32">
        <v>3.5</v>
      </c>
      <c r="N32">
        <v>3</v>
      </c>
      <c r="O32">
        <v>3.5</v>
      </c>
      <c r="P32">
        <v>3.5</v>
      </c>
      <c r="Q32">
        <v>2</v>
      </c>
      <c r="R32">
        <v>2</v>
      </c>
      <c r="S32">
        <v>2</v>
      </c>
      <c r="T32">
        <v>3.5</v>
      </c>
      <c r="U32">
        <v>3</v>
      </c>
      <c r="V32">
        <v>3.5</v>
      </c>
      <c r="W32">
        <v>4.5</v>
      </c>
      <c r="X32">
        <v>4</v>
      </c>
      <c r="Y32">
        <v>1</v>
      </c>
      <c r="Z32">
        <v>4</v>
      </c>
      <c r="AA32" s="28">
        <v>3.3</v>
      </c>
      <c r="AE32">
        <f t="shared" si="0"/>
        <v>0</v>
      </c>
      <c r="AF32">
        <f t="shared" si="1"/>
        <v>0</v>
      </c>
      <c r="AG32">
        <f t="shared" si="26"/>
        <v>0</v>
      </c>
      <c r="AH32" t="str">
        <f t="shared" si="3"/>
        <v/>
      </c>
      <c r="AI32" t="str">
        <f t="shared" si="4"/>
        <v/>
      </c>
      <c r="AJ32" t="str">
        <f t="shared" si="5"/>
        <v/>
      </c>
      <c r="AK32" t="str">
        <f t="shared" si="6"/>
        <v/>
      </c>
      <c r="AL32" t="str">
        <f t="shared" si="7"/>
        <v/>
      </c>
      <c r="AM32" t="str">
        <f t="shared" si="8"/>
        <v/>
      </c>
      <c r="AN32" t="str">
        <f t="shared" si="9"/>
        <v/>
      </c>
      <c r="AO32" t="str">
        <f t="shared" si="10"/>
        <v/>
      </c>
      <c r="AP32" t="str">
        <f t="shared" si="11"/>
        <v/>
      </c>
      <c r="AQ32" t="str">
        <f t="shared" si="12"/>
        <v/>
      </c>
      <c r="AR32" t="str">
        <f t="shared" si="13"/>
        <v/>
      </c>
      <c r="AS32" t="str">
        <f t="shared" si="14"/>
        <v/>
      </c>
      <c r="AT32" t="str">
        <f t="shared" si="15"/>
        <v/>
      </c>
      <c r="AU32" t="str">
        <f t="shared" si="16"/>
        <v/>
      </c>
      <c r="AV32" t="str">
        <f t="shared" si="17"/>
        <v/>
      </c>
      <c r="AW32" t="str">
        <f t="shared" si="18"/>
        <v/>
      </c>
      <c r="AX32" t="str">
        <f t="shared" si="19"/>
        <v/>
      </c>
      <c r="AY32" t="str">
        <f t="shared" si="20"/>
        <v/>
      </c>
      <c r="AZ32" t="str">
        <f t="shared" si="21"/>
        <v/>
      </c>
      <c r="BA32" t="str">
        <f t="shared" si="22"/>
        <v/>
      </c>
      <c r="BB32" t="str">
        <f t="shared" si="23"/>
        <v/>
      </c>
      <c r="BC32" t="str">
        <f t="shared" si="24"/>
        <v/>
      </c>
      <c r="BD32" t="str">
        <f t="shared" si="25"/>
        <v/>
      </c>
    </row>
    <row r="33" spans="1:56" x14ac:dyDescent="0.2">
      <c r="A33" t="s">
        <v>506</v>
      </c>
      <c r="B33" t="s">
        <v>793</v>
      </c>
      <c r="C33" t="s">
        <v>821</v>
      </c>
      <c r="D33">
        <v>4.9000000000000004</v>
      </c>
      <c r="E33">
        <v>3.5</v>
      </c>
      <c r="F33">
        <v>3.5</v>
      </c>
      <c r="G33">
        <v>3.5</v>
      </c>
      <c r="H33">
        <v>4.5</v>
      </c>
      <c r="I33">
        <v>3.5</v>
      </c>
      <c r="J33">
        <v>4.5</v>
      </c>
      <c r="K33">
        <v>4</v>
      </c>
      <c r="L33">
        <v>3</v>
      </c>
      <c r="M33">
        <v>3.5</v>
      </c>
      <c r="N33">
        <v>3</v>
      </c>
      <c r="O33">
        <v>3.5</v>
      </c>
      <c r="P33">
        <v>3.5</v>
      </c>
      <c r="Q33">
        <v>2</v>
      </c>
      <c r="R33">
        <v>2</v>
      </c>
      <c r="S33">
        <v>2</v>
      </c>
      <c r="T33">
        <v>3.5</v>
      </c>
      <c r="U33">
        <v>3</v>
      </c>
      <c r="V33">
        <v>3.5</v>
      </c>
      <c r="W33">
        <v>4.5</v>
      </c>
      <c r="X33">
        <v>4</v>
      </c>
      <c r="Y33">
        <v>1</v>
      </c>
      <c r="Z33">
        <v>4</v>
      </c>
      <c r="AA33" s="28">
        <v>3.4</v>
      </c>
      <c r="AE33">
        <f t="shared" si="0"/>
        <v>0</v>
      </c>
      <c r="AF33">
        <f t="shared" si="1"/>
        <v>0</v>
      </c>
      <c r="AG33">
        <f t="shared" si="26"/>
        <v>0</v>
      </c>
      <c r="AH33" t="str">
        <f t="shared" si="3"/>
        <v/>
      </c>
      <c r="AI33" t="str">
        <f t="shared" si="4"/>
        <v/>
      </c>
      <c r="AJ33" t="str">
        <f t="shared" si="5"/>
        <v/>
      </c>
      <c r="AK33" t="str">
        <f t="shared" si="6"/>
        <v/>
      </c>
      <c r="AL33" t="str">
        <f t="shared" si="7"/>
        <v/>
      </c>
      <c r="AM33" t="str">
        <f t="shared" si="8"/>
        <v/>
      </c>
      <c r="AN33" t="str">
        <f t="shared" si="9"/>
        <v/>
      </c>
      <c r="AO33" t="str">
        <f t="shared" si="10"/>
        <v/>
      </c>
      <c r="AP33" t="str">
        <f t="shared" si="11"/>
        <v/>
      </c>
      <c r="AQ33" t="str">
        <f t="shared" si="12"/>
        <v/>
      </c>
      <c r="AR33" t="str">
        <f t="shared" si="13"/>
        <v/>
      </c>
      <c r="AS33" t="str">
        <f t="shared" si="14"/>
        <v/>
      </c>
      <c r="AT33" t="str">
        <f t="shared" si="15"/>
        <v/>
      </c>
      <c r="AU33" t="str">
        <f t="shared" si="16"/>
        <v/>
      </c>
      <c r="AV33" t="str">
        <f t="shared" si="17"/>
        <v/>
      </c>
      <c r="AW33" t="str">
        <f t="shared" si="18"/>
        <v/>
      </c>
      <c r="AX33" t="str">
        <f t="shared" si="19"/>
        <v/>
      </c>
      <c r="AY33" t="str">
        <f t="shared" si="20"/>
        <v/>
      </c>
      <c r="AZ33" t="str">
        <f t="shared" si="21"/>
        <v/>
      </c>
      <c r="BA33" t="str">
        <f t="shared" si="22"/>
        <v/>
      </c>
      <c r="BB33" t="str">
        <f t="shared" si="23"/>
        <v/>
      </c>
      <c r="BC33" t="str">
        <f t="shared" si="24"/>
        <v/>
      </c>
      <c r="BD33" t="str">
        <f t="shared" si="25"/>
        <v/>
      </c>
    </row>
    <row r="34" spans="1:56" x14ac:dyDescent="0.2">
      <c r="A34" t="s">
        <v>508</v>
      </c>
      <c r="D34" s="82">
        <v>4</v>
      </c>
      <c r="E34" s="80">
        <v>3</v>
      </c>
      <c r="F34" s="80">
        <v>3</v>
      </c>
      <c r="G34" s="80">
        <v>3</v>
      </c>
      <c r="H34" s="82">
        <v>4</v>
      </c>
      <c r="I34" s="80">
        <v>3</v>
      </c>
      <c r="J34" s="87">
        <v>4</v>
      </c>
      <c r="K34" s="84">
        <v>4</v>
      </c>
      <c r="L34" s="80">
        <v>3</v>
      </c>
      <c r="M34" s="80">
        <v>3</v>
      </c>
      <c r="N34" s="80">
        <v>3</v>
      </c>
      <c r="O34" s="80">
        <v>3</v>
      </c>
      <c r="P34" s="85">
        <v>3</v>
      </c>
      <c r="Q34" s="93">
        <v>2</v>
      </c>
      <c r="R34" s="91">
        <v>2</v>
      </c>
      <c r="S34" s="84">
        <v>4</v>
      </c>
      <c r="T34" s="95">
        <v>3</v>
      </c>
      <c r="U34" s="90">
        <v>3</v>
      </c>
      <c r="V34" s="82">
        <v>4</v>
      </c>
      <c r="W34" s="82">
        <v>4</v>
      </c>
      <c r="X34" s="82">
        <v>4</v>
      </c>
      <c r="Y34" s="91">
        <v>1</v>
      </c>
      <c r="Z34" s="88">
        <v>4</v>
      </c>
      <c r="AA34" s="28">
        <v>3.2</v>
      </c>
      <c r="AE34">
        <f t="shared" ref="AE34:AE65" si="27">IF(EXACT(business_type_parent,A34),1,0)</f>
        <v>0</v>
      </c>
      <c r="AF34">
        <f t="shared" ref="AF34:AF65" si="28">IF(EXACT(business_type_child,B34),1,0)</f>
        <v>0</v>
      </c>
      <c r="AG34">
        <f t="shared" si="26"/>
        <v>0</v>
      </c>
      <c r="AH34" t="str">
        <f t="shared" si="3"/>
        <v/>
      </c>
      <c r="AI34" t="str">
        <f t="shared" si="4"/>
        <v/>
      </c>
      <c r="AJ34" t="str">
        <f t="shared" si="5"/>
        <v/>
      </c>
      <c r="AK34" t="str">
        <f t="shared" si="6"/>
        <v/>
      </c>
      <c r="AL34" t="str">
        <f t="shared" si="7"/>
        <v/>
      </c>
      <c r="AM34" t="str">
        <f t="shared" si="8"/>
        <v/>
      </c>
      <c r="AN34" t="str">
        <f t="shared" si="9"/>
        <v/>
      </c>
      <c r="AO34" t="str">
        <f t="shared" si="10"/>
        <v/>
      </c>
      <c r="AP34" t="str">
        <f t="shared" si="11"/>
        <v/>
      </c>
      <c r="AQ34" t="str">
        <f t="shared" si="12"/>
        <v/>
      </c>
      <c r="AR34" t="str">
        <f t="shared" si="13"/>
        <v/>
      </c>
      <c r="AS34" t="str">
        <f t="shared" si="14"/>
        <v/>
      </c>
      <c r="AT34" t="str">
        <f t="shared" si="15"/>
        <v/>
      </c>
      <c r="AU34" t="str">
        <f t="shared" si="16"/>
        <v/>
      </c>
      <c r="AV34" t="str">
        <f t="shared" si="17"/>
        <v/>
      </c>
      <c r="AW34" t="str">
        <f t="shared" si="18"/>
        <v/>
      </c>
      <c r="AX34" t="str">
        <f t="shared" si="19"/>
        <v/>
      </c>
      <c r="AY34" t="str">
        <f t="shared" si="20"/>
        <v/>
      </c>
      <c r="AZ34" t="str">
        <f t="shared" si="21"/>
        <v/>
      </c>
      <c r="BA34" t="str">
        <f t="shared" si="22"/>
        <v/>
      </c>
      <c r="BB34" t="str">
        <f t="shared" si="23"/>
        <v/>
      </c>
      <c r="BC34" t="str">
        <f t="shared" si="24"/>
        <v/>
      </c>
      <c r="BD34" t="str">
        <f t="shared" si="25"/>
        <v/>
      </c>
    </row>
    <row r="35" spans="1:56" x14ac:dyDescent="0.2">
      <c r="A35" t="s">
        <v>508</v>
      </c>
      <c r="B35" t="s">
        <v>518</v>
      </c>
      <c r="C35" t="s">
        <v>822</v>
      </c>
      <c r="D35">
        <v>4.5</v>
      </c>
      <c r="E35">
        <v>3.5</v>
      </c>
      <c r="F35">
        <v>3</v>
      </c>
      <c r="G35">
        <v>3.5</v>
      </c>
      <c r="H35">
        <v>4</v>
      </c>
      <c r="I35">
        <v>3</v>
      </c>
      <c r="J35">
        <v>4.5</v>
      </c>
      <c r="K35">
        <v>4.5</v>
      </c>
      <c r="L35">
        <v>3</v>
      </c>
      <c r="M35">
        <v>3</v>
      </c>
      <c r="N35">
        <v>3.5</v>
      </c>
      <c r="O35">
        <v>3</v>
      </c>
      <c r="P35">
        <v>3.5</v>
      </c>
      <c r="Q35">
        <v>2</v>
      </c>
      <c r="R35">
        <v>2.5</v>
      </c>
      <c r="S35">
        <v>4.5</v>
      </c>
      <c r="T35">
        <v>3</v>
      </c>
      <c r="U35">
        <v>3.5</v>
      </c>
      <c r="V35">
        <v>4.5</v>
      </c>
      <c r="W35">
        <v>4.5</v>
      </c>
      <c r="X35">
        <v>4</v>
      </c>
      <c r="Y35">
        <v>1</v>
      </c>
      <c r="Z35">
        <v>4.5</v>
      </c>
      <c r="AA35" s="28">
        <v>3.5</v>
      </c>
      <c r="AE35">
        <f t="shared" si="27"/>
        <v>0</v>
      </c>
      <c r="AF35">
        <f t="shared" si="28"/>
        <v>0</v>
      </c>
      <c r="AG35">
        <f t="shared" si="26"/>
        <v>0</v>
      </c>
      <c r="AH35" t="str">
        <f t="shared" si="3"/>
        <v/>
      </c>
      <c r="AI35" t="str">
        <f t="shared" si="4"/>
        <v/>
      </c>
      <c r="AJ35" t="str">
        <f t="shared" si="5"/>
        <v/>
      </c>
      <c r="AK35" t="str">
        <f t="shared" si="6"/>
        <v/>
      </c>
      <c r="AL35" t="str">
        <f t="shared" si="7"/>
        <v/>
      </c>
      <c r="AM35" t="str">
        <f t="shared" si="8"/>
        <v/>
      </c>
      <c r="AN35" t="str">
        <f t="shared" si="9"/>
        <v/>
      </c>
      <c r="AO35" t="str">
        <f t="shared" si="10"/>
        <v/>
      </c>
      <c r="AP35" t="str">
        <f t="shared" si="11"/>
        <v/>
      </c>
      <c r="AQ35" t="str">
        <f t="shared" si="12"/>
        <v/>
      </c>
      <c r="AR35" t="str">
        <f t="shared" si="13"/>
        <v/>
      </c>
      <c r="AS35" t="str">
        <f t="shared" si="14"/>
        <v/>
      </c>
      <c r="AT35" t="str">
        <f t="shared" si="15"/>
        <v/>
      </c>
      <c r="AU35" t="str">
        <f t="shared" si="16"/>
        <v/>
      </c>
      <c r="AV35" t="str">
        <f t="shared" si="17"/>
        <v/>
      </c>
      <c r="AW35" t="str">
        <f t="shared" si="18"/>
        <v/>
      </c>
      <c r="AX35" t="str">
        <f t="shared" si="19"/>
        <v/>
      </c>
      <c r="AY35" t="str">
        <f t="shared" si="20"/>
        <v/>
      </c>
      <c r="AZ35" t="str">
        <f t="shared" si="21"/>
        <v/>
      </c>
      <c r="BA35" t="str">
        <f t="shared" si="22"/>
        <v/>
      </c>
      <c r="BB35" t="str">
        <f t="shared" si="23"/>
        <v/>
      </c>
      <c r="BC35" t="str">
        <f t="shared" si="24"/>
        <v/>
      </c>
      <c r="BD35" t="str">
        <f t="shared" si="25"/>
        <v/>
      </c>
    </row>
    <row r="36" spans="1:56" x14ac:dyDescent="0.2">
      <c r="A36" t="s">
        <v>508</v>
      </c>
      <c r="B36" t="s">
        <v>794</v>
      </c>
      <c r="C36" t="s">
        <v>823</v>
      </c>
      <c r="D36">
        <v>4</v>
      </c>
      <c r="E36">
        <v>3.5</v>
      </c>
      <c r="F36">
        <v>3</v>
      </c>
      <c r="G36">
        <v>3.5</v>
      </c>
      <c r="H36">
        <v>4.2</v>
      </c>
      <c r="I36">
        <v>3</v>
      </c>
      <c r="J36">
        <v>4.5</v>
      </c>
      <c r="K36">
        <v>4.5</v>
      </c>
      <c r="L36">
        <v>3</v>
      </c>
      <c r="M36">
        <v>3</v>
      </c>
      <c r="N36">
        <v>3.5</v>
      </c>
      <c r="O36">
        <v>3</v>
      </c>
      <c r="P36">
        <v>3.5</v>
      </c>
      <c r="Q36">
        <v>2</v>
      </c>
      <c r="R36">
        <v>2.5</v>
      </c>
      <c r="S36">
        <v>4.5</v>
      </c>
      <c r="T36">
        <v>3</v>
      </c>
      <c r="U36">
        <v>3.5</v>
      </c>
      <c r="V36">
        <v>4.5</v>
      </c>
      <c r="W36">
        <v>4.5</v>
      </c>
      <c r="X36">
        <v>4</v>
      </c>
      <c r="Y36">
        <v>1</v>
      </c>
      <c r="Z36">
        <v>4.5</v>
      </c>
      <c r="AA36" s="28">
        <v>3.5</v>
      </c>
      <c r="AE36">
        <f t="shared" si="27"/>
        <v>0</v>
      </c>
      <c r="AF36">
        <f t="shared" si="28"/>
        <v>0</v>
      </c>
      <c r="AG36">
        <f t="shared" si="26"/>
        <v>0</v>
      </c>
      <c r="AH36" t="str">
        <f t="shared" si="3"/>
        <v/>
      </c>
      <c r="AI36" t="str">
        <f t="shared" si="4"/>
        <v/>
      </c>
      <c r="AJ36" t="str">
        <f t="shared" si="5"/>
        <v/>
      </c>
      <c r="AK36" t="str">
        <f t="shared" si="6"/>
        <v/>
      </c>
      <c r="AL36" t="str">
        <f t="shared" si="7"/>
        <v/>
      </c>
      <c r="AM36" t="str">
        <f t="shared" si="8"/>
        <v/>
      </c>
      <c r="AN36" t="str">
        <f t="shared" si="9"/>
        <v/>
      </c>
      <c r="AO36" t="str">
        <f t="shared" si="10"/>
        <v/>
      </c>
      <c r="AP36" t="str">
        <f t="shared" si="11"/>
        <v/>
      </c>
      <c r="AQ36" t="str">
        <f t="shared" si="12"/>
        <v/>
      </c>
      <c r="AR36" t="str">
        <f t="shared" si="13"/>
        <v/>
      </c>
      <c r="AS36" t="str">
        <f t="shared" si="14"/>
        <v/>
      </c>
      <c r="AT36" t="str">
        <f t="shared" si="15"/>
        <v/>
      </c>
      <c r="AU36" t="str">
        <f t="shared" si="16"/>
        <v/>
      </c>
      <c r="AV36" t="str">
        <f t="shared" si="17"/>
        <v/>
      </c>
      <c r="AW36" t="str">
        <f t="shared" si="18"/>
        <v/>
      </c>
      <c r="AX36" t="str">
        <f t="shared" si="19"/>
        <v/>
      </c>
      <c r="AY36" t="str">
        <f t="shared" si="20"/>
        <v/>
      </c>
      <c r="AZ36" t="str">
        <f t="shared" si="21"/>
        <v/>
      </c>
      <c r="BA36" t="str">
        <f t="shared" si="22"/>
        <v/>
      </c>
      <c r="BB36" t="str">
        <f t="shared" si="23"/>
        <v/>
      </c>
      <c r="BC36" t="str">
        <f t="shared" si="24"/>
        <v/>
      </c>
      <c r="BD36" t="str">
        <f t="shared" si="25"/>
        <v/>
      </c>
    </row>
    <row r="37" spans="1:56" x14ac:dyDescent="0.2">
      <c r="A37" t="s">
        <v>508</v>
      </c>
      <c r="B37" t="s">
        <v>793</v>
      </c>
      <c r="C37" t="s">
        <v>821</v>
      </c>
      <c r="D37">
        <v>4.9000000000000004</v>
      </c>
      <c r="E37">
        <v>3</v>
      </c>
      <c r="F37">
        <v>3.5</v>
      </c>
      <c r="G37">
        <v>3.5</v>
      </c>
      <c r="H37">
        <v>4.5</v>
      </c>
      <c r="I37">
        <v>3.5</v>
      </c>
      <c r="J37">
        <v>4.5</v>
      </c>
      <c r="K37">
        <v>4.5</v>
      </c>
      <c r="L37">
        <v>3</v>
      </c>
      <c r="M37">
        <v>3</v>
      </c>
      <c r="N37">
        <v>3.5</v>
      </c>
      <c r="O37">
        <v>3</v>
      </c>
      <c r="P37">
        <v>3.5</v>
      </c>
      <c r="Q37">
        <v>2</v>
      </c>
      <c r="R37">
        <v>2.5</v>
      </c>
      <c r="S37">
        <v>4.5</v>
      </c>
      <c r="T37">
        <v>3</v>
      </c>
      <c r="U37">
        <v>3.5</v>
      </c>
      <c r="V37">
        <v>4.5</v>
      </c>
      <c r="W37">
        <v>4.5</v>
      </c>
      <c r="X37">
        <v>4</v>
      </c>
      <c r="Y37">
        <v>1</v>
      </c>
      <c r="Z37">
        <v>4.5</v>
      </c>
      <c r="AA37" s="28">
        <v>3.6</v>
      </c>
      <c r="AE37">
        <f t="shared" si="27"/>
        <v>0</v>
      </c>
      <c r="AF37">
        <f t="shared" si="28"/>
        <v>0</v>
      </c>
      <c r="AG37">
        <f t="shared" si="26"/>
        <v>0</v>
      </c>
      <c r="AH37" t="str">
        <f t="shared" si="3"/>
        <v/>
      </c>
      <c r="AI37" t="str">
        <f t="shared" si="4"/>
        <v/>
      </c>
      <c r="AJ37" t="str">
        <f t="shared" si="5"/>
        <v/>
      </c>
      <c r="AK37" t="str">
        <f t="shared" si="6"/>
        <v/>
      </c>
      <c r="AL37" t="str">
        <f t="shared" si="7"/>
        <v/>
      </c>
      <c r="AM37" t="str">
        <f t="shared" si="8"/>
        <v/>
      </c>
      <c r="AN37" t="str">
        <f t="shared" si="9"/>
        <v/>
      </c>
      <c r="AO37" t="str">
        <f t="shared" si="10"/>
        <v/>
      </c>
      <c r="AP37" t="str">
        <f t="shared" si="11"/>
        <v/>
      </c>
      <c r="AQ37" t="str">
        <f t="shared" si="12"/>
        <v/>
      </c>
      <c r="AR37" t="str">
        <f t="shared" si="13"/>
        <v/>
      </c>
      <c r="AS37" t="str">
        <f t="shared" si="14"/>
        <v/>
      </c>
      <c r="AT37" t="str">
        <f t="shared" si="15"/>
        <v/>
      </c>
      <c r="AU37" t="str">
        <f t="shared" si="16"/>
        <v/>
      </c>
      <c r="AV37" t="str">
        <f t="shared" si="17"/>
        <v/>
      </c>
      <c r="AW37" t="str">
        <f t="shared" si="18"/>
        <v/>
      </c>
      <c r="AX37" t="str">
        <f t="shared" si="19"/>
        <v/>
      </c>
      <c r="AY37" t="str">
        <f t="shared" si="20"/>
        <v/>
      </c>
      <c r="AZ37" t="str">
        <f t="shared" si="21"/>
        <v/>
      </c>
      <c r="BA37" t="str">
        <f t="shared" si="22"/>
        <v/>
      </c>
      <c r="BB37" t="str">
        <f t="shared" si="23"/>
        <v/>
      </c>
      <c r="BC37" t="str">
        <f t="shared" si="24"/>
        <v/>
      </c>
      <c r="BD37" t="str">
        <f t="shared" si="25"/>
        <v/>
      </c>
    </row>
    <row r="38" spans="1:56" x14ac:dyDescent="0.2">
      <c r="A38" t="s">
        <v>510</v>
      </c>
      <c r="D38" s="91">
        <v>2</v>
      </c>
      <c r="E38" s="91">
        <v>1</v>
      </c>
      <c r="F38" s="91">
        <v>2</v>
      </c>
      <c r="G38" s="91">
        <v>1</v>
      </c>
      <c r="H38" s="91">
        <v>2</v>
      </c>
      <c r="I38" s="91">
        <v>2</v>
      </c>
      <c r="J38" s="95">
        <v>3</v>
      </c>
      <c r="K38" s="90">
        <v>3</v>
      </c>
      <c r="L38" s="80">
        <v>3</v>
      </c>
      <c r="M38" s="82">
        <v>4</v>
      </c>
      <c r="N38" s="82">
        <v>4</v>
      </c>
      <c r="O38" s="82">
        <v>4</v>
      </c>
      <c r="P38" s="88">
        <v>4</v>
      </c>
      <c r="Q38" s="93">
        <v>1</v>
      </c>
      <c r="R38" s="91">
        <v>1</v>
      </c>
      <c r="S38" s="91">
        <v>1</v>
      </c>
      <c r="T38" s="95">
        <v>3</v>
      </c>
      <c r="U38" s="90">
        <v>3</v>
      </c>
      <c r="V38" s="91">
        <v>2</v>
      </c>
      <c r="W38" s="80">
        <v>3</v>
      </c>
      <c r="X38" s="80">
        <v>3</v>
      </c>
      <c r="Y38" s="82">
        <v>5</v>
      </c>
      <c r="Z38" s="85">
        <v>3</v>
      </c>
      <c r="AA38" s="28">
        <v>2.6</v>
      </c>
      <c r="AE38">
        <f t="shared" si="27"/>
        <v>0</v>
      </c>
      <c r="AF38">
        <f t="shared" si="28"/>
        <v>0</v>
      </c>
      <c r="AG38">
        <f t="shared" si="26"/>
        <v>0</v>
      </c>
      <c r="AH38" t="str">
        <f t="shared" si="3"/>
        <v/>
      </c>
      <c r="AI38" t="str">
        <f t="shared" si="4"/>
        <v/>
      </c>
      <c r="AJ38" t="str">
        <f t="shared" si="5"/>
        <v/>
      </c>
      <c r="AK38" t="str">
        <f t="shared" si="6"/>
        <v/>
      </c>
      <c r="AL38" t="str">
        <f t="shared" si="7"/>
        <v/>
      </c>
      <c r="AM38" t="str">
        <f t="shared" si="8"/>
        <v/>
      </c>
      <c r="AN38" t="str">
        <f t="shared" si="9"/>
        <v/>
      </c>
      <c r="AO38" t="str">
        <f t="shared" si="10"/>
        <v/>
      </c>
      <c r="AP38" t="str">
        <f t="shared" si="11"/>
        <v/>
      </c>
      <c r="AQ38" t="str">
        <f t="shared" si="12"/>
        <v/>
      </c>
      <c r="AR38" t="str">
        <f t="shared" si="13"/>
        <v/>
      </c>
      <c r="AS38" t="str">
        <f t="shared" si="14"/>
        <v/>
      </c>
      <c r="AT38" t="str">
        <f t="shared" si="15"/>
        <v/>
      </c>
      <c r="AU38" t="str">
        <f t="shared" si="16"/>
        <v/>
      </c>
      <c r="AV38" t="str">
        <f t="shared" si="17"/>
        <v/>
      </c>
      <c r="AW38" t="str">
        <f t="shared" si="18"/>
        <v/>
      </c>
      <c r="AX38" t="str">
        <f t="shared" si="19"/>
        <v/>
      </c>
      <c r="AY38" t="str">
        <f t="shared" si="20"/>
        <v/>
      </c>
      <c r="AZ38" t="str">
        <f t="shared" si="21"/>
        <v/>
      </c>
      <c r="BA38" t="str">
        <f t="shared" si="22"/>
        <v/>
      </c>
      <c r="BB38" t="str">
        <f t="shared" si="23"/>
        <v/>
      </c>
      <c r="BC38" t="str">
        <f t="shared" si="24"/>
        <v/>
      </c>
      <c r="BD38" t="str">
        <f t="shared" si="25"/>
        <v/>
      </c>
    </row>
    <row r="39" spans="1:56" x14ac:dyDescent="0.2">
      <c r="A39" t="s">
        <v>510</v>
      </c>
      <c r="B39" t="s">
        <v>795</v>
      </c>
      <c r="C39" t="s">
        <v>824</v>
      </c>
      <c r="D39">
        <v>2</v>
      </c>
      <c r="E39">
        <v>1</v>
      </c>
      <c r="F39">
        <v>2</v>
      </c>
      <c r="G39">
        <v>1</v>
      </c>
      <c r="H39">
        <v>2</v>
      </c>
      <c r="I39">
        <v>2</v>
      </c>
      <c r="J39">
        <v>2</v>
      </c>
      <c r="K39">
        <v>2.5</v>
      </c>
      <c r="L39">
        <v>3</v>
      </c>
      <c r="M39">
        <v>4.5</v>
      </c>
      <c r="N39">
        <v>4.5</v>
      </c>
      <c r="O39">
        <v>4.5</v>
      </c>
      <c r="P39">
        <v>4</v>
      </c>
      <c r="Q39">
        <v>1</v>
      </c>
      <c r="R39">
        <v>1.5</v>
      </c>
      <c r="S39">
        <v>1</v>
      </c>
      <c r="T39">
        <v>3</v>
      </c>
      <c r="U39">
        <v>3.5</v>
      </c>
      <c r="V39">
        <v>2.5</v>
      </c>
      <c r="W39">
        <v>3.5</v>
      </c>
      <c r="X39">
        <v>3</v>
      </c>
      <c r="Y39">
        <v>5</v>
      </c>
      <c r="Z39">
        <v>3.5</v>
      </c>
      <c r="AA39" s="28">
        <v>2.7</v>
      </c>
      <c r="AE39">
        <f t="shared" si="27"/>
        <v>0</v>
      </c>
      <c r="AF39">
        <f t="shared" si="28"/>
        <v>0</v>
      </c>
      <c r="AG39">
        <f t="shared" si="26"/>
        <v>0</v>
      </c>
      <c r="AH39" t="str">
        <f t="shared" si="3"/>
        <v/>
      </c>
      <c r="AI39" t="str">
        <f t="shared" si="4"/>
        <v/>
      </c>
      <c r="AJ39" t="str">
        <f t="shared" si="5"/>
        <v/>
      </c>
      <c r="AK39" t="str">
        <f t="shared" si="6"/>
        <v/>
      </c>
      <c r="AL39" t="str">
        <f t="shared" si="7"/>
        <v/>
      </c>
      <c r="AM39" t="str">
        <f t="shared" si="8"/>
        <v/>
      </c>
      <c r="AN39" t="str">
        <f t="shared" si="9"/>
        <v/>
      </c>
      <c r="AO39" t="str">
        <f t="shared" si="10"/>
        <v/>
      </c>
      <c r="AP39" t="str">
        <f t="shared" si="11"/>
        <v/>
      </c>
      <c r="AQ39" t="str">
        <f t="shared" si="12"/>
        <v/>
      </c>
      <c r="AR39" t="str">
        <f t="shared" si="13"/>
        <v/>
      </c>
      <c r="AS39" t="str">
        <f t="shared" si="14"/>
        <v/>
      </c>
      <c r="AT39" t="str">
        <f t="shared" si="15"/>
        <v/>
      </c>
      <c r="AU39" t="str">
        <f t="shared" si="16"/>
        <v/>
      </c>
      <c r="AV39" t="str">
        <f t="shared" si="17"/>
        <v/>
      </c>
      <c r="AW39" t="str">
        <f t="shared" si="18"/>
        <v/>
      </c>
      <c r="AX39" t="str">
        <f t="shared" si="19"/>
        <v/>
      </c>
      <c r="AY39" t="str">
        <f t="shared" si="20"/>
        <v/>
      </c>
      <c r="AZ39" t="str">
        <f t="shared" si="21"/>
        <v/>
      </c>
      <c r="BA39" t="str">
        <f t="shared" si="22"/>
        <v/>
      </c>
      <c r="BB39" t="str">
        <f t="shared" si="23"/>
        <v/>
      </c>
      <c r="BC39" t="str">
        <f t="shared" si="24"/>
        <v/>
      </c>
      <c r="BD39" t="str">
        <f t="shared" si="25"/>
        <v/>
      </c>
    </row>
    <row r="40" spans="1:56" x14ac:dyDescent="0.2">
      <c r="A40" t="s">
        <v>510</v>
      </c>
      <c r="B40" t="s">
        <v>713</v>
      </c>
      <c r="C40" t="s">
        <v>868</v>
      </c>
      <c r="D40">
        <v>2.5</v>
      </c>
      <c r="E40">
        <v>1</v>
      </c>
      <c r="F40">
        <v>2.5</v>
      </c>
      <c r="G40">
        <v>1</v>
      </c>
      <c r="H40">
        <v>2.5</v>
      </c>
      <c r="I40">
        <v>2</v>
      </c>
      <c r="J40">
        <v>2.5</v>
      </c>
      <c r="K40">
        <v>2</v>
      </c>
      <c r="L40">
        <v>3</v>
      </c>
      <c r="M40">
        <v>4</v>
      </c>
      <c r="N40">
        <v>4</v>
      </c>
      <c r="O40">
        <v>4.5</v>
      </c>
      <c r="P40">
        <v>4.5</v>
      </c>
      <c r="Q40">
        <v>1</v>
      </c>
      <c r="R40">
        <v>1</v>
      </c>
      <c r="S40">
        <v>1</v>
      </c>
      <c r="T40">
        <v>3</v>
      </c>
      <c r="U40">
        <v>3</v>
      </c>
      <c r="V40">
        <v>2</v>
      </c>
      <c r="W40">
        <v>3</v>
      </c>
      <c r="X40">
        <v>3</v>
      </c>
      <c r="Y40">
        <v>1</v>
      </c>
      <c r="Z40">
        <v>3</v>
      </c>
      <c r="AA40" s="28">
        <v>2.5</v>
      </c>
      <c r="AE40">
        <f t="shared" si="27"/>
        <v>0</v>
      </c>
      <c r="AF40">
        <f t="shared" si="28"/>
        <v>0</v>
      </c>
      <c r="AG40">
        <f t="shared" si="26"/>
        <v>0</v>
      </c>
      <c r="AH40" t="str">
        <f t="shared" si="3"/>
        <v/>
      </c>
      <c r="AI40" t="str">
        <f t="shared" si="4"/>
        <v/>
      </c>
      <c r="AJ40" t="str">
        <f t="shared" si="5"/>
        <v/>
      </c>
      <c r="AK40" t="str">
        <f t="shared" si="6"/>
        <v/>
      </c>
      <c r="AL40" t="str">
        <f t="shared" si="7"/>
        <v/>
      </c>
      <c r="AM40" t="str">
        <f t="shared" si="8"/>
        <v/>
      </c>
      <c r="AN40" t="str">
        <f t="shared" si="9"/>
        <v/>
      </c>
      <c r="AO40" t="str">
        <f t="shared" si="10"/>
        <v/>
      </c>
      <c r="AP40" t="str">
        <f t="shared" si="11"/>
        <v/>
      </c>
      <c r="AQ40" t="str">
        <f t="shared" si="12"/>
        <v/>
      </c>
      <c r="AR40" t="str">
        <f t="shared" si="13"/>
        <v/>
      </c>
      <c r="AS40" t="str">
        <f t="shared" si="14"/>
        <v/>
      </c>
      <c r="AT40" t="str">
        <f t="shared" si="15"/>
        <v/>
      </c>
      <c r="AU40" t="str">
        <f t="shared" si="16"/>
        <v/>
      </c>
      <c r="AV40" t="str">
        <f t="shared" si="17"/>
        <v/>
      </c>
      <c r="AW40" t="str">
        <f t="shared" si="18"/>
        <v/>
      </c>
      <c r="AX40" t="str">
        <f t="shared" si="19"/>
        <v/>
      </c>
      <c r="AY40" t="str">
        <f t="shared" si="20"/>
        <v/>
      </c>
      <c r="AZ40" t="str">
        <f t="shared" si="21"/>
        <v/>
      </c>
      <c r="BA40" t="str">
        <f t="shared" si="22"/>
        <v/>
      </c>
      <c r="BB40" t="str">
        <f t="shared" si="23"/>
        <v/>
      </c>
      <c r="BC40" t="str">
        <f t="shared" si="24"/>
        <v/>
      </c>
      <c r="BD40" t="str">
        <f t="shared" si="25"/>
        <v/>
      </c>
    </row>
    <row r="41" spans="1:56" x14ac:dyDescent="0.2">
      <c r="A41" t="s">
        <v>512</v>
      </c>
      <c r="D41" s="91">
        <v>1</v>
      </c>
      <c r="E41" s="91">
        <v>1</v>
      </c>
      <c r="F41" s="80">
        <v>3</v>
      </c>
      <c r="G41" s="80">
        <v>3</v>
      </c>
      <c r="H41" s="80">
        <v>3</v>
      </c>
      <c r="I41" s="82">
        <v>4</v>
      </c>
      <c r="J41" s="87">
        <v>4</v>
      </c>
      <c r="K41" s="90">
        <v>3</v>
      </c>
      <c r="L41" s="91">
        <v>2</v>
      </c>
      <c r="M41" s="80">
        <v>3</v>
      </c>
      <c r="N41" s="80">
        <v>3</v>
      </c>
      <c r="O41" s="80">
        <v>3</v>
      </c>
      <c r="P41" s="88">
        <v>4</v>
      </c>
      <c r="Q41" s="84">
        <v>4</v>
      </c>
      <c r="R41" s="82">
        <v>5</v>
      </c>
      <c r="S41" s="82">
        <v>5</v>
      </c>
      <c r="T41" s="83">
        <v>4</v>
      </c>
      <c r="U41" s="90">
        <v>3</v>
      </c>
      <c r="V41" s="80">
        <v>3</v>
      </c>
      <c r="W41" s="80">
        <v>3</v>
      </c>
      <c r="X41" s="80">
        <v>3</v>
      </c>
      <c r="Y41" s="82">
        <v>4</v>
      </c>
      <c r="Z41" s="85">
        <v>3</v>
      </c>
      <c r="AA41" s="28">
        <v>3.2</v>
      </c>
      <c r="AE41">
        <f t="shared" si="27"/>
        <v>0</v>
      </c>
      <c r="AF41">
        <f t="shared" si="28"/>
        <v>0</v>
      </c>
      <c r="AG41">
        <f t="shared" si="26"/>
        <v>0</v>
      </c>
      <c r="AH41" t="str">
        <f t="shared" si="3"/>
        <v/>
      </c>
      <c r="AI41" t="str">
        <f t="shared" si="4"/>
        <v/>
      </c>
      <c r="AJ41" t="str">
        <f t="shared" si="5"/>
        <v/>
      </c>
      <c r="AK41" t="str">
        <f t="shared" si="6"/>
        <v/>
      </c>
      <c r="AL41" t="str">
        <f t="shared" si="7"/>
        <v/>
      </c>
      <c r="AM41" t="str">
        <f t="shared" si="8"/>
        <v/>
      </c>
      <c r="AN41" t="str">
        <f t="shared" si="9"/>
        <v/>
      </c>
      <c r="AO41" t="str">
        <f t="shared" si="10"/>
        <v/>
      </c>
      <c r="AP41" t="str">
        <f t="shared" si="11"/>
        <v/>
      </c>
      <c r="AQ41" t="str">
        <f t="shared" si="12"/>
        <v/>
      </c>
      <c r="AR41" t="str">
        <f t="shared" si="13"/>
        <v/>
      </c>
      <c r="AS41" t="str">
        <f t="shared" si="14"/>
        <v/>
      </c>
      <c r="AT41" t="str">
        <f t="shared" si="15"/>
        <v/>
      </c>
      <c r="AU41" t="str">
        <f t="shared" si="16"/>
        <v/>
      </c>
      <c r="AV41" t="str">
        <f t="shared" si="17"/>
        <v/>
      </c>
      <c r="AW41" t="str">
        <f t="shared" si="18"/>
        <v/>
      </c>
      <c r="AX41" t="str">
        <f t="shared" si="19"/>
        <v/>
      </c>
      <c r="AY41" t="str">
        <f t="shared" si="20"/>
        <v/>
      </c>
      <c r="AZ41" t="str">
        <f t="shared" si="21"/>
        <v/>
      </c>
      <c r="BA41" t="str">
        <f t="shared" si="22"/>
        <v/>
      </c>
      <c r="BB41" t="str">
        <f t="shared" si="23"/>
        <v/>
      </c>
      <c r="BC41" t="str">
        <f t="shared" si="24"/>
        <v/>
      </c>
      <c r="BD41" t="str">
        <f t="shared" si="25"/>
        <v/>
      </c>
    </row>
    <row r="42" spans="1:56" x14ac:dyDescent="0.2">
      <c r="A42" t="s">
        <v>512</v>
      </c>
      <c r="B42" t="s">
        <v>795</v>
      </c>
      <c r="C42" t="s">
        <v>824</v>
      </c>
      <c r="D42">
        <v>1</v>
      </c>
      <c r="E42">
        <v>1</v>
      </c>
      <c r="F42">
        <v>3</v>
      </c>
      <c r="G42">
        <v>3</v>
      </c>
      <c r="H42">
        <v>3</v>
      </c>
      <c r="I42">
        <v>4</v>
      </c>
      <c r="J42">
        <v>4</v>
      </c>
      <c r="K42">
        <v>3.5</v>
      </c>
      <c r="L42">
        <v>2</v>
      </c>
      <c r="M42">
        <v>3.5</v>
      </c>
      <c r="N42">
        <v>3.5</v>
      </c>
      <c r="O42">
        <v>3.5</v>
      </c>
      <c r="P42">
        <v>4</v>
      </c>
      <c r="Q42">
        <v>4</v>
      </c>
      <c r="R42">
        <v>5</v>
      </c>
      <c r="S42">
        <v>5</v>
      </c>
      <c r="T42">
        <v>4</v>
      </c>
      <c r="U42">
        <v>3.5</v>
      </c>
      <c r="V42">
        <v>3</v>
      </c>
      <c r="W42">
        <v>3.5</v>
      </c>
      <c r="X42">
        <v>3</v>
      </c>
      <c r="Y42">
        <v>4.5</v>
      </c>
      <c r="Z42">
        <v>3</v>
      </c>
      <c r="AA42" s="28">
        <v>3.4</v>
      </c>
      <c r="AE42">
        <f t="shared" si="27"/>
        <v>0</v>
      </c>
      <c r="AF42">
        <f t="shared" si="28"/>
        <v>0</v>
      </c>
      <c r="AG42">
        <f t="shared" si="26"/>
        <v>0</v>
      </c>
      <c r="AH42" t="str">
        <f t="shared" si="3"/>
        <v/>
      </c>
      <c r="AI42" t="str">
        <f t="shared" si="4"/>
        <v/>
      </c>
      <c r="AJ42" t="str">
        <f t="shared" si="5"/>
        <v/>
      </c>
      <c r="AK42" t="str">
        <f t="shared" si="6"/>
        <v/>
      </c>
      <c r="AL42" t="str">
        <f t="shared" si="7"/>
        <v/>
      </c>
      <c r="AM42" t="str">
        <f t="shared" si="8"/>
        <v/>
      </c>
      <c r="AN42" t="str">
        <f t="shared" si="9"/>
        <v/>
      </c>
      <c r="AO42" t="str">
        <f t="shared" si="10"/>
        <v/>
      </c>
      <c r="AP42" t="str">
        <f t="shared" si="11"/>
        <v/>
      </c>
      <c r="AQ42" t="str">
        <f t="shared" si="12"/>
        <v/>
      </c>
      <c r="AR42" t="str">
        <f t="shared" si="13"/>
        <v/>
      </c>
      <c r="AS42" t="str">
        <f t="shared" si="14"/>
        <v/>
      </c>
      <c r="AT42" t="str">
        <f t="shared" si="15"/>
        <v/>
      </c>
      <c r="AU42" t="str">
        <f t="shared" si="16"/>
        <v/>
      </c>
      <c r="AV42" t="str">
        <f t="shared" si="17"/>
        <v/>
      </c>
      <c r="AW42" t="str">
        <f t="shared" si="18"/>
        <v/>
      </c>
      <c r="AX42" t="str">
        <f t="shared" si="19"/>
        <v/>
      </c>
      <c r="AY42" t="str">
        <f t="shared" si="20"/>
        <v/>
      </c>
      <c r="AZ42" t="str">
        <f t="shared" si="21"/>
        <v/>
      </c>
      <c r="BA42" t="str">
        <f t="shared" si="22"/>
        <v/>
      </c>
      <c r="BB42" t="str">
        <f t="shared" si="23"/>
        <v/>
      </c>
      <c r="BC42" t="str">
        <f t="shared" si="24"/>
        <v/>
      </c>
      <c r="BD42" t="str">
        <f t="shared" si="25"/>
        <v/>
      </c>
    </row>
    <row r="43" spans="1:56" x14ac:dyDescent="0.2">
      <c r="A43" t="s">
        <v>512</v>
      </c>
      <c r="B43" t="s">
        <v>713</v>
      </c>
      <c r="C43" t="s">
        <v>868</v>
      </c>
      <c r="D43">
        <v>1.5</v>
      </c>
      <c r="E43">
        <v>1</v>
      </c>
      <c r="F43">
        <v>3.5</v>
      </c>
      <c r="G43">
        <v>3</v>
      </c>
      <c r="H43">
        <v>3.5</v>
      </c>
      <c r="I43">
        <v>4.5</v>
      </c>
      <c r="J43">
        <v>4.5</v>
      </c>
      <c r="K43">
        <v>3</v>
      </c>
      <c r="L43">
        <v>2</v>
      </c>
      <c r="M43">
        <v>3</v>
      </c>
      <c r="N43">
        <v>3</v>
      </c>
      <c r="O43">
        <v>3</v>
      </c>
      <c r="P43">
        <v>4.5</v>
      </c>
      <c r="Q43">
        <v>4</v>
      </c>
      <c r="R43">
        <v>5</v>
      </c>
      <c r="S43">
        <v>5</v>
      </c>
      <c r="T43">
        <v>4</v>
      </c>
      <c r="U43">
        <v>3</v>
      </c>
      <c r="V43">
        <v>3</v>
      </c>
      <c r="W43">
        <v>3</v>
      </c>
      <c r="X43">
        <v>3</v>
      </c>
      <c r="Y43">
        <v>4</v>
      </c>
      <c r="Z43">
        <v>3</v>
      </c>
      <c r="AA43" s="28">
        <v>3.3</v>
      </c>
      <c r="AE43">
        <f t="shared" si="27"/>
        <v>0</v>
      </c>
      <c r="AF43">
        <f t="shared" si="28"/>
        <v>0</v>
      </c>
      <c r="AG43">
        <f t="shared" si="26"/>
        <v>0</v>
      </c>
      <c r="AH43" t="str">
        <f t="shared" si="3"/>
        <v/>
      </c>
      <c r="AI43" t="str">
        <f t="shared" si="4"/>
        <v/>
      </c>
      <c r="AJ43" t="str">
        <f t="shared" si="5"/>
        <v/>
      </c>
      <c r="AK43" t="str">
        <f t="shared" si="6"/>
        <v/>
      </c>
      <c r="AL43" t="str">
        <f t="shared" si="7"/>
        <v/>
      </c>
      <c r="AM43" t="str">
        <f t="shared" si="8"/>
        <v/>
      </c>
      <c r="AN43" t="str">
        <f t="shared" si="9"/>
        <v/>
      </c>
      <c r="AO43" t="str">
        <f t="shared" si="10"/>
        <v/>
      </c>
      <c r="AP43" t="str">
        <f t="shared" si="11"/>
        <v/>
      </c>
      <c r="AQ43" t="str">
        <f t="shared" si="12"/>
        <v/>
      </c>
      <c r="AR43" t="str">
        <f t="shared" si="13"/>
        <v/>
      </c>
      <c r="AS43" t="str">
        <f t="shared" si="14"/>
        <v/>
      </c>
      <c r="AT43" t="str">
        <f t="shared" si="15"/>
        <v/>
      </c>
      <c r="AU43" t="str">
        <f t="shared" si="16"/>
        <v/>
      </c>
      <c r="AV43" t="str">
        <f t="shared" si="17"/>
        <v/>
      </c>
      <c r="AW43" t="str">
        <f t="shared" si="18"/>
        <v/>
      </c>
      <c r="AX43" t="str">
        <f t="shared" si="19"/>
        <v/>
      </c>
      <c r="AY43" t="str">
        <f t="shared" si="20"/>
        <v/>
      </c>
      <c r="AZ43" t="str">
        <f t="shared" si="21"/>
        <v/>
      </c>
      <c r="BA43" t="str">
        <f t="shared" si="22"/>
        <v/>
      </c>
      <c r="BB43" t="str">
        <f t="shared" si="23"/>
        <v/>
      </c>
      <c r="BC43" t="str">
        <f t="shared" si="24"/>
        <v/>
      </c>
      <c r="BD43" t="str">
        <f t="shared" si="25"/>
        <v/>
      </c>
    </row>
    <row r="44" spans="1:56" x14ac:dyDescent="0.2">
      <c r="A44" t="s">
        <v>514</v>
      </c>
      <c r="D44" s="81">
        <v>4</v>
      </c>
      <c r="E44" s="81">
        <v>4</v>
      </c>
      <c r="F44" s="81">
        <v>4</v>
      </c>
      <c r="G44" s="80">
        <v>3</v>
      </c>
      <c r="H44" s="81">
        <v>4</v>
      </c>
      <c r="I44" s="82">
        <v>2</v>
      </c>
      <c r="J44" s="83">
        <v>4</v>
      </c>
      <c r="K44" s="86">
        <v>4</v>
      </c>
      <c r="L44" s="82">
        <v>2</v>
      </c>
      <c r="M44" s="81">
        <v>4</v>
      </c>
      <c r="N44" s="81">
        <v>4</v>
      </c>
      <c r="O44" s="80">
        <v>3</v>
      </c>
      <c r="P44" s="88">
        <v>2</v>
      </c>
      <c r="Q44" s="84">
        <v>1</v>
      </c>
      <c r="R44" s="82">
        <v>1</v>
      </c>
      <c r="S44" s="82">
        <v>1</v>
      </c>
      <c r="T44" s="95">
        <v>3</v>
      </c>
      <c r="U44" s="86">
        <v>4</v>
      </c>
      <c r="V44" s="81">
        <v>4</v>
      </c>
      <c r="W44" s="81">
        <v>4</v>
      </c>
      <c r="X44" s="81">
        <v>4</v>
      </c>
      <c r="Y44" s="82">
        <v>1</v>
      </c>
      <c r="Z44" s="89">
        <v>4</v>
      </c>
      <c r="AA44" s="28">
        <v>3.1</v>
      </c>
      <c r="AE44">
        <f t="shared" si="27"/>
        <v>0</v>
      </c>
      <c r="AF44">
        <f t="shared" si="28"/>
        <v>0</v>
      </c>
      <c r="AG44">
        <f t="shared" si="26"/>
        <v>0</v>
      </c>
      <c r="AH44" t="str">
        <f t="shared" si="3"/>
        <v/>
      </c>
      <c r="AI44" t="str">
        <f t="shared" si="4"/>
        <v/>
      </c>
      <c r="AJ44" t="str">
        <f t="shared" si="5"/>
        <v/>
      </c>
      <c r="AK44" t="str">
        <f t="shared" si="6"/>
        <v/>
      </c>
      <c r="AL44" t="str">
        <f t="shared" si="7"/>
        <v/>
      </c>
      <c r="AM44" t="str">
        <f t="shared" si="8"/>
        <v/>
      </c>
      <c r="AN44" t="str">
        <f t="shared" si="9"/>
        <v/>
      </c>
      <c r="AO44" t="str">
        <f t="shared" si="10"/>
        <v/>
      </c>
      <c r="AP44" t="str">
        <f t="shared" si="11"/>
        <v/>
      </c>
      <c r="AQ44" t="str">
        <f t="shared" si="12"/>
        <v/>
      </c>
      <c r="AR44" t="str">
        <f t="shared" si="13"/>
        <v/>
      </c>
      <c r="AS44" t="str">
        <f t="shared" si="14"/>
        <v/>
      </c>
      <c r="AT44" t="str">
        <f t="shared" si="15"/>
        <v/>
      </c>
      <c r="AU44" t="str">
        <f t="shared" si="16"/>
        <v/>
      </c>
      <c r="AV44" t="str">
        <f t="shared" si="17"/>
        <v/>
      </c>
      <c r="AW44" t="str">
        <f t="shared" si="18"/>
        <v/>
      </c>
      <c r="AX44" t="str">
        <f t="shared" si="19"/>
        <v/>
      </c>
      <c r="AY44" t="str">
        <f t="shared" si="20"/>
        <v/>
      </c>
      <c r="AZ44" t="str">
        <f t="shared" si="21"/>
        <v/>
      </c>
      <c r="BA44" t="str">
        <f t="shared" si="22"/>
        <v/>
      </c>
      <c r="BB44" t="str">
        <f t="shared" si="23"/>
        <v/>
      </c>
      <c r="BC44" t="str">
        <f t="shared" si="24"/>
        <v/>
      </c>
      <c r="BD44" t="str">
        <f t="shared" si="25"/>
        <v/>
      </c>
    </row>
    <row r="45" spans="1:56" x14ac:dyDescent="0.2">
      <c r="A45" t="s">
        <v>514</v>
      </c>
      <c r="B45" t="s">
        <v>795</v>
      </c>
      <c r="C45" t="s">
        <v>824</v>
      </c>
      <c r="D45">
        <v>4</v>
      </c>
      <c r="E45">
        <v>4</v>
      </c>
      <c r="F45">
        <v>4</v>
      </c>
      <c r="G45">
        <v>3</v>
      </c>
      <c r="H45">
        <v>4</v>
      </c>
      <c r="I45">
        <v>2</v>
      </c>
      <c r="J45">
        <v>4</v>
      </c>
      <c r="K45">
        <v>4.5</v>
      </c>
      <c r="L45">
        <v>2</v>
      </c>
      <c r="M45">
        <v>4.5</v>
      </c>
      <c r="N45">
        <v>4.5</v>
      </c>
      <c r="O45">
        <v>3.5</v>
      </c>
      <c r="P45">
        <v>2</v>
      </c>
      <c r="Q45">
        <v>1</v>
      </c>
      <c r="R45">
        <v>1.5</v>
      </c>
      <c r="S45">
        <v>1</v>
      </c>
      <c r="T45">
        <v>3</v>
      </c>
      <c r="U45">
        <v>4.5</v>
      </c>
      <c r="V45">
        <v>4.5</v>
      </c>
      <c r="W45">
        <v>4.5</v>
      </c>
      <c r="X45">
        <v>4</v>
      </c>
      <c r="Y45">
        <v>1</v>
      </c>
      <c r="Z45">
        <v>4.5</v>
      </c>
      <c r="AA45" s="28">
        <v>3.3</v>
      </c>
      <c r="AE45">
        <f t="shared" si="27"/>
        <v>0</v>
      </c>
      <c r="AF45">
        <f t="shared" si="28"/>
        <v>0</v>
      </c>
      <c r="AG45">
        <f t="shared" si="26"/>
        <v>0</v>
      </c>
      <c r="AH45" t="str">
        <f t="shared" si="3"/>
        <v/>
      </c>
      <c r="AI45" t="str">
        <f t="shared" si="4"/>
        <v/>
      </c>
      <c r="AJ45" t="str">
        <f t="shared" si="5"/>
        <v/>
      </c>
      <c r="AK45" t="str">
        <f t="shared" si="6"/>
        <v/>
      </c>
      <c r="AL45" t="str">
        <f t="shared" si="7"/>
        <v/>
      </c>
      <c r="AM45" t="str">
        <f t="shared" si="8"/>
        <v/>
      </c>
      <c r="AN45" t="str">
        <f t="shared" si="9"/>
        <v/>
      </c>
      <c r="AO45" t="str">
        <f t="shared" si="10"/>
        <v/>
      </c>
      <c r="AP45" t="str">
        <f t="shared" si="11"/>
        <v/>
      </c>
      <c r="AQ45" t="str">
        <f t="shared" si="12"/>
        <v/>
      </c>
      <c r="AR45" t="str">
        <f t="shared" si="13"/>
        <v/>
      </c>
      <c r="AS45" t="str">
        <f t="shared" si="14"/>
        <v/>
      </c>
      <c r="AT45" t="str">
        <f t="shared" si="15"/>
        <v/>
      </c>
      <c r="AU45" t="str">
        <f t="shared" si="16"/>
        <v/>
      </c>
      <c r="AV45" t="str">
        <f t="shared" si="17"/>
        <v/>
      </c>
      <c r="AW45" t="str">
        <f t="shared" si="18"/>
        <v/>
      </c>
      <c r="AX45" t="str">
        <f t="shared" si="19"/>
        <v/>
      </c>
      <c r="AY45" t="str">
        <f t="shared" si="20"/>
        <v/>
      </c>
      <c r="AZ45" t="str">
        <f t="shared" si="21"/>
        <v/>
      </c>
      <c r="BA45" t="str">
        <f t="shared" si="22"/>
        <v/>
      </c>
      <c r="BB45" t="str">
        <f t="shared" si="23"/>
        <v/>
      </c>
      <c r="BC45" t="str">
        <f t="shared" si="24"/>
        <v/>
      </c>
      <c r="BD45" t="str">
        <f t="shared" si="25"/>
        <v/>
      </c>
    </row>
    <row r="46" spans="1:56" x14ac:dyDescent="0.2">
      <c r="A46" t="s">
        <v>514</v>
      </c>
      <c r="B46" t="s">
        <v>713</v>
      </c>
      <c r="C46" t="s">
        <v>868</v>
      </c>
      <c r="D46">
        <v>4.5</v>
      </c>
      <c r="E46">
        <v>4.5</v>
      </c>
      <c r="F46">
        <v>4.5</v>
      </c>
      <c r="G46">
        <v>3.5</v>
      </c>
      <c r="H46">
        <v>4.5</v>
      </c>
      <c r="I46">
        <v>2</v>
      </c>
      <c r="J46">
        <v>4.5</v>
      </c>
      <c r="K46">
        <v>4</v>
      </c>
      <c r="L46">
        <v>2</v>
      </c>
      <c r="M46">
        <v>4</v>
      </c>
      <c r="N46">
        <v>4</v>
      </c>
      <c r="O46">
        <v>3</v>
      </c>
      <c r="P46">
        <v>2.5</v>
      </c>
      <c r="Q46">
        <v>1</v>
      </c>
      <c r="R46">
        <v>1</v>
      </c>
      <c r="S46">
        <v>1</v>
      </c>
      <c r="T46">
        <v>3</v>
      </c>
      <c r="U46">
        <v>4</v>
      </c>
      <c r="V46">
        <v>4</v>
      </c>
      <c r="W46">
        <v>4</v>
      </c>
      <c r="X46">
        <v>4</v>
      </c>
      <c r="Y46">
        <v>1</v>
      </c>
      <c r="Z46">
        <v>4</v>
      </c>
      <c r="AA46" s="28">
        <v>3.2</v>
      </c>
      <c r="AE46">
        <f t="shared" si="27"/>
        <v>0</v>
      </c>
      <c r="AF46">
        <f t="shared" si="28"/>
        <v>0</v>
      </c>
      <c r="AG46">
        <f t="shared" si="26"/>
        <v>0</v>
      </c>
      <c r="AH46" t="str">
        <f t="shared" si="3"/>
        <v/>
      </c>
      <c r="AI46" t="str">
        <f t="shared" si="4"/>
        <v/>
      </c>
      <c r="AJ46" t="str">
        <f t="shared" si="5"/>
        <v/>
      </c>
      <c r="AK46" t="str">
        <f t="shared" si="6"/>
        <v/>
      </c>
      <c r="AL46" t="str">
        <f t="shared" si="7"/>
        <v/>
      </c>
      <c r="AM46" t="str">
        <f t="shared" si="8"/>
        <v/>
      </c>
      <c r="AN46" t="str">
        <f t="shared" si="9"/>
        <v/>
      </c>
      <c r="AO46" t="str">
        <f t="shared" si="10"/>
        <v/>
      </c>
      <c r="AP46" t="str">
        <f t="shared" si="11"/>
        <v/>
      </c>
      <c r="AQ46" t="str">
        <f t="shared" si="12"/>
        <v/>
      </c>
      <c r="AR46" t="str">
        <f t="shared" si="13"/>
        <v/>
      </c>
      <c r="AS46" t="str">
        <f t="shared" si="14"/>
        <v/>
      </c>
      <c r="AT46" t="str">
        <f t="shared" si="15"/>
        <v/>
      </c>
      <c r="AU46" t="str">
        <f t="shared" si="16"/>
        <v/>
      </c>
      <c r="AV46" t="str">
        <f t="shared" si="17"/>
        <v/>
      </c>
      <c r="AW46" t="str">
        <f t="shared" si="18"/>
        <v/>
      </c>
      <c r="AX46" t="str">
        <f t="shared" si="19"/>
        <v/>
      </c>
      <c r="AY46" t="str">
        <f t="shared" si="20"/>
        <v/>
      </c>
      <c r="AZ46" t="str">
        <f t="shared" si="21"/>
        <v/>
      </c>
      <c r="BA46" t="str">
        <f t="shared" si="22"/>
        <v/>
      </c>
      <c r="BB46" t="str">
        <f t="shared" si="23"/>
        <v/>
      </c>
      <c r="BC46" t="str">
        <f t="shared" si="24"/>
        <v/>
      </c>
      <c r="BD46" t="str">
        <f t="shared" si="25"/>
        <v/>
      </c>
    </row>
    <row r="47" spans="1:56" x14ac:dyDescent="0.2">
      <c r="A47" t="s">
        <v>516</v>
      </c>
      <c r="D47" s="80">
        <v>3</v>
      </c>
      <c r="E47" s="80">
        <v>3</v>
      </c>
      <c r="F47" s="80">
        <v>3</v>
      </c>
      <c r="G47" s="80">
        <v>3</v>
      </c>
      <c r="H47" s="82">
        <v>4</v>
      </c>
      <c r="I47" s="80">
        <v>3</v>
      </c>
      <c r="J47" s="95">
        <v>3</v>
      </c>
      <c r="K47" s="84">
        <v>5</v>
      </c>
      <c r="L47" s="91">
        <v>2</v>
      </c>
      <c r="M47" s="80">
        <v>3</v>
      </c>
      <c r="N47" s="80">
        <v>3</v>
      </c>
      <c r="O47" s="82">
        <v>5</v>
      </c>
      <c r="P47" s="94">
        <v>2</v>
      </c>
      <c r="Q47" s="93">
        <v>1</v>
      </c>
      <c r="R47" s="91">
        <v>1</v>
      </c>
      <c r="S47" s="80">
        <v>3</v>
      </c>
      <c r="T47" s="95">
        <v>3</v>
      </c>
      <c r="U47" s="84">
        <v>5</v>
      </c>
      <c r="V47" s="82">
        <v>4</v>
      </c>
      <c r="W47" s="82">
        <v>5</v>
      </c>
      <c r="X47" s="82">
        <v>4</v>
      </c>
      <c r="Y47" s="80">
        <v>3</v>
      </c>
      <c r="Z47" s="88">
        <v>4</v>
      </c>
      <c r="AA47" s="28">
        <v>3.3</v>
      </c>
      <c r="AE47">
        <f t="shared" si="27"/>
        <v>0</v>
      </c>
      <c r="AF47">
        <f t="shared" si="28"/>
        <v>0</v>
      </c>
      <c r="AG47">
        <f t="shared" si="26"/>
        <v>0</v>
      </c>
      <c r="AH47" t="str">
        <f t="shared" si="3"/>
        <v/>
      </c>
      <c r="AI47" t="str">
        <f t="shared" si="4"/>
        <v/>
      </c>
      <c r="AJ47" t="str">
        <f t="shared" si="5"/>
        <v/>
      </c>
      <c r="AK47" t="str">
        <f t="shared" si="6"/>
        <v/>
      </c>
      <c r="AL47" t="str">
        <f t="shared" si="7"/>
        <v/>
      </c>
      <c r="AM47" t="str">
        <f t="shared" si="8"/>
        <v/>
      </c>
      <c r="AN47" t="str">
        <f t="shared" si="9"/>
        <v/>
      </c>
      <c r="AO47" t="str">
        <f t="shared" si="10"/>
        <v/>
      </c>
      <c r="AP47" t="str">
        <f t="shared" si="11"/>
        <v/>
      </c>
      <c r="AQ47" t="str">
        <f t="shared" si="12"/>
        <v/>
      </c>
      <c r="AR47" t="str">
        <f t="shared" si="13"/>
        <v/>
      </c>
      <c r="AS47" t="str">
        <f t="shared" si="14"/>
        <v/>
      </c>
      <c r="AT47" t="str">
        <f t="shared" si="15"/>
        <v/>
      </c>
      <c r="AU47" t="str">
        <f t="shared" si="16"/>
        <v/>
      </c>
      <c r="AV47" t="str">
        <f t="shared" si="17"/>
        <v/>
      </c>
      <c r="AW47" t="str">
        <f t="shared" si="18"/>
        <v/>
      </c>
      <c r="AX47" t="str">
        <f t="shared" si="19"/>
        <v/>
      </c>
      <c r="AY47" t="str">
        <f t="shared" si="20"/>
        <v/>
      </c>
      <c r="AZ47" t="str">
        <f t="shared" si="21"/>
        <v/>
      </c>
      <c r="BA47" t="str">
        <f t="shared" si="22"/>
        <v/>
      </c>
      <c r="BB47" t="str">
        <f t="shared" si="23"/>
        <v/>
      </c>
      <c r="BC47" t="str">
        <f t="shared" si="24"/>
        <v/>
      </c>
      <c r="BD47" t="str">
        <f t="shared" si="25"/>
        <v/>
      </c>
    </row>
    <row r="48" spans="1:56" x14ac:dyDescent="0.2">
      <c r="A48" t="s">
        <v>516</v>
      </c>
      <c r="B48" t="s">
        <v>713</v>
      </c>
      <c r="C48" t="s">
        <v>868</v>
      </c>
      <c r="D48" s="80">
        <v>3</v>
      </c>
      <c r="E48" s="80">
        <v>3</v>
      </c>
      <c r="F48" s="80">
        <v>3</v>
      </c>
      <c r="G48" s="80">
        <v>3</v>
      </c>
      <c r="H48" s="82">
        <v>4</v>
      </c>
      <c r="I48" s="80">
        <v>3</v>
      </c>
      <c r="J48" s="95">
        <v>3</v>
      </c>
      <c r="K48" s="84">
        <v>5</v>
      </c>
      <c r="L48" s="91">
        <v>2</v>
      </c>
      <c r="M48" s="80">
        <v>3</v>
      </c>
      <c r="N48" s="80">
        <v>3</v>
      </c>
      <c r="O48" s="82">
        <v>5</v>
      </c>
      <c r="P48" s="94">
        <v>2</v>
      </c>
      <c r="Q48" s="93">
        <v>1</v>
      </c>
      <c r="R48" s="91">
        <v>1</v>
      </c>
      <c r="S48" s="80">
        <v>3</v>
      </c>
      <c r="T48" s="95">
        <v>3</v>
      </c>
      <c r="U48" s="84">
        <v>5</v>
      </c>
      <c r="V48" s="82">
        <v>4</v>
      </c>
      <c r="W48" s="82">
        <v>5</v>
      </c>
      <c r="X48" s="82">
        <v>4</v>
      </c>
      <c r="Y48" s="80">
        <v>3</v>
      </c>
      <c r="Z48" s="88">
        <v>4</v>
      </c>
      <c r="AA48" s="28">
        <v>3.3</v>
      </c>
      <c r="AE48">
        <f t="shared" si="27"/>
        <v>0</v>
      </c>
      <c r="AF48">
        <f t="shared" si="28"/>
        <v>0</v>
      </c>
      <c r="AG48">
        <f t="shared" si="26"/>
        <v>0</v>
      </c>
      <c r="AH48" t="str">
        <f t="shared" si="3"/>
        <v/>
      </c>
      <c r="AI48" t="str">
        <f t="shared" si="4"/>
        <v/>
      </c>
      <c r="AJ48" t="str">
        <f t="shared" si="5"/>
        <v/>
      </c>
      <c r="AK48" t="str">
        <f t="shared" si="6"/>
        <v/>
      </c>
      <c r="AL48" t="str">
        <f t="shared" si="7"/>
        <v/>
      </c>
      <c r="AM48" t="str">
        <f t="shared" si="8"/>
        <v/>
      </c>
      <c r="AN48" t="str">
        <f t="shared" si="9"/>
        <v/>
      </c>
      <c r="AO48" t="str">
        <f t="shared" si="10"/>
        <v/>
      </c>
      <c r="AP48" t="str">
        <f t="shared" si="11"/>
        <v/>
      </c>
      <c r="AQ48" t="str">
        <f t="shared" si="12"/>
        <v/>
      </c>
      <c r="AR48" t="str">
        <f t="shared" si="13"/>
        <v/>
      </c>
      <c r="AS48" t="str">
        <f t="shared" si="14"/>
        <v/>
      </c>
      <c r="AT48" t="str">
        <f t="shared" si="15"/>
        <v/>
      </c>
      <c r="AU48" t="str">
        <f t="shared" si="16"/>
        <v/>
      </c>
      <c r="AV48" t="str">
        <f t="shared" si="17"/>
        <v/>
      </c>
      <c r="AW48" t="str">
        <f t="shared" si="18"/>
        <v/>
      </c>
      <c r="AX48" t="str">
        <f t="shared" si="19"/>
        <v/>
      </c>
      <c r="AY48" t="str">
        <f t="shared" si="20"/>
        <v/>
      </c>
      <c r="AZ48" t="str">
        <f t="shared" si="21"/>
        <v/>
      </c>
      <c r="BA48" t="str">
        <f t="shared" si="22"/>
        <v/>
      </c>
      <c r="BB48" t="str">
        <f t="shared" si="23"/>
        <v/>
      </c>
      <c r="BC48" t="str">
        <f t="shared" si="24"/>
        <v/>
      </c>
      <c r="BD48" t="str">
        <f t="shared" si="25"/>
        <v/>
      </c>
    </row>
    <row r="49" spans="1:56" x14ac:dyDescent="0.2">
      <c r="A49" t="s">
        <v>518</v>
      </c>
      <c r="D49" s="80">
        <v>3</v>
      </c>
      <c r="E49" s="82">
        <v>2</v>
      </c>
      <c r="F49" s="81">
        <v>4</v>
      </c>
      <c r="G49" s="80">
        <v>3</v>
      </c>
      <c r="H49" s="82">
        <v>2</v>
      </c>
      <c r="I49" s="81">
        <v>4</v>
      </c>
      <c r="J49" s="83">
        <v>4</v>
      </c>
      <c r="K49" s="84">
        <v>1</v>
      </c>
      <c r="L49" s="82">
        <v>2</v>
      </c>
      <c r="M49" s="82">
        <v>2</v>
      </c>
      <c r="N49" s="82">
        <v>1</v>
      </c>
      <c r="O49" s="82">
        <v>1</v>
      </c>
      <c r="P49" s="85">
        <v>3</v>
      </c>
      <c r="Q49" s="86">
        <v>4</v>
      </c>
      <c r="R49" s="82">
        <v>1</v>
      </c>
      <c r="S49" s="81">
        <v>4</v>
      </c>
      <c r="T49" s="87">
        <v>2</v>
      </c>
      <c r="U49" s="84">
        <v>1</v>
      </c>
      <c r="V49" s="82">
        <v>1</v>
      </c>
      <c r="W49" s="82">
        <v>1</v>
      </c>
      <c r="X49" s="82">
        <v>1</v>
      </c>
      <c r="Y49" s="82">
        <v>1</v>
      </c>
      <c r="Z49" s="88">
        <v>1</v>
      </c>
      <c r="AA49" s="28">
        <v>2.1</v>
      </c>
      <c r="AE49">
        <f t="shared" si="27"/>
        <v>0</v>
      </c>
      <c r="AF49">
        <f t="shared" si="28"/>
        <v>0</v>
      </c>
      <c r="AG49">
        <f t="shared" si="26"/>
        <v>0</v>
      </c>
      <c r="AH49" t="str">
        <f t="shared" si="3"/>
        <v/>
      </c>
      <c r="AI49" t="str">
        <f t="shared" si="4"/>
        <v/>
      </c>
      <c r="AJ49" t="str">
        <f t="shared" si="5"/>
        <v/>
      </c>
      <c r="AK49" t="str">
        <f t="shared" si="6"/>
        <v/>
      </c>
      <c r="AL49" t="str">
        <f t="shared" si="7"/>
        <v/>
      </c>
      <c r="AM49" t="str">
        <f t="shared" si="8"/>
        <v/>
      </c>
      <c r="AN49" t="str">
        <f t="shared" si="9"/>
        <v/>
      </c>
      <c r="AO49" t="str">
        <f t="shared" si="10"/>
        <v/>
      </c>
      <c r="AP49" t="str">
        <f t="shared" si="11"/>
        <v/>
      </c>
      <c r="AQ49" t="str">
        <f t="shared" si="12"/>
        <v/>
      </c>
      <c r="AR49" t="str">
        <f t="shared" si="13"/>
        <v/>
      </c>
      <c r="AS49" t="str">
        <f t="shared" si="14"/>
        <v/>
      </c>
      <c r="AT49" t="str">
        <f t="shared" si="15"/>
        <v/>
      </c>
      <c r="AU49" t="str">
        <f t="shared" si="16"/>
        <v/>
      </c>
      <c r="AV49" t="str">
        <f t="shared" si="17"/>
        <v/>
      </c>
      <c r="AW49" t="str">
        <f t="shared" si="18"/>
        <v/>
      </c>
      <c r="AX49" t="str">
        <f t="shared" si="19"/>
        <v/>
      </c>
      <c r="AY49" t="str">
        <f t="shared" si="20"/>
        <v/>
      </c>
      <c r="AZ49" t="str">
        <f t="shared" si="21"/>
        <v/>
      </c>
      <c r="BA49" t="str">
        <f t="shared" si="22"/>
        <v/>
      </c>
      <c r="BB49" t="str">
        <f t="shared" si="23"/>
        <v/>
      </c>
      <c r="BC49" t="str">
        <f t="shared" si="24"/>
        <v/>
      </c>
      <c r="BD49" t="str">
        <f t="shared" si="25"/>
        <v/>
      </c>
    </row>
    <row r="50" spans="1:56" x14ac:dyDescent="0.2">
      <c r="A50" t="s">
        <v>520</v>
      </c>
      <c r="D50" s="81">
        <v>4</v>
      </c>
      <c r="E50" s="81">
        <v>4</v>
      </c>
      <c r="F50" s="82">
        <v>2</v>
      </c>
      <c r="G50" s="80">
        <v>3</v>
      </c>
      <c r="H50" s="80">
        <v>3</v>
      </c>
      <c r="I50" s="80">
        <v>3</v>
      </c>
      <c r="J50" s="95">
        <v>3</v>
      </c>
      <c r="K50" s="86">
        <v>4</v>
      </c>
      <c r="L50" s="82">
        <v>2</v>
      </c>
      <c r="M50" s="82">
        <v>2</v>
      </c>
      <c r="N50" s="80">
        <v>3</v>
      </c>
      <c r="O50" s="81">
        <v>4</v>
      </c>
      <c r="P50" s="88">
        <v>2</v>
      </c>
      <c r="Q50" s="84">
        <v>1</v>
      </c>
      <c r="R50" s="82">
        <v>1</v>
      </c>
      <c r="S50" s="82">
        <v>1</v>
      </c>
      <c r="T50" s="87">
        <v>1</v>
      </c>
      <c r="U50" s="90">
        <v>3</v>
      </c>
      <c r="V50" s="81">
        <v>4</v>
      </c>
      <c r="W50" s="81">
        <v>4</v>
      </c>
      <c r="X50" s="81">
        <v>4</v>
      </c>
      <c r="Y50" s="82">
        <v>1</v>
      </c>
      <c r="Z50" s="89">
        <v>4</v>
      </c>
      <c r="AA50" s="28">
        <v>2.7</v>
      </c>
      <c r="AE50">
        <f t="shared" si="27"/>
        <v>0</v>
      </c>
      <c r="AF50">
        <f t="shared" si="28"/>
        <v>0</v>
      </c>
      <c r="AG50">
        <f t="shared" si="26"/>
        <v>0</v>
      </c>
      <c r="AH50" t="str">
        <f t="shared" si="3"/>
        <v/>
      </c>
      <c r="AI50" t="str">
        <f t="shared" si="4"/>
        <v/>
      </c>
      <c r="AJ50" t="str">
        <f t="shared" si="5"/>
        <v/>
      </c>
      <c r="AK50" t="str">
        <f t="shared" si="6"/>
        <v/>
      </c>
      <c r="AL50" t="str">
        <f t="shared" si="7"/>
        <v/>
      </c>
      <c r="AM50" t="str">
        <f t="shared" si="8"/>
        <v/>
      </c>
      <c r="AN50" t="str">
        <f t="shared" si="9"/>
        <v/>
      </c>
      <c r="AO50" t="str">
        <f t="shared" si="10"/>
        <v/>
      </c>
      <c r="AP50" t="str">
        <f t="shared" si="11"/>
        <v/>
      </c>
      <c r="AQ50" t="str">
        <f t="shared" si="12"/>
        <v/>
      </c>
      <c r="AR50" t="str">
        <f t="shared" si="13"/>
        <v/>
      </c>
      <c r="AS50" t="str">
        <f t="shared" si="14"/>
        <v/>
      </c>
      <c r="AT50" t="str">
        <f t="shared" si="15"/>
        <v/>
      </c>
      <c r="AU50" t="str">
        <f t="shared" si="16"/>
        <v/>
      </c>
      <c r="AV50" t="str">
        <f t="shared" si="17"/>
        <v/>
      </c>
      <c r="AW50" t="str">
        <f t="shared" si="18"/>
        <v/>
      </c>
      <c r="AX50" t="str">
        <f t="shared" si="19"/>
        <v/>
      </c>
      <c r="AY50" t="str">
        <f t="shared" si="20"/>
        <v/>
      </c>
      <c r="AZ50" t="str">
        <f t="shared" si="21"/>
        <v/>
      </c>
      <c r="BA50" t="str">
        <f t="shared" si="22"/>
        <v/>
      </c>
      <c r="BB50" t="str">
        <f t="shared" si="23"/>
        <v/>
      </c>
      <c r="BC50" t="str">
        <f t="shared" si="24"/>
        <v/>
      </c>
      <c r="BD50" t="str">
        <f t="shared" si="25"/>
        <v/>
      </c>
    </row>
    <row r="51" spans="1:56" x14ac:dyDescent="0.2">
      <c r="A51" t="s">
        <v>520</v>
      </c>
      <c r="B51" t="s">
        <v>796</v>
      </c>
      <c r="C51" t="s">
        <v>825</v>
      </c>
      <c r="D51" s="82">
        <v>4</v>
      </c>
      <c r="E51" s="82">
        <v>4</v>
      </c>
      <c r="F51" s="91">
        <v>2</v>
      </c>
      <c r="G51" s="80">
        <v>3</v>
      </c>
      <c r="H51" s="80">
        <v>3</v>
      </c>
      <c r="I51" s="80">
        <v>3</v>
      </c>
      <c r="J51" s="95">
        <v>3</v>
      </c>
      <c r="K51" s="84">
        <v>4</v>
      </c>
      <c r="L51" s="91">
        <v>2</v>
      </c>
      <c r="M51" s="91">
        <v>2</v>
      </c>
      <c r="N51" s="80">
        <v>3</v>
      </c>
      <c r="O51" s="82">
        <v>4</v>
      </c>
      <c r="P51" s="94">
        <v>2</v>
      </c>
      <c r="Q51" s="93">
        <v>1</v>
      </c>
      <c r="R51" s="91">
        <v>1</v>
      </c>
      <c r="S51" s="91">
        <v>1</v>
      </c>
      <c r="T51" s="87">
        <v>1</v>
      </c>
      <c r="U51" s="90">
        <v>3</v>
      </c>
      <c r="V51" s="82">
        <v>4</v>
      </c>
      <c r="W51" s="82">
        <v>4</v>
      </c>
      <c r="X51" s="82">
        <v>4</v>
      </c>
      <c r="Y51" s="91">
        <v>1</v>
      </c>
      <c r="Z51" s="88">
        <v>4</v>
      </c>
      <c r="AA51" s="28">
        <v>2.7</v>
      </c>
      <c r="AE51">
        <f t="shared" si="27"/>
        <v>0</v>
      </c>
      <c r="AF51">
        <f t="shared" si="28"/>
        <v>0</v>
      </c>
      <c r="AG51">
        <f t="shared" si="26"/>
        <v>0</v>
      </c>
      <c r="AH51" t="str">
        <f t="shared" si="3"/>
        <v/>
      </c>
      <c r="AI51" t="str">
        <f t="shared" si="4"/>
        <v/>
      </c>
      <c r="AJ51" t="str">
        <f t="shared" si="5"/>
        <v/>
      </c>
      <c r="AK51" t="str">
        <f t="shared" si="6"/>
        <v/>
      </c>
      <c r="AL51" t="str">
        <f t="shared" si="7"/>
        <v/>
      </c>
      <c r="AM51" t="str">
        <f t="shared" si="8"/>
        <v/>
      </c>
      <c r="AN51" t="str">
        <f t="shared" si="9"/>
        <v/>
      </c>
      <c r="AO51" t="str">
        <f t="shared" si="10"/>
        <v/>
      </c>
      <c r="AP51" t="str">
        <f t="shared" si="11"/>
        <v/>
      </c>
      <c r="AQ51" t="str">
        <f t="shared" si="12"/>
        <v/>
      </c>
      <c r="AR51" t="str">
        <f t="shared" si="13"/>
        <v/>
      </c>
      <c r="AS51" t="str">
        <f t="shared" si="14"/>
        <v/>
      </c>
      <c r="AT51" t="str">
        <f t="shared" si="15"/>
        <v/>
      </c>
      <c r="AU51" t="str">
        <f t="shared" si="16"/>
        <v/>
      </c>
      <c r="AV51" t="str">
        <f t="shared" si="17"/>
        <v/>
      </c>
      <c r="AW51" t="str">
        <f t="shared" si="18"/>
        <v/>
      </c>
      <c r="AX51" t="str">
        <f t="shared" si="19"/>
        <v/>
      </c>
      <c r="AY51" t="str">
        <f t="shared" si="20"/>
        <v/>
      </c>
      <c r="AZ51" t="str">
        <f t="shared" si="21"/>
        <v/>
      </c>
      <c r="BA51" t="str">
        <f t="shared" si="22"/>
        <v/>
      </c>
      <c r="BB51" t="str">
        <f t="shared" si="23"/>
        <v/>
      </c>
      <c r="BC51" t="str">
        <f t="shared" si="24"/>
        <v/>
      </c>
      <c r="BD51" t="str">
        <f t="shared" si="25"/>
        <v/>
      </c>
    </row>
    <row r="52" spans="1:56" x14ac:dyDescent="0.2">
      <c r="A52" t="s">
        <v>522</v>
      </c>
      <c r="D52" s="82">
        <v>1</v>
      </c>
      <c r="E52" s="82">
        <v>1</v>
      </c>
      <c r="F52" s="82">
        <v>1</v>
      </c>
      <c r="G52" s="82">
        <v>1</v>
      </c>
      <c r="H52" s="82">
        <v>1</v>
      </c>
      <c r="I52" s="80">
        <v>3</v>
      </c>
      <c r="J52" s="87">
        <v>1</v>
      </c>
      <c r="K52" s="84">
        <v>1</v>
      </c>
      <c r="L52" s="82">
        <v>1</v>
      </c>
      <c r="M52" s="82">
        <v>1</v>
      </c>
      <c r="N52" s="82">
        <v>1</v>
      </c>
      <c r="O52" s="91">
        <v>1</v>
      </c>
      <c r="P52" s="85">
        <v>3</v>
      </c>
      <c r="Q52" s="90">
        <v>3</v>
      </c>
      <c r="R52" s="80">
        <v>3</v>
      </c>
      <c r="S52" s="80">
        <v>3</v>
      </c>
      <c r="T52" s="92">
        <v>1</v>
      </c>
      <c r="U52" s="84">
        <v>1</v>
      </c>
      <c r="V52" s="82">
        <v>1</v>
      </c>
      <c r="W52" s="82">
        <v>1</v>
      </c>
      <c r="X52" s="82">
        <v>1</v>
      </c>
      <c r="Y52" s="82">
        <v>1</v>
      </c>
      <c r="Z52" s="88">
        <v>1</v>
      </c>
      <c r="AA52" s="28">
        <v>1.4</v>
      </c>
      <c r="AE52">
        <f t="shared" si="27"/>
        <v>0</v>
      </c>
      <c r="AF52">
        <f t="shared" si="28"/>
        <v>0</v>
      </c>
      <c r="AG52">
        <f t="shared" si="26"/>
        <v>0</v>
      </c>
      <c r="AH52" t="str">
        <f t="shared" si="3"/>
        <v/>
      </c>
      <c r="AI52" t="str">
        <f t="shared" si="4"/>
        <v/>
      </c>
      <c r="AJ52" t="str">
        <f t="shared" si="5"/>
        <v/>
      </c>
      <c r="AK52" t="str">
        <f t="shared" si="6"/>
        <v/>
      </c>
      <c r="AL52" t="str">
        <f t="shared" si="7"/>
        <v/>
      </c>
      <c r="AM52" t="str">
        <f t="shared" si="8"/>
        <v/>
      </c>
      <c r="AN52" t="str">
        <f t="shared" si="9"/>
        <v/>
      </c>
      <c r="AO52" t="str">
        <f t="shared" si="10"/>
        <v/>
      </c>
      <c r="AP52" t="str">
        <f t="shared" si="11"/>
        <v/>
      </c>
      <c r="AQ52" t="str">
        <f t="shared" si="12"/>
        <v/>
      </c>
      <c r="AR52" t="str">
        <f t="shared" si="13"/>
        <v/>
      </c>
      <c r="AS52" t="str">
        <f t="shared" si="14"/>
        <v/>
      </c>
      <c r="AT52" t="str">
        <f t="shared" si="15"/>
        <v/>
      </c>
      <c r="AU52" t="str">
        <f t="shared" si="16"/>
        <v/>
      </c>
      <c r="AV52" t="str">
        <f t="shared" si="17"/>
        <v/>
      </c>
      <c r="AW52" t="str">
        <f t="shared" si="18"/>
        <v/>
      </c>
      <c r="AX52" t="str">
        <f t="shared" si="19"/>
        <v/>
      </c>
      <c r="AY52" t="str">
        <f t="shared" si="20"/>
        <v/>
      </c>
      <c r="AZ52" t="str">
        <f t="shared" si="21"/>
        <v/>
      </c>
      <c r="BA52" t="str">
        <f t="shared" si="22"/>
        <v/>
      </c>
      <c r="BB52" t="str">
        <f t="shared" si="23"/>
        <v/>
      </c>
      <c r="BC52" t="str">
        <f t="shared" si="24"/>
        <v/>
      </c>
      <c r="BD52" t="str">
        <f t="shared" si="25"/>
        <v/>
      </c>
    </row>
    <row r="53" spans="1:56" x14ac:dyDescent="0.2">
      <c r="A53" t="s">
        <v>522</v>
      </c>
      <c r="B53" t="s">
        <v>797</v>
      </c>
      <c r="C53" t="s">
        <v>826</v>
      </c>
      <c r="D53">
        <v>1.2</v>
      </c>
      <c r="E53">
        <v>1.2</v>
      </c>
      <c r="F53">
        <v>1</v>
      </c>
      <c r="G53">
        <v>1.2</v>
      </c>
      <c r="H53">
        <v>1</v>
      </c>
      <c r="I53">
        <v>1.3</v>
      </c>
      <c r="J53">
        <v>1.1000000000000001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3</v>
      </c>
      <c r="R53">
        <v>3.1</v>
      </c>
      <c r="S53">
        <v>3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 s="28">
        <v>1.3</v>
      </c>
      <c r="AE53">
        <f t="shared" si="27"/>
        <v>0</v>
      </c>
      <c r="AF53">
        <f t="shared" si="28"/>
        <v>0</v>
      </c>
      <c r="AG53">
        <f t="shared" si="26"/>
        <v>0</v>
      </c>
      <c r="AH53" t="str">
        <f t="shared" si="3"/>
        <v/>
      </c>
      <c r="AI53" t="str">
        <f t="shared" si="4"/>
        <v/>
      </c>
      <c r="AJ53" t="str">
        <f t="shared" si="5"/>
        <v/>
      </c>
      <c r="AK53" t="str">
        <f t="shared" si="6"/>
        <v/>
      </c>
      <c r="AL53" t="str">
        <f t="shared" si="7"/>
        <v/>
      </c>
      <c r="AM53" t="str">
        <f t="shared" si="8"/>
        <v/>
      </c>
      <c r="AN53" t="str">
        <f t="shared" si="9"/>
        <v/>
      </c>
      <c r="AO53" t="str">
        <f t="shared" si="10"/>
        <v/>
      </c>
      <c r="AP53" t="str">
        <f t="shared" si="11"/>
        <v/>
      </c>
      <c r="AQ53" t="str">
        <f t="shared" si="12"/>
        <v/>
      </c>
      <c r="AR53" t="str">
        <f t="shared" si="13"/>
        <v/>
      </c>
      <c r="AS53" t="str">
        <f t="shared" si="14"/>
        <v/>
      </c>
      <c r="AT53" t="str">
        <f t="shared" si="15"/>
        <v/>
      </c>
      <c r="AU53" t="str">
        <f t="shared" si="16"/>
        <v/>
      </c>
      <c r="AV53" t="str">
        <f t="shared" si="17"/>
        <v/>
      </c>
      <c r="AW53" t="str">
        <f t="shared" si="18"/>
        <v/>
      </c>
      <c r="AX53" t="str">
        <f t="shared" si="19"/>
        <v/>
      </c>
      <c r="AY53" t="str">
        <f t="shared" si="20"/>
        <v/>
      </c>
      <c r="AZ53" t="str">
        <f t="shared" si="21"/>
        <v/>
      </c>
      <c r="BA53" t="str">
        <f t="shared" si="22"/>
        <v/>
      </c>
      <c r="BB53" t="str">
        <f t="shared" si="23"/>
        <v/>
      </c>
      <c r="BC53" t="str">
        <f t="shared" si="24"/>
        <v/>
      </c>
      <c r="BD53" t="str">
        <f t="shared" si="25"/>
        <v/>
      </c>
    </row>
    <row r="54" spans="1:56" x14ac:dyDescent="0.2">
      <c r="A54" t="s">
        <v>522</v>
      </c>
      <c r="B54" t="s">
        <v>794</v>
      </c>
      <c r="C54" t="s">
        <v>823</v>
      </c>
      <c r="D54">
        <v>1.4</v>
      </c>
      <c r="E54">
        <v>1.4</v>
      </c>
      <c r="F54">
        <v>1</v>
      </c>
      <c r="G54">
        <v>1.4</v>
      </c>
      <c r="H54">
        <v>1.2</v>
      </c>
      <c r="I54">
        <v>1.5</v>
      </c>
      <c r="J54">
        <v>1.3</v>
      </c>
      <c r="K54">
        <v>1</v>
      </c>
      <c r="L54">
        <v>1.2</v>
      </c>
      <c r="M54">
        <v>1.2</v>
      </c>
      <c r="N54">
        <v>1</v>
      </c>
      <c r="O54">
        <v>1</v>
      </c>
      <c r="P54">
        <v>1</v>
      </c>
      <c r="Q54">
        <v>3.3</v>
      </c>
      <c r="R54">
        <v>3.2</v>
      </c>
      <c r="S54">
        <v>3.2</v>
      </c>
      <c r="T54">
        <v>1.3</v>
      </c>
      <c r="U54">
        <v>1</v>
      </c>
      <c r="V54">
        <v>1</v>
      </c>
      <c r="W54">
        <v>1</v>
      </c>
      <c r="X54">
        <v>1.2</v>
      </c>
      <c r="Y54">
        <v>1</v>
      </c>
      <c r="Z54">
        <v>1</v>
      </c>
      <c r="AA54" s="28">
        <v>1.4</v>
      </c>
      <c r="AE54">
        <f t="shared" si="27"/>
        <v>0</v>
      </c>
      <c r="AF54">
        <f t="shared" si="28"/>
        <v>0</v>
      </c>
      <c r="AG54">
        <f t="shared" si="26"/>
        <v>0</v>
      </c>
      <c r="AH54" t="str">
        <f t="shared" si="3"/>
        <v/>
      </c>
      <c r="AI54" t="str">
        <f t="shared" si="4"/>
        <v/>
      </c>
      <c r="AJ54" t="str">
        <f t="shared" si="5"/>
        <v/>
      </c>
      <c r="AK54" t="str">
        <f t="shared" si="6"/>
        <v/>
      </c>
      <c r="AL54" t="str">
        <f t="shared" si="7"/>
        <v/>
      </c>
      <c r="AM54" t="str">
        <f t="shared" si="8"/>
        <v/>
      </c>
      <c r="AN54" t="str">
        <f t="shared" si="9"/>
        <v/>
      </c>
      <c r="AO54" t="str">
        <f t="shared" si="10"/>
        <v/>
      </c>
      <c r="AP54" t="str">
        <f t="shared" si="11"/>
        <v/>
      </c>
      <c r="AQ54" t="str">
        <f t="shared" si="12"/>
        <v/>
      </c>
      <c r="AR54" t="str">
        <f t="shared" si="13"/>
        <v/>
      </c>
      <c r="AS54" t="str">
        <f t="shared" si="14"/>
        <v/>
      </c>
      <c r="AT54" t="str">
        <f t="shared" si="15"/>
        <v/>
      </c>
      <c r="AU54" t="str">
        <f t="shared" si="16"/>
        <v/>
      </c>
      <c r="AV54" t="str">
        <f t="shared" si="17"/>
        <v/>
      </c>
      <c r="AW54" t="str">
        <f t="shared" si="18"/>
        <v/>
      </c>
      <c r="AX54" t="str">
        <f t="shared" si="19"/>
        <v/>
      </c>
      <c r="AY54" t="str">
        <f t="shared" si="20"/>
        <v/>
      </c>
      <c r="AZ54" t="str">
        <f t="shared" si="21"/>
        <v/>
      </c>
      <c r="BA54" t="str">
        <f t="shared" si="22"/>
        <v/>
      </c>
      <c r="BB54" t="str">
        <f t="shared" si="23"/>
        <v/>
      </c>
      <c r="BC54" t="str">
        <f t="shared" si="24"/>
        <v/>
      </c>
      <c r="BD54" t="str">
        <f t="shared" si="25"/>
        <v/>
      </c>
    </row>
    <row r="55" spans="1:56" x14ac:dyDescent="0.2">
      <c r="A55" t="s">
        <v>524</v>
      </c>
      <c r="D55" s="80">
        <v>3</v>
      </c>
      <c r="E55" s="91">
        <v>2</v>
      </c>
      <c r="F55" s="80">
        <v>3</v>
      </c>
      <c r="G55" s="80">
        <v>3</v>
      </c>
      <c r="H55" s="80">
        <v>3</v>
      </c>
      <c r="I55" s="91">
        <v>2</v>
      </c>
      <c r="J55" s="92">
        <v>1</v>
      </c>
      <c r="K55" s="90">
        <v>3</v>
      </c>
      <c r="L55" s="80">
        <v>3</v>
      </c>
      <c r="M55" s="80">
        <v>3</v>
      </c>
      <c r="N55" s="80">
        <v>3</v>
      </c>
      <c r="O55" s="91">
        <v>2</v>
      </c>
      <c r="P55" s="85">
        <v>3</v>
      </c>
      <c r="Q55" s="93">
        <v>1</v>
      </c>
      <c r="R55" s="80">
        <v>3</v>
      </c>
      <c r="S55" s="80">
        <v>3</v>
      </c>
      <c r="T55" s="92">
        <v>2</v>
      </c>
      <c r="U55" s="90">
        <v>3</v>
      </c>
      <c r="V55" s="80">
        <v>3</v>
      </c>
      <c r="W55" s="80">
        <v>3</v>
      </c>
      <c r="X55" s="80">
        <v>3</v>
      </c>
      <c r="Y55" s="91">
        <v>1</v>
      </c>
      <c r="Z55" s="85">
        <v>3</v>
      </c>
      <c r="AA55" s="28">
        <v>2.6</v>
      </c>
      <c r="AE55">
        <f t="shared" si="27"/>
        <v>0</v>
      </c>
      <c r="AF55">
        <f t="shared" si="28"/>
        <v>0</v>
      </c>
      <c r="AG55">
        <f t="shared" si="26"/>
        <v>0</v>
      </c>
      <c r="AH55" t="str">
        <f t="shared" si="3"/>
        <v/>
      </c>
      <c r="AI55" t="str">
        <f t="shared" si="4"/>
        <v/>
      </c>
      <c r="AJ55" t="str">
        <f t="shared" si="5"/>
        <v/>
      </c>
      <c r="AK55" t="str">
        <f t="shared" si="6"/>
        <v/>
      </c>
      <c r="AL55" t="str">
        <f t="shared" si="7"/>
        <v/>
      </c>
      <c r="AM55" t="str">
        <f t="shared" si="8"/>
        <v/>
      </c>
      <c r="AN55" t="str">
        <f t="shared" si="9"/>
        <v/>
      </c>
      <c r="AO55" t="str">
        <f t="shared" si="10"/>
        <v/>
      </c>
      <c r="AP55" t="str">
        <f t="shared" si="11"/>
        <v/>
      </c>
      <c r="AQ55" t="str">
        <f t="shared" si="12"/>
        <v/>
      </c>
      <c r="AR55" t="str">
        <f t="shared" si="13"/>
        <v/>
      </c>
      <c r="AS55" t="str">
        <f t="shared" si="14"/>
        <v/>
      </c>
      <c r="AT55" t="str">
        <f t="shared" si="15"/>
        <v/>
      </c>
      <c r="AU55" t="str">
        <f t="shared" si="16"/>
        <v/>
      </c>
      <c r="AV55" t="str">
        <f t="shared" si="17"/>
        <v/>
      </c>
      <c r="AW55" t="str">
        <f t="shared" si="18"/>
        <v/>
      </c>
      <c r="AX55" t="str">
        <f t="shared" si="19"/>
        <v/>
      </c>
      <c r="AY55" t="str">
        <f t="shared" si="20"/>
        <v/>
      </c>
      <c r="AZ55" t="str">
        <f t="shared" si="21"/>
        <v/>
      </c>
      <c r="BA55" t="str">
        <f t="shared" si="22"/>
        <v/>
      </c>
      <c r="BB55" t="str">
        <f t="shared" si="23"/>
        <v/>
      </c>
      <c r="BC55" t="str">
        <f t="shared" si="24"/>
        <v/>
      </c>
      <c r="BD55" t="str">
        <f t="shared" si="25"/>
        <v/>
      </c>
    </row>
    <row r="56" spans="1:56" x14ac:dyDescent="0.2">
      <c r="A56" t="s">
        <v>524</v>
      </c>
      <c r="B56" t="s">
        <v>795</v>
      </c>
      <c r="C56" t="s">
        <v>824</v>
      </c>
      <c r="D56">
        <v>3.3</v>
      </c>
      <c r="E56">
        <v>2.2000000000000002</v>
      </c>
      <c r="F56">
        <v>3.2</v>
      </c>
      <c r="G56">
        <v>3.2</v>
      </c>
      <c r="H56">
        <v>3.3</v>
      </c>
      <c r="I56">
        <v>2</v>
      </c>
      <c r="J56">
        <v>1.2</v>
      </c>
      <c r="K56">
        <v>3.9</v>
      </c>
      <c r="L56">
        <v>3.7</v>
      </c>
      <c r="M56">
        <v>3.9</v>
      </c>
      <c r="N56">
        <v>3.8</v>
      </c>
      <c r="O56">
        <v>2.7</v>
      </c>
      <c r="P56">
        <v>3.1</v>
      </c>
      <c r="Q56">
        <v>1</v>
      </c>
      <c r="R56">
        <v>3.8</v>
      </c>
      <c r="S56">
        <v>3.1</v>
      </c>
      <c r="T56">
        <v>2.7</v>
      </c>
      <c r="U56">
        <v>3.8</v>
      </c>
      <c r="V56">
        <v>3.8</v>
      </c>
      <c r="W56">
        <v>3.9</v>
      </c>
      <c r="X56">
        <v>3.6</v>
      </c>
      <c r="Y56">
        <v>1.8</v>
      </c>
      <c r="Z56">
        <v>3.7</v>
      </c>
      <c r="AA56" s="28">
        <v>3.1</v>
      </c>
      <c r="AE56">
        <f t="shared" si="27"/>
        <v>0</v>
      </c>
      <c r="AF56">
        <f t="shared" si="28"/>
        <v>0</v>
      </c>
      <c r="AG56">
        <f t="shared" si="26"/>
        <v>0</v>
      </c>
      <c r="AH56" t="str">
        <f t="shared" si="3"/>
        <v/>
      </c>
      <c r="AI56" t="str">
        <f t="shared" si="4"/>
        <v/>
      </c>
      <c r="AJ56" t="str">
        <f t="shared" si="5"/>
        <v/>
      </c>
      <c r="AK56" t="str">
        <f t="shared" si="6"/>
        <v/>
      </c>
      <c r="AL56" t="str">
        <f t="shared" si="7"/>
        <v/>
      </c>
      <c r="AM56" t="str">
        <f t="shared" si="8"/>
        <v/>
      </c>
      <c r="AN56" t="str">
        <f t="shared" si="9"/>
        <v/>
      </c>
      <c r="AO56" t="str">
        <f t="shared" si="10"/>
        <v/>
      </c>
      <c r="AP56" t="str">
        <f t="shared" si="11"/>
        <v/>
      </c>
      <c r="AQ56" t="str">
        <f t="shared" si="12"/>
        <v/>
      </c>
      <c r="AR56" t="str">
        <f t="shared" si="13"/>
        <v/>
      </c>
      <c r="AS56" t="str">
        <f t="shared" si="14"/>
        <v/>
      </c>
      <c r="AT56" t="str">
        <f t="shared" si="15"/>
        <v/>
      </c>
      <c r="AU56" t="str">
        <f t="shared" si="16"/>
        <v/>
      </c>
      <c r="AV56" t="str">
        <f t="shared" si="17"/>
        <v/>
      </c>
      <c r="AW56" t="str">
        <f t="shared" si="18"/>
        <v/>
      </c>
      <c r="AX56" t="str">
        <f t="shared" si="19"/>
        <v/>
      </c>
      <c r="AY56" t="str">
        <f t="shared" si="20"/>
        <v/>
      </c>
      <c r="AZ56" t="str">
        <f t="shared" si="21"/>
        <v/>
      </c>
      <c r="BA56" t="str">
        <f t="shared" si="22"/>
        <v/>
      </c>
      <c r="BB56" t="str">
        <f t="shared" si="23"/>
        <v/>
      </c>
      <c r="BC56" t="str">
        <f t="shared" si="24"/>
        <v/>
      </c>
      <c r="BD56" t="str">
        <f t="shared" si="25"/>
        <v/>
      </c>
    </row>
    <row r="57" spans="1:56" x14ac:dyDescent="0.2">
      <c r="A57" t="s">
        <v>524</v>
      </c>
      <c r="B57" t="s">
        <v>713</v>
      </c>
      <c r="C57" t="s">
        <v>868</v>
      </c>
      <c r="D57">
        <v>3.5</v>
      </c>
      <c r="E57">
        <v>2.2000000000000002</v>
      </c>
      <c r="F57">
        <v>3.7</v>
      </c>
      <c r="G57">
        <v>3.8</v>
      </c>
      <c r="H57">
        <v>4</v>
      </c>
      <c r="I57">
        <v>2</v>
      </c>
      <c r="J57">
        <v>1.6</v>
      </c>
      <c r="K57">
        <v>3.5</v>
      </c>
      <c r="L57">
        <v>3.4</v>
      </c>
      <c r="M57">
        <v>3.3</v>
      </c>
      <c r="N57">
        <v>3.2</v>
      </c>
      <c r="O57">
        <v>2.5</v>
      </c>
      <c r="P57">
        <v>3.9</v>
      </c>
      <c r="Q57">
        <v>1.3</v>
      </c>
      <c r="R57">
        <v>3.2</v>
      </c>
      <c r="S57">
        <v>3.4</v>
      </c>
      <c r="T57">
        <v>2.5</v>
      </c>
      <c r="U57">
        <v>3.3</v>
      </c>
      <c r="V57">
        <v>3.3</v>
      </c>
      <c r="W57">
        <v>3.4</v>
      </c>
      <c r="X57">
        <v>3.3</v>
      </c>
      <c r="Y57">
        <v>1</v>
      </c>
      <c r="Z57">
        <v>3.2</v>
      </c>
      <c r="AA57" s="28">
        <v>3</v>
      </c>
      <c r="AE57">
        <f t="shared" si="27"/>
        <v>0</v>
      </c>
      <c r="AF57">
        <f t="shared" si="28"/>
        <v>0</v>
      </c>
      <c r="AG57">
        <f t="shared" si="26"/>
        <v>0</v>
      </c>
      <c r="AH57" t="str">
        <f t="shared" si="3"/>
        <v/>
      </c>
      <c r="AI57" t="str">
        <f t="shared" si="4"/>
        <v/>
      </c>
      <c r="AJ57" t="str">
        <f t="shared" si="5"/>
        <v/>
      </c>
      <c r="AK57" t="str">
        <f t="shared" si="6"/>
        <v/>
      </c>
      <c r="AL57" t="str">
        <f t="shared" si="7"/>
        <v/>
      </c>
      <c r="AM57" t="str">
        <f t="shared" si="8"/>
        <v/>
      </c>
      <c r="AN57" t="str">
        <f t="shared" si="9"/>
        <v/>
      </c>
      <c r="AO57" t="str">
        <f t="shared" si="10"/>
        <v/>
      </c>
      <c r="AP57" t="str">
        <f t="shared" si="11"/>
        <v/>
      </c>
      <c r="AQ57" t="str">
        <f t="shared" si="12"/>
        <v/>
      </c>
      <c r="AR57" t="str">
        <f t="shared" si="13"/>
        <v/>
      </c>
      <c r="AS57" t="str">
        <f t="shared" si="14"/>
        <v/>
      </c>
      <c r="AT57" t="str">
        <f t="shared" si="15"/>
        <v/>
      </c>
      <c r="AU57" t="str">
        <f t="shared" si="16"/>
        <v/>
      </c>
      <c r="AV57" t="str">
        <f t="shared" si="17"/>
        <v/>
      </c>
      <c r="AW57" t="str">
        <f t="shared" si="18"/>
        <v/>
      </c>
      <c r="AX57" t="str">
        <f t="shared" si="19"/>
        <v/>
      </c>
      <c r="AY57" t="str">
        <f t="shared" si="20"/>
        <v/>
      </c>
      <c r="AZ57" t="str">
        <f t="shared" si="21"/>
        <v/>
      </c>
      <c r="BA57" t="str">
        <f t="shared" si="22"/>
        <v/>
      </c>
      <c r="BB57" t="str">
        <f t="shared" si="23"/>
        <v/>
      </c>
      <c r="BC57" t="str">
        <f t="shared" si="24"/>
        <v/>
      </c>
      <c r="BD57" t="str">
        <f t="shared" si="25"/>
        <v/>
      </c>
    </row>
    <row r="58" spans="1:56" x14ac:dyDescent="0.2">
      <c r="A58" t="s">
        <v>526</v>
      </c>
      <c r="D58" s="91">
        <v>1</v>
      </c>
      <c r="E58" s="91">
        <v>1</v>
      </c>
      <c r="F58" s="91">
        <v>2</v>
      </c>
      <c r="G58" s="80">
        <v>3</v>
      </c>
      <c r="H58" s="91">
        <v>2</v>
      </c>
      <c r="I58" s="91">
        <v>2</v>
      </c>
      <c r="J58" s="92">
        <v>1</v>
      </c>
      <c r="K58" s="93">
        <v>1</v>
      </c>
      <c r="L58" s="91">
        <v>2</v>
      </c>
      <c r="M58" s="91">
        <v>2</v>
      </c>
      <c r="N58" s="91">
        <v>1</v>
      </c>
      <c r="O58" s="91">
        <v>1</v>
      </c>
      <c r="P58" s="94">
        <v>1</v>
      </c>
      <c r="Q58" s="90">
        <v>3</v>
      </c>
      <c r="R58" s="91">
        <v>2</v>
      </c>
      <c r="S58" s="80">
        <v>3</v>
      </c>
      <c r="T58" s="87">
        <v>1</v>
      </c>
      <c r="U58" s="93">
        <v>1</v>
      </c>
      <c r="V58" s="91">
        <v>1</v>
      </c>
      <c r="W58" s="91">
        <v>1</v>
      </c>
      <c r="X58" s="91">
        <v>1</v>
      </c>
      <c r="Y58" s="91">
        <v>1</v>
      </c>
      <c r="Z58" s="94">
        <v>1</v>
      </c>
      <c r="AA58" s="28">
        <v>1.5</v>
      </c>
      <c r="AE58">
        <f t="shared" si="27"/>
        <v>0</v>
      </c>
      <c r="AF58">
        <f t="shared" si="28"/>
        <v>0</v>
      </c>
      <c r="AG58">
        <f t="shared" si="26"/>
        <v>0</v>
      </c>
      <c r="AH58" t="str">
        <f t="shared" si="3"/>
        <v/>
      </c>
      <c r="AI58" t="str">
        <f t="shared" si="4"/>
        <v/>
      </c>
      <c r="AJ58" t="str">
        <f t="shared" si="5"/>
        <v/>
      </c>
      <c r="AK58" t="str">
        <f t="shared" si="6"/>
        <v/>
      </c>
      <c r="AL58" t="str">
        <f t="shared" si="7"/>
        <v/>
      </c>
      <c r="AM58" t="str">
        <f t="shared" si="8"/>
        <v/>
      </c>
      <c r="AN58" t="str">
        <f t="shared" si="9"/>
        <v/>
      </c>
      <c r="AO58" t="str">
        <f t="shared" si="10"/>
        <v/>
      </c>
      <c r="AP58" t="str">
        <f t="shared" si="11"/>
        <v/>
      </c>
      <c r="AQ58" t="str">
        <f t="shared" si="12"/>
        <v/>
      </c>
      <c r="AR58" t="str">
        <f t="shared" si="13"/>
        <v/>
      </c>
      <c r="AS58" t="str">
        <f t="shared" si="14"/>
        <v/>
      </c>
      <c r="AT58" t="str">
        <f t="shared" si="15"/>
        <v/>
      </c>
      <c r="AU58" t="str">
        <f t="shared" si="16"/>
        <v/>
      </c>
      <c r="AV58" t="str">
        <f t="shared" si="17"/>
        <v/>
      </c>
      <c r="AW58" t="str">
        <f t="shared" si="18"/>
        <v/>
      </c>
      <c r="AX58" t="str">
        <f t="shared" si="19"/>
        <v/>
      </c>
      <c r="AY58" t="str">
        <f t="shared" si="20"/>
        <v/>
      </c>
      <c r="AZ58" t="str">
        <f t="shared" si="21"/>
        <v/>
      </c>
      <c r="BA58" t="str">
        <f t="shared" si="22"/>
        <v/>
      </c>
      <c r="BB58" t="str">
        <f t="shared" si="23"/>
        <v/>
      </c>
      <c r="BC58" t="str">
        <f t="shared" si="24"/>
        <v/>
      </c>
      <c r="BD58" t="str">
        <f t="shared" si="25"/>
        <v/>
      </c>
    </row>
    <row r="59" spans="1:56" x14ac:dyDescent="0.2">
      <c r="A59" t="s">
        <v>526</v>
      </c>
      <c r="B59" t="s">
        <v>797</v>
      </c>
      <c r="C59" t="s">
        <v>826</v>
      </c>
      <c r="D59">
        <v>1.4</v>
      </c>
      <c r="E59">
        <v>1.3</v>
      </c>
      <c r="F59">
        <v>2.7</v>
      </c>
      <c r="G59">
        <v>3.6</v>
      </c>
      <c r="H59">
        <v>2.7</v>
      </c>
      <c r="I59">
        <v>2</v>
      </c>
      <c r="J59">
        <v>1.2</v>
      </c>
      <c r="K59">
        <v>2</v>
      </c>
      <c r="L59">
        <v>2.4</v>
      </c>
      <c r="M59">
        <v>2.6</v>
      </c>
      <c r="N59">
        <v>1.9</v>
      </c>
      <c r="O59">
        <v>1.4</v>
      </c>
      <c r="P59">
        <v>2</v>
      </c>
      <c r="Q59">
        <v>3.3</v>
      </c>
      <c r="R59">
        <v>2.4</v>
      </c>
      <c r="S59">
        <v>3.2</v>
      </c>
      <c r="T59">
        <v>1.9</v>
      </c>
      <c r="U59">
        <v>1.4</v>
      </c>
      <c r="V59">
        <v>1.1000000000000001</v>
      </c>
      <c r="W59">
        <v>1.4</v>
      </c>
      <c r="X59">
        <v>1.2</v>
      </c>
      <c r="Y59">
        <v>1.4</v>
      </c>
      <c r="Z59">
        <v>1.1000000000000001</v>
      </c>
      <c r="AA59" s="28">
        <v>2</v>
      </c>
      <c r="AE59">
        <f t="shared" si="27"/>
        <v>0</v>
      </c>
      <c r="AF59">
        <f t="shared" si="28"/>
        <v>0</v>
      </c>
      <c r="AG59">
        <f t="shared" si="26"/>
        <v>0</v>
      </c>
      <c r="AH59" t="str">
        <f t="shared" si="3"/>
        <v/>
      </c>
      <c r="AI59" t="str">
        <f t="shared" si="4"/>
        <v/>
      </c>
      <c r="AJ59" t="str">
        <f t="shared" si="5"/>
        <v/>
      </c>
      <c r="AK59" t="str">
        <f t="shared" si="6"/>
        <v/>
      </c>
      <c r="AL59" t="str">
        <f t="shared" si="7"/>
        <v/>
      </c>
      <c r="AM59" t="str">
        <f t="shared" si="8"/>
        <v/>
      </c>
      <c r="AN59" t="str">
        <f t="shared" si="9"/>
        <v/>
      </c>
      <c r="AO59" t="str">
        <f t="shared" si="10"/>
        <v/>
      </c>
      <c r="AP59" t="str">
        <f t="shared" si="11"/>
        <v/>
      </c>
      <c r="AQ59" t="str">
        <f t="shared" si="12"/>
        <v/>
      </c>
      <c r="AR59" t="str">
        <f t="shared" si="13"/>
        <v/>
      </c>
      <c r="AS59" t="str">
        <f t="shared" si="14"/>
        <v/>
      </c>
      <c r="AT59" t="str">
        <f t="shared" si="15"/>
        <v/>
      </c>
      <c r="AU59" t="str">
        <f t="shared" si="16"/>
        <v/>
      </c>
      <c r="AV59" t="str">
        <f t="shared" si="17"/>
        <v/>
      </c>
      <c r="AW59" t="str">
        <f t="shared" si="18"/>
        <v/>
      </c>
      <c r="AX59" t="str">
        <f t="shared" si="19"/>
        <v/>
      </c>
      <c r="AY59" t="str">
        <f t="shared" si="20"/>
        <v/>
      </c>
      <c r="AZ59" t="str">
        <f t="shared" si="21"/>
        <v/>
      </c>
      <c r="BA59" t="str">
        <f t="shared" si="22"/>
        <v/>
      </c>
      <c r="BB59" t="str">
        <f t="shared" si="23"/>
        <v/>
      </c>
      <c r="BC59" t="str">
        <f t="shared" si="24"/>
        <v/>
      </c>
      <c r="BD59" t="str">
        <f t="shared" si="25"/>
        <v/>
      </c>
    </row>
    <row r="60" spans="1:56" x14ac:dyDescent="0.2">
      <c r="A60" t="s">
        <v>528</v>
      </c>
      <c r="D60" s="82">
        <v>4</v>
      </c>
      <c r="E60" s="91">
        <v>1</v>
      </c>
      <c r="F60" s="80">
        <v>3</v>
      </c>
      <c r="G60" s="80">
        <v>3</v>
      </c>
      <c r="H60" s="82">
        <v>4</v>
      </c>
      <c r="I60" s="82">
        <v>4</v>
      </c>
      <c r="J60" s="87">
        <v>4</v>
      </c>
      <c r="K60" s="90">
        <v>3</v>
      </c>
      <c r="L60" s="91">
        <v>2</v>
      </c>
      <c r="M60" s="91">
        <v>2</v>
      </c>
      <c r="N60" s="82">
        <v>4</v>
      </c>
      <c r="O60" s="80">
        <v>3</v>
      </c>
      <c r="P60" s="94">
        <v>2</v>
      </c>
      <c r="Q60" s="93">
        <v>1</v>
      </c>
      <c r="R60" s="82">
        <v>4</v>
      </c>
      <c r="S60" s="82">
        <v>4</v>
      </c>
      <c r="T60" s="92">
        <v>2</v>
      </c>
      <c r="U60" s="90">
        <v>3</v>
      </c>
      <c r="V60" s="80">
        <v>3</v>
      </c>
      <c r="W60" s="80">
        <v>3</v>
      </c>
      <c r="X60" s="80">
        <v>3</v>
      </c>
      <c r="Y60" s="91">
        <v>1</v>
      </c>
      <c r="Z60" s="85">
        <v>3</v>
      </c>
      <c r="AA60" s="28">
        <v>2.9</v>
      </c>
      <c r="AE60">
        <f t="shared" si="27"/>
        <v>0</v>
      </c>
      <c r="AF60">
        <f t="shared" si="28"/>
        <v>0</v>
      </c>
      <c r="AG60">
        <f t="shared" si="26"/>
        <v>0</v>
      </c>
      <c r="AH60" t="str">
        <f t="shared" si="3"/>
        <v/>
      </c>
      <c r="AI60" t="str">
        <f t="shared" si="4"/>
        <v/>
      </c>
      <c r="AJ60" t="str">
        <f t="shared" si="5"/>
        <v/>
      </c>
      <c r="AK60" t="str">
        <f t="shared" si="6"/>
        <v/>
      </c>
      <c r="AL60" t="str">
        <f t="shared" si="7"/>
        <v/>
      </c>
      <c r="AM60" t="str">
        <f t="shared" si="8"/>
        <v/>
      </c>
      <c r="AN60" t="str">
        <f t="shared" si="9"/>
        <v/>
      </c>
      <c r="AO60" t="str">
        <f t="shared" si="10"/>
        <v/>
      </c>
      <c r="AP60" t="str">
        <f t="shared" si="11"/>
        <v/>
      </c>
      <c r="AQ60" t="str">
        <f t="shared" si="12"/>
        <v/>
      </c>
      <c r="AR60" t="str">
        <f t="shared" si="13"/>
        <v/>
      </c>
      <c r="AS60" t="str">
        <f t="shared" si="14"/>
        <v/>
      </c>
      <c r="AT60" t="str">
        <f t="shared" si="15"/>
        <v/>
      </c>
      <c r="AU60" t="str">
        <f t="shared" si="16"/>
        <v/>
      </c>
      <c r="AV60" t="str">
        <f t="shared" si="17"/>
        <v/>
      </c>
      <c r="AW60" t="str">
        <f t="shared" si="18"/>
        <v/>
      </c>
      <c r="AX60" t="str">
        <f t="shared" si="19"/>
        <v/>
      </c>
      <c r="AY60" t="str">
        <f t="shared" si="20"/>
        <v/>
      </c>
      <c r="AZ60" t="str">
        <f t="shared" si="21"/>
        <v/>
      </c>
      <c r="BA60" t="str">
        <f t="shared" si="22"/>
        <v/>
      </c>
      <c r="BB60" t="str">
        <f t="shared" si="23"/>
        <v/>
      </c>
      <c r="BC60" t="str">
        <f t="shared" si="24"/>
        <v/>
      </c>
      <c r="BD60" t="str">
        <f t="shared" si="25"/>
        <v/>
      </c>
    </row>
    <row r="61" spans="1:56" x14ac:dyDescent="0.2">
      <c r="A61" t="s">
        <v>528</v>
      </c>
      <c r="B61" t="s">
        <v>795</v>
      </c>
      <c r="C61" t="s">
        <v>824</v>
      </c>
      <c r="D61">
        <v>4.5</v>
      </c>
      <c r="E61">
        <v>1</v>
      </c>
      <c r="F61">
        <v>3.2</v>
      </c>
      <c r="G61">
        <v>3.2</v>
      </c>
      <c r="H61">
        <v>4.8</v>
      </c>
      <c r="I61">
        <v>4.4000000000000004</v>
      </c>
      <c r="J61">
        <v>4.4000000000000004</v>
      </c>
      <c r="K61">
        <v>3.7</v>
      </c>
      <c r="L61">
        <v>2.2999999999999998</v>
      </c>
      <c r="M61">
        <v>2.6</v>
      </c>
      <c r="N61">
        <v>4.7</v>
      </c>
      <c r="O61">
        <v>3.8</v>
      </c>
      <c r="P61">
        <v>2.5</v>
      </c>
      <c r="Q61">
        <v>1.8</v>
      </c>
      <c r="R61">
        <v>4.7</v>
      </c>
      <c r="S61">
        <v>4.8</v>
      </c>
      <c r="T61">
        <v>2.7</v>
      </c>
      <c r="U61">
        <v>3.8</v>
      </c>
      <c r="V61">
        <v>3.8</v>
      </c>
      <c r="W61">
        <v>3.8</v>
      </c>
      <c r="X61">
        <v>3.7</v>
      </c>
      <c r="Y61">
        <v>1</v>
      </c>
      <c r="Z61">
        <v>3.7</v>
      </c>
      <c r="AA61" s="28">
        <v>3.4</v>
      </c>
      <c r="AE61">
        <f t="shared" si="27"/>
        <v>0</v>
      </c>
      <c r="AF61">
        <f t="shared" si="28"/>
        <v>0</v>
      </c>
      <c r="AG61">
        <f t="shared" si="26"/>
        <v>0</v>
      </c>
      <c r="AH61" t="str">
        <f t="shared" si="3"/>
        <v/>
      </c>
      <c r="AI61" t="str">
        <f t="shared" si="4"/>
        <v/>
      </c>
      <c r="AJ61" t="str">
        <f t="shared" si="5"/>
        <v/>
      </c>
      <c r="AK61" t="str">
        <f t="shared" si="6"/>
        <v/>
      </c>
      <c r="AL61" t="str">
        <f t="shared" si="7"/>
        <v/>
      </c>
      <c r="AM61" t="str">
        <f t="shared" si="8"/>
        <v/>
      </c>
      <c r="AN61" t="str">
        <f t="shared" si="9"/>
        <v/>
      </c>
      <c r="AO61" t="str">
        <f t="shared" si="10"/>
        <v/>
      </c>
      <c r="AP61" t="str">
        <f t="shared" si="11"/>
        <v/>
      </c>
      <c r="AQ61" t="str">
        <f t="shared" si="12"/>
        <v/>
      </c>
      <c r="AR61" t="str">
        <f t="shared" si="13"/>
        <v/>
      </c>
      <c r="AS61" t="str">
        <f t="shared" si="14"/>
        <v/>
      </c>
      <c r="AT61" t="str">
        <f t="shared" si="15"/>
        <v/>
      </c>
      <c r="AU61" t="str">
        <f t="shared" si="16"/>
        <v/>
      </c>
      <c r="AV61" t="str">
        <f t="shared" si="17"/>
        <v/>
      </c>
      <c r="AW61" t="str">
        <f t="shared" si="18"/>
        <v/>
      </c>
      <c r="AX61" t="str">
        <f t="shared" si="19"/>
        <v/>
      </c>
      <c r="AY61" t="str">
        <f t="shared" si="20"/>
        <v/>
      </c>
      <c r="AZ61" t="str">
        <f t="shared" si="21"/>
        <v/>
      </c>
      <c r="BA61" t="str">
        <f t="shared" si="22"/>
        <v/>
      </c>
      <c r="BB61" t="str">
        <f t="shared" si="23"/>
        <v/>
      </c>
      <c r="BC61" t="str">
        <f t="shared" si="24"/>
        <v/>
      </c>
      <c r="BD61" t="str">
        <f t="shared" si="25"/>
        <v/>
      </c>
    </row>
    <row r="62" spans="1:56" x14ac:dyDescent="0.2">
      <c r="A62" t="s">
        <v>528</v>
      </c>
      <c r="B62" t="s">
        <v>713</v>
      </c>
      <c r="C62" t="s">
        <v>868</v>
      </c>
      <c r="D62">
        <v>4.9000000000000004</v>
      </c>
      <c r="E62">
        <v>1.1000000000000001</v>
      </c>
      <c r="F62">
        <v>3.9</v>
      </c>
      <c r="G62">
        <v>3.7</v>
      </c>
      <c r="H62">
        <v>4.9000000000000004</v>
      </c>
      <c r="I62">
        <v>4.4000000000000004</v>
      </c>
      <c r="J62">
        <v>4.5999999999999996</v>
      </c>
      <c r="K62">
        <v>3.5</v>
      </c>
      <c r="L62">
        <v>2.2999999999999998</v>
      </c>
      <c r="M62">
        <v>2.2999999999999998</v>
      </c>
      <c r="N62">
        <v>4.2</v>
      </c>
      <c r="O62">
        <v>3.6</v>
      </c>
      <c r="P62">
        <v>2.9</v>
      </c>
      <c r="Q62">
        <v>1.5</v>
      </c>
      <c r="R62">
        <v>4.5</v>
      </c>
      <c r="S62">
        <v>4.0999999999999996</v>
      </c>
      <c r="T62">
        <v>2.4</v>
      </c>
      <c r="U62">
        <v>3.2</v>
      </c>
      <c r="V62">
        <v>3.6</v>
      </c>
      <c r="W62">
        <v>3.4</v>
      </c>
      <c r="X62">
        <v>3.3</v>
      </c>
      <c r="Y62">
        <v>1</v>
      </c>
      <c r="Z62">
        <v>3.5</v>
      </c>
      <c r="AA62" s="28">
        <v>3.3</v>
      </c>
      <c r="AE62">
        <f t="shared" si="27"/>
        <v>0</v>
      </c>
      <c r="AF62">
        <f t="shared" si="28"/>
        <v>0</v>
      </c>
      <c r="AG62">
        <f t="shared" si="26"/>
        <v>0</v>
      </c>
      <c r="AH62" t="str">
        <f t="shared" si="3"/>
        <v/>
      </c>
      <c r="AI62" t="str">
        <f t="shared" si="4"/>
        <v/>
      </c>
      <c r="AJ62" t="str">
        <f t="shared" si="5"/>
        <v/>
      </c>
      <c r="AK62" t="str">
        <f t="shared" si="6"/>
        <v/>
      </c>
      <c r="AL62" t="str">
        <f t="shared" si="7"/>
        <v/>
      </c>
      <c r="AM62" t="str">
        <f t="shared" si="8"/>
        <v/>
      </c>
      <c r="AN62" t="str">
        <f t="shared" si="9"/>
        <v/>
      </c>
      <c r="AO62" t="str">
        <f t="shared" si="10"/>
        <v/>
      </c>
      <c r="AP62" t="str">
        <f t="shared" si="11"/>
        <v/>
      </c>
      <c r="AQ62" t="str">
        <f t="shared" si="12"/>
        <v/>
      </c>
      <c r="AR62" t="str">
        <f t="shared" si="13"/>
        <v/>
      </c>
      <c r="AS62" t="str">
        <f t="shared" si="14"/>
        <v/>
      </c>
      <c r="AT62" t="str">
        <f t="shared" si="15"/>
        <v/>
      </c>
      <c r="AU62" t="str">
        <f t="shared" si="16"/>
        <v/>
      </c>
      <c r="AV62" t="str">
        <f t="shared" si="17"/>
        <v/>
      </c>
      <c r="AW62" t="str">
        <f t="shared" si="18"/>
        <v/>
      </c>
      <c r="AX62" t="str">
        <f t="shared" si="19"/>
        <v/>
      </c>
      <c r="AY62" t="str">
        <f t="shared" si="20"/>
        <v/>
      </c>
      <c r="AZ62" t="str">
        <f t="shared" si="21"/>
        <v/>
      </c>
      <c r="BA62" t="str">
        <f t="shared" si="22"/>
        <v/>
      </c>
      <c r="BB62" t="str">
        <f t="shared" si="23"/>
        <v/>
      </c>
      <c r="BC62" t="str">
        <f t="shared" si="24"/>
        <v/>
      </c>
      <c r="BD62" t="str">
        <f t="shared" si="25"/>
        <v/>
      </c>
    </row>
    <row r="63" spans="1:56" x14ac:dyDescent="0.2">
      <c r="A63" t="s">
        <v>530</v>
      </c>
      <c r="D63" s="82">
        <v>4</v>
      </c>
      <c r="E63" s="91">
        <v>1</v>
      </c>
      <c r="F63" s="80">
        <v>3</v>
      </c>
      <c r="G63" s="80">
        <v>3</v>
      </c>
      <c r="H63" s="82">
        <v>4</v>
      </c>
      <c r="I63" s="82">
        <v>4</v>
      </c>
      <c r="J63" s="87">
        <v>4</v>
      </c>
      <c r="K63" s="90">
        <v>3</v>
      </c>
      <c r="L63" s="91">
        <v>2</v>
      </c>
      <c r="M63" s="91">
        <v>2</v>
      </c>
      <c r="N63" s="82">
        <v>4</v>
      </c>
      <c r="O63" s="80">
        <v>3</v>
      </c>
      <c r="P63" s="94">
        <v>2</v>
      </c>
      <c r="Q63" s="93">
        <v>1</v>
      </c>
      <c r="R63" s="82">
        <v>4</v>
      </c>
      <c r="S63" s="82">
        <v>4</v>
      </c>
      <c r="T63" s="92">
        <v>2</v>
      </c>
      <c r="U63" s="90">
        <v>3</v>
      </c>
      <c r="V63" s="80">
        <v>3</v>
      </c>
      <c r="W63" s="80">
        <v>3</v>
      </c>
      <c r="X63" s="80">
        <v>3</v>
      </c>
      <c r="Y63" s="91">
        <v>1</v>
      </c>
      <c r="Z63" s="85">
        <v>3</v>
      </c>
      <c r="AA63" s="28">
        <v>2.9</v>
      </c>
      <c r="AE63">
        <f t="shared" si="27"/>
        <v>0</v>
      </c>
      <c r="AF63">
        <f t="shared" si="28"/>
        <v>0</v>
      </c>
      <c r="AG63">
        <f t="shared" si="26"/>
        <v>0</v>
      </c>
      <c r="AH63" t="str">
        <f t="shared" si="3"/>
        <v/>
      </c>
      <c r="AI63" t="str">
        <f t="shared" si="4"/>
        <v/>
      </c>
      <c r="AJ63" t="str">
        <f t="shared" si="5"/>
        <v/>
      </c>
      <c r="AK63" t="str">
        <f t="shared" si="6"/>
        <v/>
      </c>
      <c r="AL63" t="str">
        <f t="shared" si="7"/>
        <v/>
      </c>
      <c r="AM63" t="str">
        <f t="shared" si="8"/>
        <v/>
      </c>
      <c r="AN63" t="str">
        <f t="shared" si="9"/>
        <v/>
      </c>
      <c r="AO63" t="str">
        <f t="shared" si="10"/>
        <v/>
      </c>
      <c r="AP63" t="str">
        <f t="shared" si="11"/>
        <v/>
      </c>
      <c r="AQ63" t="str">
        <f t="shared" si="12"/>
        <v/>
      </c>
      <c r="AR63" t="str">
        <f t="shared" si="13"/>
        <v/>
      </c>
      <c r="AS63" t="str">
        <f t="shared" si="14"/>
        <v/>
      </c>
      <c r="AT63" t="str">
        <f t="shared" si="15"/>
        <v/>
      </c>
      <c r="AU63" t="str">
        <f t="shared" si="16"/>
        <v/>
      </c>
      <c r="AV63" t="str">
        <f t="shared" si="17"/>
        <v/>
      </c>
      <c r="AW63" t="str">
        <f t="shared" si="18"/>
        <v/>
      </c>
      <c r="AX63" t="str">
        <f t="shared" si="19"/>
        <v/>
      </c>
      <c r="AY63" t="str">
        <f t="shared" si="20"/>
        <v/>
      </c>
      <c r="AZ63" t="str">
        <f t="shared" si="21"/>
        <v/>
      </c>
      <c r="BA63" t="str">
        <f t="shared" si="22"/>
        <v/>
      </c>
      <c r="BB63" t="str">
        <f t="shared" si="23"/>
        <v/>
      </c>
      <c r="BC63" t="str">
        <f t="shared" si="24"/>
        <v/>
      </c>
      <c r="BD63" t="str">
        <f t="shared" si="25"/>
        <v/>
      </c>
    </row>
    <row r="64" spans="1:56" x14ac:dyDescent="0.2">
      <c r="A64" t="s">
        <v>530</v>
      </c>
      <c r="B64" t="s">
        <v>797</v>
      </c>
      <c r="C64" t="s">
        <v>826</v>
      </c>
      <c r="D64">
        <v>4.0999999999999996</v>
      </c>
      <c r="E64">
        <v>1.4</v>
      </c>
      <c r="F64">
        <v>3.5</v>
      </c>
      <c r="G64">
        <v>3.3</v>
      </c>
      <c r="H64">
        <v>4.8</v>
      </c>
      <c r="I64">
        <v>4.5999999999999996</v>
      </c>
      <c r="J64">
        <v>4.7</v>
      </c>
      <c r="K64">
        <v>3.5</v>
      </c>
      <c r="L64">
        <v>2.4</v>
      </c>
      <c r="M64">
        <v>2</v>
      </c>
      <c r="N64">
        <v>4.5999999999999996</v>
      </c>
      <c r="O64">
        <v>3.3</v>
      </c>
      <c r="P64">
        <v>2.6</v>
      </c>
      <c r="Q64">
        <v>1</v>
      </c>
      <c r="R64">
        <v>4.3</v>
      </c>
      <c r="S64">
        <v>4.5</v>
      </c>
      <c r="T64">
        <v>2.6</v>
      </c>
      <c r="U64">
        <v>3.4</v>
      </c>
      <c r="V64">
        <v>3.1</v>
      </c>
      <c r="W64">
        <v>3.2</v>
      </c>
      <c r="X64">
        <v>3.1</v>
      </c>
      <c r="Y64">
        <v>1.2</v>
      </c>
      <c r="Z64">
        <v>3</v>
      </c>
      <c r="AA64" s="28">
        <v>3.2</v>
      </c>
      <c r="AE64">
        <f t="shared" si="27"/>
        <v>0</v>
      </c>
      <c r="AF64">
        <f t="shared" si="28"/>
        <v>0</v>
      </c>
      <c r="AG64">
        <f t="shared" si="26"/>
        <v>0</v>
      </c>
      <c r="AH64" t="str">
        <f t="shared" si="3"/>
        <v/>
      </c>
      <c r="AI64" t="str">
        <f t="shared" si="4"/>
        <v/>
      </c>
      <c r="AJ64" t="str">
        <f t="shared" si="5"/>
        <v/>
      </c>
      <c r="AK64" t="str">
        <f t="shared" si="6"/>
        <v/>
      </c>
      <c r="AL64" t="str">
        <f t="shared" si="7"/>
        <v/>
      </c>
      <c r="AM64" t="str">
        <f t="shared" si="8"/>
        <v/>
      </c>
      <c r="AN64" t="str">
        <f t="shared" si="9"/>
        <v/>
      </c>
      <c r="AO64" t="str">
        <f t="shared" si="10"/>
        <v/>
      </c>
      <c r="AP64" t="str">
        <f t="shared" si="11"/>
        <v/>
      </c>
      <c r="AQ64" t="str">
        <f t="shared" si="12"/>
        <v/>
      </c>
      <c r="AR64" t="str">
        <f t="shared" si="13"/>
        <v/>
      </c>
      <c r="AS64" t="str">
        <f t="shared" si="14"/>
        <v/>
      </c>
      <c r="AT64" t="str">
        <f t="shared" si="15"/>
        <v/>
      </c>
      <c r="AU64" t="str">
        <f t="shared" si="16"/>
        <v/>
      </c>
      <c r="AV64" t="str">
        <f t="shared" si="17"/>
        <v/>
      </c>
      <c r="AW64" t="str">
        <f t="shared" si="18"/>
        <v/>
      </c>
      <c r="AX64" t="str">
        <f t="shared" si="19"/>
        <v/>
      </c>
      <c r="AY64" t="str">
        <f t="shared" si="20"/>
        <v/>
      </c>
      <c r="AZ64" t="str">
        <f t="shared" si="21"/>
        <v/>
      </c>
      <c r="BA64" t="str">
        <f t="shared" si="22"/>
        <v/>
      </c>
      <c r="BB64" t="str">
        <f t="shared" si="23"/>
        <v/>
      </c>
      <c r="BC64" t="str">
        <f t="shared" si="24"/>
        <v/>
      </c>
      <c r="BD64" t="str">
        <f t="shared" si="25"/>
        <v/>
      </c>
    </row>
    <row r="65" spans="1:56" x14ac:dyDescent="0.2">
      <c r="A65" t="s">
        <v>530</v>
      </c>
      <c r="B65" t="s">
        <v>794</v>
      </c>
      <c r="C65" t="s">
        <v>823</v>
      </c>
      <c r="D65">
        <v>4.4000000000000004</v>
      </c>
      <c r="E65">
        <v>1.5</v>
      </c>
      <c r="F65">
        <v>3.5</v>
      </c>
      <c r="G65">
        <v>3.4</v>
      </c>
      <c r="H65">
        <v>4.8</v>
      </c>
      <c r="I65">
        <v>4.5999999999999996</v>
      </c>
      <c r="J65">
        <v>4.9000000000000004</v>
      </c>
      <c r="K65">
        <v>3.5</v>
      </c>
      <c r="L65">
        <v>2.6</v>
      </c>
      <c r="M65">
        <v>2.2999999999999998</v>
      </c>
      <c r="N65">
        <v>4.7</v>
      </c>
      <c r="O65">
        <v>3.5</v>
      </c>
      <c r="P65">
        <v>2.6</v>
      </c>
      <c r="Q65">
        <v>1.4</v>
      </c>
      <c r="R65">
        <v>4.7</v>
      </c>
      <c r="S65">
        <v>4.5</v>
      </c>
      <c r="T65">
        <v>2.7</v>
      </c>
      <c r="U65">
        <v>3.7</v>
      </c>
      <c r="V65">
        <v>3.6</v>
      </c>
      <c r="W65">
        <v>3.8</v>
      </c>
      <c r="X65">
        <v>3.2</v>
      </c>
      <c r="Y65">
        <v>1.2</v>
      </c>
      <c r="Z65">
        <v>3.1</v>
      </c>
      <c r="AA65" s="28">
        <v>3.4</v>
      </c>
      <c r="AE65">
        <f t="shared" si="27"/>
        <v>0</v>
      </c>
      <c r="AF65">
        <f t="shared" si="28"/>
        <v>0</v>
      </c>
      <c r="AG65">
        <f t="shared" si="26"/>
        <v>0</v>
      </c>
      <c r="AH65" t="str">
        <f t="shared" si="3"/>
        <v/>
      </c>
      <c r="AI65" t="str">
        <f t="shared" si="4"/>
        <v/>
      </c>
      <c r="AJ65" t="str">
        <f t="shared" si="5"/>
        <v/>
      </c>
      <c r="AK65" t="str">
        <f t="shared" si="6"/>
        <v/>
      </c>
      <c r="AL65" t="str">
        <f t="shared" si="7"/>
        <v/>
      </c>
      <c r="AM65" t="str">
        <f t="shared" si="8"/>
        <v/>
      </c>
      <c r="AN65" t="str">
        <f t="shared" si="9"/>
        <v/>
      </c>
      <c r="AO65" t="str">
        <f t="shared" si="10"/>
        <v/>
      </c>
      <c r="AP65" t="str">
        <f t="shared" si="11"/>
        <v/>
      </c>
      <c r="AQ65" t="str">
        <f t="shared" si="12"/>
        <v/>
      </c>
      <c r="AR65" t="str">
        <f t="shared" si="13"/>
        <v/>
      </c>
      <c r="AS65" t="str">
        <f t="shared" si="14"/>
        <v/>
      </c>
      <c r="AT65" t="str">
        <f t="shared" si="15"/>
        <v/>
      </c>
      <c r="AU65" t="str">
        <f t="shared" si="16"/>
        <v/>
      </c>
      <c r="AV65" t="str">
        <f t="shared" si="17"/>
        <v/>
      </c>
      <c r="AW65" t="str">
        <f t="shared" si="18"/>
        <v/>
      </c>
      <c r="AX65" t="str">
        <f t="shared" si="19"/>
        <v/>
      </c>
      <c r="AY65" t="str">
        <f t="shared" si="20"/>
        <v/>
      </c>
      <c r="AZ65" t="str">
        <f t="shared" si="21"/>
        <v/>
      </c>
      <c r="BA65" t="str">
        <f t="shared" si="22"/>
        <v/>
      </c>
      <c r="BB65" t="str">
        <f t="shared" si="23"/>
        <v/>
      </c>
      <c r="BC65" t="str">
        <f t="shared" si="24"/>
        <v/>
      </c>
      <c r="BD65" t="str">
        <f t="shared" si="25"/>
        <v/>
      </c>
    </row>
    <row r="66" spans="1:56" x14ac:dyDescent="0.2">
      <c r="A66" t="s">
        <v>532</v>
      </c>
      <c r="D66" s="91">
        <v>1</v>
      </c>
      <c r="E66" s="91">
        <v>1</v>
      </c>
      <c r="F66" s="91">
        <v>1</v>
      </c>
      <c r="G66" s="91">
        <v>1</v>
      </c>
      <c r="H66" s="91">
        <v>1</v>
      </c>
      <c r="I66" s="91">
        <v>1</v>
      </c>
      <c r="J66" s="92">
        <v>1</v>
      </c>
      <c r="K66" s="93">
        <v>1</v>
      </c>
      <c r="L66" s="91">
        <v>2</v>
      </c>
      <c r="M66" s="91">
        <v>2</v>
      </c>
      <c r="N66" s="91">
        <v>1</v>
      </c>
      <c r="O66" s="91">
        <v>1</v>
      </c>
      <c r="P66" s="94">
        <v>1</v>
      </c>
      <c r="Q66" s="93">
        <v>1</v>
      </c>
      <c r="R66" s="91">
        <v>1</v>
      </c>
      <c r="S66" s="91">
        <v>1</v>
      </c>
      <c r="T66" s="87">
        <v>1</v>
      </c>
      <c r="U66" s="93">
        <v>1</v>
      </c>
      <c r="V66" s="91">
        <v>1</v>
      </c>
      <c r="W66" s="91">
        <v>1</v>
      </c>
      <c r="X66" s="91">
        <v>1</v>
      </c>
      <c r="Y66" s="91">
        <v>1</v>
      </c>
      <c r="Z66" s="94">
        <v>1</v>
      </c>
      <c r="AA66" s="28">
        <v>1.1000000000000001</v>
      </c>
      <c r="AE66">
        <f t="shared" ref="AE66:AE97" si="29">IF(EXACT(business_type_parent,A66),1,0)</f>
        <v>0</v>
      </c>
      <c r="AF66">
        <f t="shared" ref="AF66:AF97" si="30">IF(EXACT(business_type_child,B66),1,0)</f>
        <v>0</v>
      </c>
      <c r="AG66">
        <f t="shared" si="26"/>
        <v>0</v>
      </c>
      <c r="AH66" t="str">
        <f t="shared" si="3"/>
        <v/>
      </c>
      <c r="AI66" t="str">
        <f t="shared" si="4"/>
        <v/>
      </c>
      <c r="AJ66" t="str">
        <f t="shared" si="5"/>
        <v/>
      </c>
      <c r="AK66" t="str">
        <f t="shared" si="6"/>
        <v/>
      </c>
      <c r="AL66" t="str">
        <f t="shared" si="7"/>
        <v/>
      </c>
      <c r="AM66" t="str">
        <f t="shared" si="8"/>
        <v/>
      </c>
      <c r="AN66" t="str">
        <f t="shared" si="9"/>
        <v/>
      </c>
      <c r="AO66" t="str">
        <f t="shared" si="10"/>
        <v/>
      </c>
      <c r="AP66" t="str">
        <f t="shared" si="11"/>
        <v/>
      </c>
      <c r="AQ66" t="str">
        <f t="shared" si="12"/>
        <v/>
      </c>
      <c r="AR66" t="str">
        <f t="shared" si="13"/>
        <v/>
      </c>
      <c r="AS66" t="str">
        <f t="shared" si="14"/>
        <v/>
      </c>
      <c r="AT66" t="str">
        <f t="shared" si="15"/>
        <v/>
      </c>
      <c r="AU66" t="str">
        <f t="shared" si="16"/>
        <v/>
      </c>
      <c r="AV66" t="str">
        <f t="shared" si="17"/>
        <v/>
      </c>
      <c r="AW66" t="str">
        <f t="shared" si="18"/>
        <v/>
      </c>
      <c r="AX66" t="str">
        <f t="shared" si="19"/>
        <v/>
      </c>
      <c r="AY66" t="str">
        <f t="shared" si="20"/>
        <v/>
      </c>
      <c r="AZ66" t="str">
        <f t="shared" si="21"/>
        <v/>
      </c>
      <c r="BA66" t="str">
        <f t="shared" si="22"/>
        <v/>
      </c>
      <c r="BB66" t="str">
        <f t="shared" si="23"/>
        <v/>
      </c>
      <c r="BC66" t="str">
        <f t="shared" si="24"/>
        <v/>
      </c>
      <c r="BD66" t="str">
        <f t="shared" si="25"/>
        <v/>
      </c>
    </row>
    <row r="67" spans="1:56" x14ac:dyDescent="0.2">
      <c r="A67" t="s">
        <v>532</v>
      </c>
      <c r="B67" t="s">
        <v>797</v>
      </c>
      <c r="C67" t="s">
        <v>826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1.2</v>
      </c>
      <c r="L67">
        <v>2.4</v>
      </c>
      <c r="M67">
        <v>2</v>
      </c>
      <c r="N67">
        <v>1.1000000000000001</v>
      </c>
      <c r="O67">
        <v>1</v>
      </c>
      <c r="P67">
        <v>1.5</v>
      </c>
      <c r="Q67">
        <v>1.4</v>
      </c>
      <c r="R67">
        <v>1.3</v>
      </c>
      <c r="S67">
        <v>1.4</v>
      </c>
      <c r="T67">
        <v>1.2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 s="28">
        <v>1.2</v>
      </c>
      <c r="AE67">
        <f t="shared" si="29"/>
        <v>0</v>
      </c>
      <c r="AF67">
        <f t="shared" si="30"/>
        <v>0</v>
      </c>
      <c r="AG67">
        <f t="shared" ref="AG67:AG130" si="31">SUM(AE67:AF67)</f>
        <v>0</v>
      </c>
      <c r="AH67" t="str">
        <f t="shared" ref="AH67:AH130" si="32">IF(AG67=2,D67,"")</f>
        <v/>
      </c>
      <c r="AI67" t="str">
        <f t="shared" ref="AI67:AI130" si="33">IF(AG67=2,E67,"")</f>
        <v/>
      </c>
      <c r="AJ67" t="str">
        <f t="shared" ref="AJ67:AJ130" si="34">IF(AG67=2,F67,"")</f>
        <v/>
      </c>
      <c r="AK67" t="str">
        <f t="shared" ref="AK67:AK130" si="35">IF(AG67=2,G67,"")</f>
        <v/>
      </c>
      <c r="AL67" t="str">
        <f t="shared" ref="AL67:AL130" si="36">IF(AG67=2,H67,"")</f>
        <v/>
      </c>
      <c r="AM67" t="str">
        <f t="shared" ref="AM67:AM130" si="37">IF(AG67=2,I67,"")</f>
        <v/>
      </c>
      <c r="AN67" t="str">
        <f t="shared" ref="AN67:AN130" si="38">IF(AG67=2,J67,"")</f>
        <v/>
      </c>
      <c r="AO67" t="str">
        <f t="shared" ref="AO67:AO130" si="39">IF(AG67=2,K67,"")</f>
        <v/>
      </c>
      <c r="AP67" t="str">
        <f t="shared" ref="AP67:AP130" si="40">IF(AG67=2,L67,"")</f>
        <v/>
      </c>
      <c r="AQ67" t="str">
        <f t="shared" ref="AQ67:AQ130" si="41">IF(AG67=2,M67,"")</f>
        <v/>
      </c>
      <c r="AR67" t="str">
        <f t="shared" ref="AR67:AR130" si="42">IF(AG67=2,N67,"")</f>
        <v/>
      </c>
      <c r="AS67" t="str">
        <f t="shared" ref="AS67:AS130" si="43">IF(AG67=2,O67,"")</f>
        <v/>
      </c>
      <c r="AT67" t="str">
        <f t="shared" ref="AT67:AT130" si="44">IF(AG67=2,P67,"")</f>
        <v/>
      </c>
      <c r="AU67" t="str">
        <f t="shared" ref="AU67:AU130" si="45">IF(AG67=2,Q67,"")</f>
        <v/>
      </c>
      <c r="AV67" t="str">
        <f t="shared" ref="AV67:AV130" si="46">IF(AG67=2,R67,"")</f>
        <v/>
      </c>
      <c r="AW67" t="str">
        <f t="shared" ref="AW67:AW130" si="47">IF(AG67=2,S67,"")</f>
        <v/>
      </c>
      <c r="AX67" t="str">
        <f t="shared" ref="AX67:AX130" si="48">IF(AG67=2,T67,"")</f>
        <v/>
      </c>
      <c r="AY67" t="str">
        <f t="shared" ref="AY67:AY130" si="49">IF(AG67=2,U67,"")</f>
        <v/>
      </c>
      <c r="AZ67" t="str">
        <f t="shared" ref="AZ67:AZ130" si="50">IF(AG67=2,V67,"")</f>
        <v/>
      </c>
      <c r="BA67" t="str">
        <f t="shared" ref="BA67:BA130" si="51">IF(AG67=2,W67,"")</f>
        <v/>
      </c>
      <c r="BB67" t="str">
        <f t="shared" ref="BB67:BB130" si="52">IF(AG67=2,X67,"")</f>
        <v/>
      </c>
      <c r="BC67" t="str">
        <f t="shared" ref="BC67:BC130" si="53">IF(AG67=2,Y67,"")</f>
        <v/>
      </c>
      <c r="BD67" t="str">
        <f t="shared" ref="BD67:BD130" si="54">IF(AG67=2,Z67,"")</f>
        <v/>
      </c>
    </row>
    <row r="68" spans="1:56" x14ac:dyDescent="0.2">
      <c r="A68" t="s">
        <v>532</v>
      </c>
      <c r="B68" t="s">
        <v>794</v>
      </c>
      <c r="C68" t="s">
        <v>823</v>
      </c>
      <c r="D68">
        <v>1</v>
      </c>
      <c r="E68">
        <v>1</v>
      </c>
      <c r="F68">
        <v>1</v>
      </c>
      <c r="G68">
        <v>1</v>
      </c>
      <c r="H68">
        <v>1</v>
      </c>
      <c r="I68">
        <v>1.3</v>
      </c>
      <c r="J68">
        <v>1</v>
      </c>
      <c r="K68">
        <v>1.2</v>
      </c>
      <c r="L68">
        <v>2.4</v>
      </c>
      <c r="M68">
        <v>2.1</v>
      </c>
      <c r="N68">
        <v>1.1000000000000001</v>
      </c>
      <c r="O68">
        <v>1</v>
      </c>
      <c r="P68">
        <v>1.7</v>
      </c>
      <c r="Q68">
        <v>1.7</v>
      </c>
      <c r="R68">
        <v>1.5</v>
      </c>
      <c r="S68">
        <v>1.7</v>
      </c>
      <c r="T68">
        <v>1.5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 s="28">
        <v>1.3</v>
      </c>
      <c r="AE68">
        <f t="shared" si="29"/>
        <v>0</v>
      </c>
      <c r="AF68">
        <f t="shared" si="30"/>
        <v>0</v>
      </c>
      <c r="AG68">
        <f t="shared" si="31"/>
        <v>0</v>
      </c>
      <c r="AH68" t="str">
        <f t="shared" si="32"/>
        <v/>
      </c>
      <c r="AI68" t="str">
        <f t="shared" si="33"/>
        <v/>
      </c>
      <c r="AJ68" t="str">
        <f t="shared" si="34"/>
        <v/>
      </c>
      <c r="AK68" t="str">
        <f t="shared" si="35"/>
        <v/>
      </c>
      <c r="AL68" t="str">
        <f t="shared" si="36"/>
        <v/>
      </c>
      <c r="AM68" t="str">
        <f t="shared" si="37"/>
        <v/>
      </c>
      <c r="AN68" t="str">
        <f t="shared" si="38"/>
        <v/>
      </c>
      <c r="AO68" t="str">
        <f t="shared" si="39"/>
        <v/>
      </c>
      <c r="AP68" t="str">
        <f t="shared" si="40"/>
        <v/>
      </c>
      <c r="AQ68" t="str">
        <f t="shared" si="41"/>
        <v/>
      </c>
      <c r="AR68" t="str">
        <f t="shared" si="42"/>
        <v/>
      </c>
      <c r="AS68" t="str">
        <f t="shared" si="43"/>
        <v/>
      </c>
      <c r="AT68" t="str">
        <f t="shared" si="44"/>
        <v/>
      </c>
      <c r="AU68" t="str">
        <f t="shared" si="45"/>
        <v/>
      </c>
      <c r="AV68" t="str">
        <f t="shared" si="46"/>
        <v/>
      </c>
      <c r="AW68" t="str">
        <f t="shared" si="47"/>
        <v/>
      </c>
      <c r="AX68" t="str">
        <f t="shared" si="48"/>
        <v/>
      </c>
      <c r="AY68" t="str">
        <f t="shared" si="49"/>
        <v/>
      </c>
      <c r="AZ68" t="str">
        <f t="shared" si="50"/>
        <v/>
      </c>
      <c r="BA68" t="str">
        <f t="shared" si="51"/>
        <v/>
      </c>
      <c r="BB68" t="str">
        <f t="shared" si="52"/>
        <v/>
      </c>
      <c r="BC68" t="str">
        <f t="shared" si="53"/>
        <v/>
      </c>
      <c r="BD68" t="str">
        <f t="shared" si="54"/>
        <v/>
      </c>
    </row>
    <row r="69" spans="1:56" x14ac:dyDescent="0.2">
      <c r="A69" t="s">
        <v>534</v>
      </c>
      <c r="D69" s="80">
        <v>3</v>
      </c>
      <c r="E69" s="91">
        <v>1</v>
      </c>
      <c r="F69" s="91">
        <v>2</v>
      </c>
      <c r="G69" s="91">
        <v>2</v>
      </c>
      <c r="H69" s="82">
        <v>4</v>
      </c>
      <c r="I69" s="80">
        <v>3</v>
      </c>
      <c r="J69" s="95">
        <v>3</v>
      </c>
      <c r="K69" s="84">
        <v>4</v>
      </c>
      <c r="L69" s="91">
        <v>2</v>
      </c>
      <c r="M69" s="82">
        <v>4</v>
      </c>
      <c r="N69" s="82">
        <v>4</v>
      </c>
      <c r="O69" s="82">
        <v>4</v>
      </c>
      <c r="P69" s="94">
        <v>2</v>
      </c>
      <c r="Q69" s="93">
        <v>1</v>
      </c>
      <c r="R69" s="80">
        <v>3</v>
      </c>
      <c r="S69" s="91">
        <v>2</v>
      </c>
      <c r="T69" s="87">
        <v>4</v>
      </c>
      <c r="U69" s="84">
        <v>4</v>
      </c>
      <c r="V69" s="82">
        <v>4</v>
      </c>
      <c r="W69" s="82">
        <v>4</v>
      </c>
      <c r="X69" s="82">
        <v>4</v>
      </c>
      <c r="Y69" s="91">
        <v>1</v>
      </c>
      <c r="Z69" s="88">
        <v>4</v>
      </c>
      <c r="AA69" s="28">
        <v>3</v>
      </c>
      <c r="AE69">
        <f t="shared" si="29"/>
        <v>0</v>
      </c>
      <c r="AF69">
        <f t="shared" si="30"/>
        <v>0</v>
      </c>
      <c r="AG69">
        <f t="shared" si="31"/>
        <v>0</v>
      </c>
      <c r="AH69" t="str">
        <f t="shared" si="32"/>
        <v/>
      </c>
      <c r="AI69" t="str">
        <f t="shared" si="33"/>
        <v/>
      </c>
      <c r="AJ69" t="str">
        <f t="shared" si="34"/>
        <v/>
      </c>
      <c r="AK69" t="str">
        <f t="shared" si="35"/>
        <v/>
      </c>
      <c r="AL69" t="str">
        <f t="shared" si="36"/>
        <v/>
      </c>
      <c r="AM69" t="str">
        <f t="shared" si="37"/>
        <v/>
      </c>
      <c r="AN69" t="str">
        <f t="shared" si="38"/>
        <v/>
      </c>
      <c r="AO69" t="str">
        <f t="shared" si="39"/>
        <v/>
      </c>
      <c r="AP69" t="str">
        <f t="shared" si="40"/>
        <v/>
      </c>
      <c r="AQ69" t="str">
        <f t="shared" si="41"/>
        <v/>
      </c>
      <c r="AR69" t="str">
        <f t="shared" si="42"/>
        <v/>
      </c>
      <c r="AS69" t="str">
        <f t="shared" si="43"/>
        <v/>
      </c>
      <c r="AT69" t="str">
        <f t="shared" si="44"/>
        <v/>
      </c>
      <c r="AU69" t="str">
        <f t="shared" si="45"/>
        <v/>
      </c>
      <c r="AV69" t="str">
        <f t="shared" si="46"/>
        <v/>
      </c>
      <c r="AW69" t="str">
        <f t="shared" si="47"/>
        <v/>
      </c>
      <c r="AX69" t="str">
        <f t="shared" si="48"/>
        <v/>
      </c>
      <c r="AY69" t="str">
        <f t="shared" si="49"/>
        <v/>
      </c>
      <c r="AZ69" t="str">
        <f t="shared" si="50"/>
        <v/>
      </c>
      <c r="BA69" t="str">
        <f t="shared" si="51"/>
        <v/>
      </c>
      <c r="BB69" t="str">
        <f t="shared" si="52"/>
        <v/>
      </c>
      <c r="BC69" t="str">
        <f t="shared" si="53"/>
        <v/>
      </c>
      <c r="BD69" t="str">
        <f t="shared" si="54"/>
        <v/>
      </c>
    </row>
    <row r="70" spans="1:56" x14ac:dyDescent="0.2">
      <c r="A70" t="s">
        <v>534</v>
      </c>
      <c r="B70" t="s">
        <v>795</v>
      </c>
      <c r="C70" t="s">
        <v>824</v>
      </c>
      <c r="D70">
        <v>3</v>
      </c>
      <c r="E70">
        <v>1.2</v>
      </c>
      <c r="F70">
        <v>2.2999999999999998</v>
      </c>
      <c r="G70">
        <v>2.1</v>
      </c>
      <c r="H70">
        <v>4.2</v>
      </c>
      <c r="I70">
        <v>3.3</v>
      </c>
      <c r="J70">
        <v>3.3</v>
      </c>
      <c r="K70">
        <v>4.7</v>
      </c>
      <c r="L70">
        <v>2.6</v>
      </c>
      <c r="M70">
        <v>4.9000000000000004</v>
      </c>
      <c r="N70">
        <v>5</v>
      </c>
      <c r="O70">
        <v>4.5</v>
      </c>
      <c r="P70">
        <v>2.2999999999999998</v>
      </c>
      <c r="Q70">
        <v>1.5</v>
      </c>
      <c r="R70">
        <v>3.8</v>
      </c>
      <c r="S70">
        <v>2.8</v>
      </c>
      <c r="T70">
        <v>4.8</v>
      </c>
      <c r="U70">
        <v>4.5999999999999996</v>
      </c>
      <c r="V70">
        <v>4.9000000000000004</v>
      </c>
      <c r="W70">
        <v>4.5999999999999996</v>
      </c>
      <c r="X70">
        <v>5</v>
      </c>
      <c r="Y70">
        <v>1.2</v>
      </c>
      <c r="Z70">
        <v>4.7</v>
      </c>
      <c r="AA70" s="28">
        <v>3.5</v>
      </c>
      <c r="AE70">
        <f t="shared" si="29"/>
        <v>0</v>
      </c>
      <c r="AF70">
        <f t="shared" si="30"/>
        <v>0</v>
      </c>
      <c r="AG70">
        <f t="shared" si="31"/>
        <v>0</v>
      </c>
      <c r="AH70" t="str">
        <f t="shared" si="32"/>
        <v/>
      </c>
      <c r="AI70" t="str">
        <f t="shared" si="33"/>
        <v/>
      </c>
      <c r="AJ70" t="str">
        <f t="shared" si="34"/>
        <v/>
      </c>
      <c r="AK70" t="str">
        <f t="shared" si="35"/>
        <v/>
      </c>
      <c r="AL70" t="str">
        <f t="shared" si="36"/>
        <v/>
      </c>
      <c r="AM70" t="str">
        <f t="shared" si="37"/>
        <v/>
      </c>
      <c r="AN70" t="str">
        <f t="shared" si="38"/>
        <v/>
      </c>
      <c r="AO70" t="str">
        <f t="shared" si="39"/>
        <v/>
      </c>
      <c r="AP70" t="str">
        <f t="shared" si="40"/>
        <v/>
      </c>
      <c r="AQ70" t="str">
        <f t="shared" si="41"/>
        <v/>
      </c>
      <c r="AR70" t="str">
        <f t="shared" si="42"/>
        <v/>
      </c>
      <c r="AS70" t="str">
        <f t="shared" si="43"/>
        <v/>
      </c>
      <c r="AT70" t="str">
        <f t="shared" si="44"/>
        <v/>
      </c>
      <c r="AU70" t="str">
        <f t="shared" si="45"/>
        <v/>
      </c>
      <c r="AV70" t="str">
        <f t="shared" si="46"/>
        <v/>
      </c>
      <c r="AW70" t="str">
        <f t="shared" si="47"/>
        <v/>
      </c>
      <c r="AX70" t="str">
        <f t="shared" si="48"/>
        <v/>
      </c>
      <c r="AY70" t="str">
        <f t="shared" si="49"/>
        <v/>
      </c>
      <c r="AZ70" t="str">
        <f t="shared" si="50"/>
        <v/>
      </c>
      <c r="BA70" t="str">
        <f t="shared" si="51"/>
        <v/>
      </c>
      <c r="BB70" t="str">
        <f t="shared" si="52"/>
        <v/>
      </c>
      <c r="BC70" t="str">
        <f t="shared" si="53"/>
        <v/>
      </c>
      <c r="BD70" t="str">
        <f t="shared" si="54"/>
        <v/>
      </c>
    </row>
    <row r="71" spans="1:56" x14ac:dyDescent="0.2">
      <c r="A71" t="s">
        <v>534</v>
      </c>
      <c r="B71" t="s">
        <v>713</v>
      </c>
      <c r="C71" t="s">
        <v>868</v>
      </c>
      <c r="D71">
        <v>3.5</v>
      </c>
      <c r="E71">
        <v>1.4</v>
      </c>
      <c r="F71">
        <v>2.2999999999999998</v>
      </c>
      <c r="G71">
        <v>2.7</v>
      </c>
      <c r="H71">
        <v>4.7</v>
      </c>
      <c r="I71">
        <v>3.5</v>
      </c>
      <c r="J71">
        <v>3.5</v>
      </c>
      <c r="K71">
        <v>4.2</v>
      </c>
      <c r="L71">
        <v>2.2999999999999998</v>
      </c>
      <c r="M71">
        <v>4.4000000000000004</v>
      </c>
      <c r="N71">
        <v>4.4000000000000004</v>
      </c>
      <c r="O71">
        <v>4.4000000000000004</v>
      </c>
      <c r="P71">
        <v>2.7</v>
      </c>
      <c r="Q71">
        <v>1.9</v>
      </c>
      <c r="R71">
        <v>3.2</v>
      </c>
      <c r="S71">
        <v>2.2999999999999998</v>
      </c>
      <c r="T71">
        <v>4.5999999999999996</v>
      </c>
      <c r="U71">
        <v>4</v>
      </c>
      <c r="V71">
        <v>4.2</v>
      </c>
      <c r="W71">
        <v>4.5999999999999996</v>
      </c>
      <c r="X71">
        <v>4.4000000000000004</v>
      </c>
      <c r="Y71">
        <v>1</v>
      </c>
      <c r="Z71">
        <v>4.2</v>
      </c>
      <c r="AA71" s="28">
        <v>3.4</v>
      </c>
      <c r="AE71">
        <f t="shared" si="29"/>
        <v>0</v>
      </c>
      <c r="AF71">
        <f t="shared" si="30"/>
        <v>0</v>
      </c>
      <c r="AG71">
        <f t="shared" si="31"/>
        <v>0</v>
      </c>
      <c r="AH71" t="str">
        <f t="shared" si="32"/>
        <v/>
      </c>
      <c r="AI71" t="str">
        <f t="shared" si="33"/>
        <v/>
      </c>
      <c r="AJ71" t="str">
        <f t="shared" si="34"/>
        <v/>
      </c>
      <c r="AK71" t="str">
        <f t="shared" si="35"/>
        <v/>
      </c>
      <c r="AL71" t="str">
        <f t="shared" si="36"/>
        <v/>
      </c>
      <c r="AM71" t="str">
        <f t="shared" si="37"/>
        <v/>
      </c>
      <c r="AN71" t="str">
        <f t="shared" si="38"/>
        <v/>
      </c>
      <c r="AO71" t="str">
        <f t="shared" si="39"/>
        <v/>
      </c>
      <c r="AP71" t="str">
        <f t="shared" si="40"/>
        <v/>
      </c>
      <c r="AQ71" t="str">
        <f t="shared" si="41"/>
        <v/>
      </c>
      <c r="AR71" t="str">
        <f t="shared" si="42"/>
        <v/>
      </c>
      <c r="AS71" t="str">
        <f t="shared" si="43"/>
        <v/>
      </c>
      <c r="AT71" t="str">
        <f t="shared" si="44"/>
        <v/>
      </c>
      <c r="AU71" t="str">
        <f t="shared" si="45"/>
        <v/>
      </c>
      <c r="AV71" t="str">
        <f t="shared" si="46"/>
        <v/>
      </c>
      <c r="AW71" t="str">
        <f t="shared" si="47"/>
        <v/>
      </c>
      <c r="AX71" t="str">
        <f t="shared" si="48"/>
        <v/>
      </c>
      <c r="AY71" t="str">
        <f t="shared" si="49"/>
        <v/>
      </c>
      <c r="AZ71" t="str">
        <f t="shared" si="50"/>
        <v/>
      </c>
      <c r="BA71" t="str">
        <f t="shared" si="51"/>
        <v/>
      </c>
      <c r="BB71" t="str">
        <f t="shared" si="52"/>
        <v/>
      </c>
      <c r="BC71" t="str">
        <f t="shared" si="53"/>
        <v/>
      </c>
      <c r="BD71" t="str">
        <f t="shared" si="54"/>
        <v/>
      </c>
    </row>
    <row r="72" spans="1:56" x14ac:dyDescent="0.2">
      <c r="A72" t="s">
        <v>536</v>
      </c>
      <c r="D72" s="80">
        <v>3</v>
      </c>
      <c r="E72" s="82">
        <v>1</v>
      </c>
      <c r="F72" s="82">
        <v>2</v>
      </c>
      <c r="G72" s="82">
        <v>2</v>
      </c>
      <c r="H72" s="81">
        <v>4</v>
      </c>
      <c r="I72" s="80">
        <v>3</v>
      </c>
      <c r="J72" s="95">
        <v>3</v>
      </c>
      <c r="K72" s="86">
        <v>4</v>
      </c>
      <c r="L72" s="82">
        <v>2</v>
      </c>
      <c r="M72" s="81">
        <v>4</v>
      </c>
      <c r="N72" s="81">
        <v>4</v>
      </c>
      <c r="O72" s="81">
        <v>4</v>
      </c>
      <c r="P72" s="88">
        <v>2</v>
      </c>
      <c r="Q72" s="84">
        <v>1</v>
      </c>
      <c r="R72" s="80">
        <v>3</v>
      </c>
      <c r="S72" s="82">
        <v>2</v>
      </c>
      <c r="T72" s="83">
        <v>4</v>
      </c>
      <c r="U72" s="86">
        <v>4</v>
      </c>
      <c r="V72" s="81">
        <v>4</v>
      </c>
      <c r="W72" s="81">
        <v>4</v>
      </c>
      <c r="X72" s="81">
        <v>4</v>
      </c>
      <c r="Y72" s="82">
        <v>1</v>
      </c>
      <c r="Z72" s="89">
        <v>4</v>
      </c>
      <c r="AA72" s="28">
        <v>3</v>
      </c>
      <c r="AE72">
        <f t="shared" si="29"/>
        <v>0</v>
      </c>
      <c r="AF72">
        <f t="shared" si="30"/>
        <v>0</v>
      </c>
      <c r="AG72">
        <f t="shared" si="31"/>
        <v>0</v>
      </c>
      <c r="AH72" t="str">
        <f t="shared" si="32"/>
        <v/>
      </c>
      <c r="AI72" t="str">
        <f t="shared" si="33"/>
        <v/>
      </c>
      <c r="AJ72" t="str">
        <f t="shared" si="34"/>
        <v/>
      </c>
      <c r="AK72" t="str">
        <f t="shared" si="35"/>
        <v/>
      </c>
      <c r="AL72" t="str">
        <f t="shared" si="36"/>
        <v/>
      </c>
      <c r="AM72" t="str">
        <f t="shared" si="37"/>
        <v/>
      </c>
      <c r="AN72" t="str">
        <f t="shared" si="38"/>
        <v/>
      </c>
      <c r="AO72" t="str">
        <f t="shared" si="39"/>
        <v/>
      </c>
      <c r="AP72" t="str">
        <f t="shared" si="40"/>
        <v/>
      </c>
      <c r="AQ72" t="str">
        <f t="shared" si="41"/>
        <v/>
      </c>
      <c r="AR72" t="str">
        <f t="shared" si="42"/>
        <v/>
      </c>
      <c r="AS72" t="str">
        <f t="shared" si="43"/>
        <v/>
      </c>
      <c r="AT72" t="str">
        <f t="shared" si="44"/>
        <v/>
      </c>
      <c r="AU72" t="str">
        <f t="shared" si="45"/>
        <v/>
      </c>
      <c r="AV72" t="str">
        <f t="shared" si="46"/>
        <v/>
      </c>
      <c r="AW72" t="str">
        <f t="shared" si="47"/>
        <v/>
      </c>
      <c r="AX72" t="str">
        <f t="shared" si="48"/>
        <v/>
      </c>
      <c r="AY72" t="str">
        <f t="shared" si="49"/>
        <v/>
      </c>
      <c r="AZ72" t="str">
        <f t="shared" si="50"/>
        <v/>
      </c>
      <c r="BA72" t="str">
        <f t="shared" si="51"/>
        <v/>
      </c>
      <c r="BB72" t="str">
        <f t="shared" si="52"/>
        <v/>
      </c>
      <c r="BC72" t="str">
        <f t="shared" si="53"/>
        <v/>
      </c>
      <c r="BD72" t="str">
        <f t="shared" si="54"/>
        <v/>
      </c>
    </row>
    <row r="73" spans="1:56" x14ac:dyDescent="0.2">
      <c r="A73" t="s">
        <v>536</v>
      </c>
      <c r="B73" t="s">
        <v>795</v>
      </c>
      <c r="C73" t="s">
        <v>824</v>
      </c>
      <c r="D73">
        <v>3</v>
      </c>
      <c r="E73">
        <v>1.2</v>
      </c>
      <c r="F73">
        <v>2.2999999999999998</v>
      </c>
      <c r="G73">
        <v>2.1</v>
      </c>
      <c r="H73">
        <v>4.2</v>
      </c>
      <c r="I73">
        <v>3.3</v>
      </c>
      <c r="J73">
        <v>3.3</v>
      </c>
      <c r="K73">
        <v>4.7</v>
      </c>
      <c r="L73">
        <v>2.6</v>
      </c>
      <c r="M73">
        <v>4.9000000000000004</v>
      </c>
      <c r="N73">
        <v>5</v>
      </c>
      <c r="O73">
        <v>4.5</v>
      </c>
      <c r="P73">
        <v>2.2999999999999998</v>
      </c>
      <c r="Q73">
        <v>1.5</v>
      </c>
      <c r="R73">
        <v>3.8</v>
      </c>
      <c r="S73">
        <v>2.8</v>
      </c>
      <c r="T73">
        <v>4.8</v>
      </c>
      <c r="U73">
        <v>4.5999999999999996</v>
      </c>
      <c r="V73">
        <v>4.9000000000000004</v>
      </c>
      <c r="W73">
        <v>4.5999999999999996</v>
      </c>
      <c r="X73">
        <v>5</v>
      </c>
      <c r="Y73">
        <v>1.2</v>
      </c>
      <c r="Z73">
        <v>4.7</v>
      </c>
      <c r="AA73" s="28">
        <v>3.5</v>
      </c>
      <c r="AE73">
        <f t="shared" si="29"/>
        <v>0</v>
      </c>
      <c r="AF73">
        <f t="shared" si="30"/>
        <v>0</v>
      </c>
      <c r="AG73">
        <f t="shared" si="31"/>
        <v>0</v>
      </c>
      <c r="AH73" t="str">
        <f t="shared" si="32"/>
        <v/>
      </c>
      <c r="AI73" t="str">
        <f t="shared" si="33"/>
        <v/>
      </c>
      <c r="AJ73" t="str">
        <f t="shared" si="34"/>
        <v/>
      </c>
      <c r="AK73" t="str">
        <f t="shared" si="35"/>
        <v/>
      </c>
      <c r="AL73" t="str">
        <f t="shared" si="36"/>
        <v/>
      </c>
      <c r="AM73" t="str">
        <f t="shared" si="37"/>
        <v/>
      </c>
      <c r="AN73" t="str">
        <f t="shared" si="38"/>
        <v/>
      </c>
      <c r="AO73" t="str">
        <f t="shared" si="39"/>
        <v/>
      </c>
      <c r="AP73" t="str">
        <f t="shared" si="40"/>
        <v/>
      </c>
      <c r="AQ73" t="str">
        <f t="shared" si="41"/>
        <v/>
      </c>
      <c r="AR73" t="str">
        <f t="shared" si="42"/>
        <v/>
      </c>
      <c r="AS73" t="str">
        <f t="shared" si="43"/>
        <v/>
      </c>
      <c r="AT73" t="str">
        <f t="shared" si="44"/>
        <v/>
      </c>
      <c r="AU73" t="str">
        <f t="shared" si="45"/>
        <v/>
      </c>
      <c r="AV73" t="str">
        <f t="shared" si="46"/>
        <v/>
      </c>
      <c r="AW73" t="str">
        <f t="shared" si="47"/>
        <v/>
      </c>
      <c r="AX73" t="str">
        <f t="shared" si="48"/>
        <v/>
      </c>
      <c r="AY73" t="str">
        <f t="shared" si="49"/>
        <v/>
      </c>
      <c r="AZ73" t="str">
        <f t="shared" si="50"/>
        <v/>
      </c>
      <c r="BA73" t="str">
        <f t="shared" si="51"/>
        <v/>
      </c>
      <c r="BB73" t="str">
        <f t="shared" si="52"/>
        <v/>
      </c>
      <c r="BC73" t="str">
        <f t="shared" si="53"/>
        <v/>
      </c>
      <c r="BD73" t="str">
        <f t="shared" si="54"/>
        <v/>
      </c>
    </row>
    <row r="74" spans="1:56" x14ac:dyDescent="0.2">
      <c r="A74" t="s">
        <v>536</v>
      </c>
      <c r="B74" t="s">
        <v>713</v>
      </c>
      <c r="C74" t="s">
        <v>868</v>
      </c>
      <c r="D74">
        <v>3.5</v>
      </c>
      <c r="E74">
        <v>1.4</v>
      </c>
      <c r="F74">
        <v>2.2999999999999998</v>
      </c>
      <c r="G74">
        <v>2.7</v>
      </c>
      <c r="H74">
        <v>4.7</v>
      </c>
      <c r="I74">
        <v>3.5</v>
      </c>
      <c r="J74">
        <v>3.5</v>
      </c>
      <c r="K74">
        <v>4.2</v>
      </c>
      <c r="L74">
        <v>2.2999999999999998</v>
      </c>
      <c r="M74">
        <v>4.4000000000000004</v>
      </c>
      <c r="N74">
        <v>4.4000000000000004</v>
      </c>
      <c r="O74">
        <v>4.4000000000000004</v>
      </c>
      <c r="P74">
        <v>2.7</v>
      </c>
      <c r="Q74">
        <v>1.9</v>
      </c>
      <c r="R74">
        <v>3.2</v>
      </c>
      <c r="S74">
        <v>2.2999999999999998</v>
      </c>
      <c r="T74">
        <v>4.5999999999999996</v>
      </c>
      <c r="U74">
        <v>4</v>
      </c>
      <c r="V74">
        <v>4.2</v>
      </c>
      <c r="W74">
        <v>4.5999999999999996</v>
      </c>
      <c r="X74">
        <v>4.4000000000000004</v>
      </c>
      <c r="Y74">
        <v>1</v>
      </c>
      <c r="Z74">
        <v>4.2</v>
      </c>
      <c r="AA74" s="28">
        <v>3.4</v>
      </c>
      <c r="AE74">
        <f t="shared" si="29"/>
        <v>0</v>
      </c>
      <c r="AF74">
        <f t="shared" si="30"/>
        <v>0</v>
      </c>
      <c r="AG74">
        <f t="shared" si="31"/>
        <v>0</v>
      </c>
      <c r="AH74" t="str">
        <f t="shared" si="32"/>
        <v/>
      </c>
      <c r="AI74" t="str">
        <f t="shared" si="33"/>
        <v/>
      </c>
      <c r="AJ74" t="str">
        <f t="shared" si="34"/>
        <v/>
      </c>
      <c r="AK74" t="str">
        <f t="shared" si="35"/>
        <v/>
      </c>
      <c r="AL74" t="str">
        <f t="shared" si="36"/>
        <v/>
      </c>
      <c r="AM74" t="str">
        <f t="shared" si="37"/>
        <v/>
      </c>
      <c r="AN74" t="str">
        <f t="shared" si="38"/>
        <v/>
      </c>
      <c r="AO74" t="str">
        <f t="shared" si="39"/>
        <v/>
      </c>
      <c r="AP74" t="str">
        <f t="shared" si="40"/>
        <v/>
      </c>
      <c r="AQ74" t="str">
        <f t="shared" si="41"/>
        <v/>
      </c>
      <c r="AR74" t="str">
        <f t="shared" si="42"/>
        <v/>
      </c>
      <c r="AS74" t="str">
        <f t="shared" si="43"/>
        <v/>
      </c>
      <c r="AT74" t="str">
        <f t="shared" si="44"/>
        <v/>
      </c>
      <c r="AU74" t="str">
        <f t="shared" si="45"/>
        <v/>
      </c>
      <c r="AV74" t="str">
        <f t="shared" si="46"/>
        <v/>
      </c>
      <c r="AW74" t="str">
        <f t="shared" si="47"/>
        <v/>
      </c>
      <c r="AX74" t="str">
        <f t="shared" si="48"/>
        <v/>
      </c>
      <c r="AY74" t="str">
        <f t="shared" si="49"/>
        <v/>
      </c>
      <c r="AZ74" t="str">
        <f t="shared" si="50"/>
        <v/>
      </c>
      <c r="BA74" t="str">
        <f t="shared" si="51"/>
        <v/>
      </c>
      <c r="BB74" t="str">
        <f t="shared" si="52"/>
        <v/>
      </c>
      <c r="BC74" t="str">
        <f t="shared" si="53"/>
        <v/>
      </c>
      <c r="BD74" t="str">
        <f t="shared" si="54"/>
        <v/>
      </c>
    </row>
    <row r="75" spans="1:56" x14ac:dyDescent="0.2">
      <c r="A75" t="s">
        <v>538</v>
      </c>
      <c r="D75" s="81">
        <v>4</v>
      </c>
      <c r="E75" s="82">
        <v>2</v>
      </c>
      <c r="F75" s="81">
        <v>4</v>
      </c>
      <c r="G75" s="81">
        <v>4</v>
      </c>
      <c r="H75" s="81">
        <v>4</v>
      </c>
      <c r="I75" s="81">
        <v>4</v>
      </c>
      <c r="J75" s="83">
        <v>4</v>
      </c>
      <c r="K75" s="86">
        <v>4</v>
      </c>
      <c r="L75" s="82">
        <v>2</v>
      </c>
      <c r="M75" s="80">
        <v>3</v>
      </c>
      <c r="N75" s="80">
        <v>3</v>
      </c>
      <c r="O75" s="80">
        <v>3</v>
      </c>
      <c r="P75" s="88">
        <v>2</v>
      </c>
      <c r="Q75" s="84">
        <v>1</v>
      </c>
      <c r="R75" s="82">
        <v>1</v>
      </c>
      <c r="S75" s="82">
        <v>1</v>
      </c>
      <c r="T75" s="83">
        <v>4</v>
      </c>
      <c r="U75" s="86">
        <v>4</v>
      </c>
      <c r="V75" s="81">
        <v>5</v>
      </c>
      <c r="W75" s="81">
        <v>4</v>
      </c>
      <c r="X75" s="81">
        <v>5</v>
      </c>
      <c r="Y75" s="82">
        <v>1</v>
      </c>
      <c r="Z75" s="89">
        <v>5</v>
      </c>
      <c r="AA75" s="28">
        <v>3.2</v>
      </c>
      <c r="AE75">
        <f t="shared" si="29"/>
        <v>0</v>
      </c>
      <c r="AF75">
        <f t="shared" si="30"/>
        <v>0</v>
      </c>
      <c r="AG75">
        <f t="shared" si="31"/>
        <v>0</v>
      </c>
      <c r="AH75" t="str">
        <f t="shared" si="32"/>
        <v/>
      </c>
      <c r="AI75" t="str">
        <f t="shared" si="33"/>
        <v/>
      </c>
      <c r="AJ75" t="str">
        <f t="shared" si="34"/>
        <v/>
      </c>
      <c r="AK75" t="str">
        <f t="shared" si="35"/>
        <v/>
      </c>
      <c r="AL75" t="str">
        <f t="shared" si="36"/>
        <v/>
      </c>
      <c r="AM75" t="str">
        <f t="shared" si="37"/>
        <v/>
      </c>
      <c r="AN75" t="str">
        <f t="shared" si="38"/>
        <v/>
      </c>
      <c r="AO75" t="str">
        <f t="shared" si="39"/>
        <v/>
      </c>
      <c r="AP75" t="str">
        <f t="shared" si="40"/>
        <v/>
      </c>
      <c r="AQ75" t="str">
        <f t="shared" si="41"/>
        <v/>
      </c>
      <c r="AR75" t="str">
        <f t="shared" si="42"/>
        <v/>
      </c>
      <c r="AS75" t="str">
        <f t="shared" si="43"/>
        <v/>
      </c>
      <c r="AT75" t="str">
        <f t="shared" si="44"/>
        <v/>
      </c>
      <c r="AU75" t="str">
        <f t="shared" si="45"/>
        <v/>
      </c>
      <c r="AV75" t="str">
        <f t="shared" si="46"/>
        <v/>
      </c>
      <c r="AW75" t="str">
        <f t="shared" si="47"/>
        <v/>
      </c>
      <c r="AX75" t="str">
        <f t="shared" si="48"/>
        <v/>
      </c>
      <c r="AY75" t="str">
        <f t="shared" si="49"/>
        <v/>
      </c>
      <c r="AZ75" t="str">
        <f t="shared" si="50"/>
        <v/>
      </c>
      <c r="BA75" t="str">
        <f t="shared" si="51"/>
        <v/>
      </c>
      <c r="BB75" t="str">
        <f t="shared" si="52"/>
        <v/>
      </c>
      <c r="BC75" t="str">
        <f t="shared" si="53"/>
        <v/>
      </c>
      <c r="BD75" t="str">
        <f t="shared" si="54"/>
        <v/>
      </c>
    </row>
    <row r="76" spans="1:56" x14ac:dyDescent="0.2">
      <c r="A76" t="s">
        <v>538</v>
      </c>
      <c r="B76" t="s">
        <v>798</v>
      </c>
      <c r="C76" t="s">
        <v>827</v>
      </c>
      <c r="D76">
        <v>4.9000000000000004</v>
      </c>
      <c r="E76">
        <v>2.2999999999999998</v>
      </c>
      <c r="F76">
        <v>4.7</v>
      </c>
      <c r="G76">
        <v>4.7</v>
      </c>
      <c r="H76">
        <v>4.5999999999999996</v>
      </c>
      <c r="I76">
        <v>4.7</v>
      </c>
      <c r="J76">
        <v>4.5999999999999996</v>
      </c>
      <c r="K76">
        <v>4.8</v>
      </c>
      <c r="L76">
        <v>2.4</v>
      </c>
      <c r="M76">
        <v>3.7</v>
      </c>
      <c r="N76">
        <v>3.7</v>
      </c>
      <c r="O76">
        <v>3.3</v>
      </c>
      <c r="P76">
        <v>2.1</v>
      </c>
      <c r="Q76">
        <v>1.2</v>
      </c>
      <c r="R76">
        <v>1.2</v>
      </c>
      <c r="S76">
        <v>1.3</v>
      </c>
      <c r="T76">
        <v>4.3</v>
      </c>
      <c r="U76">
        <v>5</v>
      </c>
      <c r="V76">
        <v>5</v>
      </c>
      <c r="W76">
        <v>4.9000000000000004</v>
      </c>
      <c r="X76">
        <v>5</v>
      </c>
      <c r="Y76">
        <v>1</v>
      </c>
      <c r="Z76">
        <v>5</v>
      </c>
      <c r="AA76" s="28">
        <v>3.7</v>
      </c>
      <c r="AE76">
        <f t="shared" si="29"/>
        <v>0</v>
      </c>
      <c r="AF76">
        <f t="shared" si="30"/>
        <v>0</v>
      </c>
      <c r="AG76">
        <f t="shared" si="31"/>
        <v>0</v>
      </c>
      <c r="AH76" t="str">
        <f t="shared" si="32"/>
        <v/>
      </c>
      <c r="AI76" t="str">
        <f t="shared" si="33"/>
        <v/>
      </c>
      <c r="AJ76" t="str">
        <f t="shared" si="34"/>
        <v/>
      </c>
      <c r="AK76" t="str">
        <f t="shared" si="35"/>
        <v/>
      </c>
      <c r="AL76" t="str">
        <f t="shared" si="36"/>
        <v/>
      </c>
      <c r="AM76" t="str">
        <f t="shared" si="37"/>
        <v/>
      </c>
      <c r="AN76" t="str">
        <f t="shared" si="38"/>
        <v/>
      </c>
      <c r="AO76" t="str">
        <f t="shared" si="39"/>
        <v/>
      </c>
      <c r="AP76" t="str">
        <f t="shared" si="40"/>
        <v/>
      </c>
      <c r="AQ76" t="str">
        <f t="shared" si="41"/>
        <v/>
      </c>
      <c r="AR76" t="str">
        <f t="shared" si="42"/>
        <v/>
      </c>
      <c r="AS76" t="str">
        <f t="shared" si="43"/>
        <v/>
      </c>
      <c r="AT76" t="str">
        <f t="shared" si="44"/>
        <v/>
      </c>
      <c r="AU76" t="str">
        <f t="shared" si="45"/>
        <v/>
      </c>
      <c r="AV76" t="str">
        <f t="shared" si="46"/>
        <v/>
      </c>
      <c r="AW76" t="str">
        <f t="shared" si="47"/>
        <v/>
      </c>
      <c r="AX76" t="str">
        <f t="shared" si="48"/>
        <v/>
      </c>
      <c r="AY76" t="str">
        <f t="shared" si="49"/>
        <v/>
      </c>
      <c r="AZ76" t="str">
        <f t="shared" si="50"/>
        <v/>
      </c>
      <c r="BA76" t="str">
        <f t="shared" si="51"/>
        <v/>
      </c>
      <c r="BB76" t="str">
        <f t="shared" si="52"/>
        <v/>
      </c>
      <c r="BC76" t="str">
        <f t="shared" si="53"/>
        <v/>
      </c>
      <c r="BD76" t="str">
        <f t="shared" si="54"/>
        <v/>
      </c>
    </row>
    <row r="77" spans="1:56" x14ac:dyDescent="0.2">
      <c r="A77" t="s">
        <v>538</v>
      </c>
      <c r="B77" t="s">
        <v>799</v>
      </c>
      <c r="C77" t="s">
        <v>828</v>
      </c>
      <c r="D77">
        <v>4.9000000000000004</v>
      </c>
      <c r="E77">
        <v>2.2000000000000002</v>
      </c>
      <c r="F77">
        <v>4.7</v>
      </c>
      <c r="G77">
        <v>4.7</v>
      </c>
      <c r="H77">
        <v>4.5999999999999996</v>
      </c>
      <c r="I77">
        <v>4.7</v>
      </c>
      <c r="J77">
        <v>4.5999999999999996</v>
      </c>
      <c r="K77">
        <v>4.8</v>
      </c>
      <c r="L77">
        <v>2.4</v>
      </c>
      <c r="M77">
        <v>3.8</v>
      </c>
      <c r="N77">
        <v>3.8</v>
      </c>
      <c r="O77">
        <v>3.4</v>
      </c>
      <c r="P77">
        <v>2.1</v>
      </c>
      <c r="Q77">
        <v>1.4</v>
      </c>
      <c r="R77">
        <v>1.2</v>
      </c>
      <c r="S77">
        <v>1.5</v>
      </c>
      <c r="T77">
        <v>4.9000000000000004</v>
      </c>
      <c r="U77">
        <v>5</v>
      </c>
      <c r="V77">
        <v>5</v>
      </c>
      <c r="W77">
        <v>4.5999999999999996</v>
      </c>
      <c r="X77">
        <v>5</v>
      </c>
      <c r="Y77">
        <v>1</v>
      </c>
      <c r="Z77">
        <v>5</v>
      </c>
      <c r="AA77" s="28">
        <v>3.7</v>
      </c>
      <c r="AE77">
        <f t="shared" si="29"/>
        <v>0</v>
      </c>
      <c r="AF77">
        <f t="shared" si="30"/>
        <v>0</v>
      </c>
      <c r="AG77">
        <f t="shared" si="31"/>
        <v>0</v>
      </c>
      <c r="AH77" t="str">
        <f t="shared" si="32"/>
        <v/>
      </c>
      <c r="AI77" t="str">
        <f t="shared" si="33"/>
        <v/>
      </c>
      <c r="AJ77" t="str">
        <f t="shared" si="34"/>
        <v/>
      </c>
      <c r="AK77" t="str">
        <f t="shared" si="35"/>
        <v/>
      </c>
      <c r="AL77" t="str">
        <f t="shared" si="36"/>
        <v/>
      </c>
      <c r="AM77" t="str">
        <f t="shared" si="37"/>
        <v/>
      </c>
      <c r="AN77" t="str">
        <f t="shared" si="38"/>
        <v/>
      </c>
      <c r="AO77" t="str">
        <f t="shared" si="39"/>
        <v/>
      </c>
      <c r="AP77" t="str">
        <f t="shared" si="40"/>
        <v/>
      </c>
      <c r="AQ77" t="str">
        <f t="shared" si="41"/>
        <v/>
      </c>
      <c r="AR77" t="str">
        <f t="shared" si="42"/>
        <v/>
      </c>
      <c r="AS77" t="str">
        <f t="shared" si="43"/>
        <v/>
      </c>
      <c r="AT77" t="str">
        <f t="shared" si="44"/>
        <v/>
      </c>
      <c r="AU77" t="str">
        <f t="shared" si="45"/>
        <v/>
      </c>
      <c r="AV77" t="str">
        <f t="shared" si="46"/>
        <v/>
      </c>
      <c r="AW77" t="str">
        <f t="shared" si="47"/>
        <v/>
      </c>
      <c r="AX77" t="str">
        <f t="shared" si="48"/>
        <v/>
      </c>
      <c r="AY77" t="str">
        <f t="shared" si="49"/>
        <v/>
      </c>
      <c r="AZ77" t="str">
        <f t="shared" si="50"/>
        <v/>
      </c>
      <c r="BA77" t="str">
        <f t="shared" si="51"/>
        <v/>
      </c>
      <c r="BB77" t="str">
        <f t="shared" si="52"/>
        <v/>
      </c>
      <c r="BC77" t="str">
        <f t="shared" si="53"/>
        <v/>
      </c>
      <c r="BD77" t="str">
        <f t="shared" si="54"/>
        <v/>
      </c>
    </row>
    <row r="78" spans="1:56" x14ac:dyDescent="0.2">
      <c r="A78" t="s">
        <v>538</v>
      </c>
      <c r="B78" t="s">
        <v>800</v>
      </c>
      <c r="C78" t="s">
        <v>829</v>
      </c>
      <c r="D78">
        <v>4.9000000000000004</v>
      </c>
      <c r="E78">
        <v>2.1</v>
      </c>
      <c r="F78">
        <v>4.5</v>
      </c>
      <c r="G78">
        <v>4.9000000000000004</v>
      </c>
      <c r="H78">
        <v>5</v>
      </c>
      <c r="I78">
        <v>4.3</v>
      </c>
      <c r="J78">
        <v>4.5999999999999996</v>
      </c>
      <c r="K78">
        <v>4.3</v>
      </c>
      <c r="L78">
        <v>2.2000000000000002</v>
      </c>
      <c r="M78">
        <v>3.4</v>
      </c>
      <c r="N78">
        <v>3.1</v>
      </c>
      <c r="O78">
        <v>3.1</v>
      </c>
      <c r="P78">
        <v>2.2999999999999998</v>
      </c>
      <c r="Q78">
        <v>1.5</v>
      </c>
      <c r="R78">
        <v>1.4</v>
      </c>
      <c r="S78">
        <v>1.6</v>
      </c>
      <c r="T78">
        <v>4.7</v>
      </c>
      <c r="U78">
        <v>4.7</v>
      </c>
      <c r="V78">
        <v>5</v>
      </c>
      <c r="W78">
        <v>4.7</v>
      </c>
      <c r="X78">
        <v>5</v>
      </c>
      <c r="Y78">
        <v>1</v>
      </c>
      <c r="Z78">
        <v>5</v>
      </c>
      <c r="AA78" s="28">
        <v>3.6</v>
      </c>
      <c r="AE78">
        <f t="shared" si="29"/>
        <v>0</v>
      </c>
      <c r="AF78">
        <f t="shared" si="30"/>
        <v>0</v>
      </c>
      <c r="AG78">
        <f t="shared" si="31"/>
        <v>0</v>
      </c>
      <c r="AH78" t="str">
        <f t="shared" si="32"/>
        <v/>
      </c>
      <c r="AI78" t="str">
        <f t="shared" si="33"/>
        <v/>
      </c>
      <c r="AJ78" t="str">
        <f t="shared" si="34"/>
        <v/>
      </c>
      <c r="AK78" t="str">
        <f t="shared" si="35"/>
        <v/>
      </c>
      <c r="AL78" t="str">
        <f t="shared" si="36"/>
        <v/>
      </c>
      <c r="AM78" t="str">
        <f t="shared" si="37"/>
        <v/>
      </c>
      <c r="AN78" t="str">
        <f t="shared" si="38"/>
        <v/>
      </c>
      <c r="AO78" t="str">
        <f t="shared" si="39"/>
        <v/>
      </c>
      <c r="AP78" t="str">
        <f t="shared" si="40"/>
        <v/>
      </c>
      <c r="AQ78" t="str">
        <f t="shared" si="41"/>
        <v/>
      </c>
      <c r="AR78" t="str">
        <f t="shared" si="42"/>
        <v/>
      </c>
      <c r="AS78" t="str">
        <f t="shared" si="43"/>
        <v/>
      </c>
      <c r="AT78" t="str">
        <f t="shared" si="44"/>
        <v/>
      </c>
      <c r="AU78" t="str">
        <f t="shared" si="45"/>
        <v/>
      </c>
      <c r="AV78" t="str">
        <f t="shared" si="46"/>
        <v/>
      </c>
      <c r="AW78" t="str">
        <f t="shared" si="47"/>
        <v/>
      </c>
      <c r="AX78" t="str">
        <f t="shared" si="48"/>
        <v/>
      </c>
      <c r="AY78" t="str">
        <f t="shared" si="49"/>
        <v/>
      </c>
      <c r="AZ78" t="str">
        <f t="shared" si="50"/>
        <v/>
      </c>
      <c r="BA78" t="str">
        <f t="shared" si="51"/>
        <v/>
      </c>
      <c r="BB78" t="str">
        <f t="shared" si="52"/>
        <v/>
      </c>
      <c r="BC78" t="str">
        <f t="shared" si="53"/>
        <v/>
      </c>
      <c r="BD78" t="str">
        <f t="shared" si="54"/>
        <v/>
      </c>
    </row>
    <row r="79" spans="1:56" x14ac:dyDescent="0.2">
      <c r="A79" t="s">
        <v>538</v>
      </c>
      <c r="B79" t="s">
        <v>801</v>
      </c>
      <c r="C79" t="s">
        <v>830</v>
      </c>
      <c r="D79">
        <v>4.9000000000000004</v>
      </c>
      <c r="E79">
        <v>2.2999999999999998</v>
      </c>
      <c r="F79">
        <v>4.5</v>
      </c>
      <c r="G79">
        <v>4.9000000000000004</v>
      </c>
      <c r="H79">
        <v>5</v>
      </c>
      <c r="I79">
        <v>4.3</v>
      </c>
      <c r="J79">
        <v>4.4000000000000004</v>
      </c>
      <c r="K79">
        <v>4.3</v>
      </c>
      <c r="L79">
        <v>2.2000000000000002</v>
      </c>
      <c r="M79">
        <v>3.1</v>
      </c>
      <c r="N79">
        <v>3</v>
      </c>
      <c r="O79">
        <v>3.1</v>
      </c>
      <c r="P79">
        <v>2.5</v>
      </c>
      <c r="Q79">
        <v>1.3</v>
      </c>
      <c r="R79">
        <v>1.3</v>
      </c>
      <c r="S79">
        <v>1.5</v>
      </c>
      <c r="T79">
        <v>4.2</v>
      </c>
      <c r="U79">
        <v>4.2</v>
      </c>
      <c r="V79">
        <v>4.2</v>
      </c>
      <c r="W79">
        <v>4.0999999999999996</v>
      </c>
      <c r="X79">
        <v>4.0999999999999996</v>
      </c>
      <c r="Y79">
        <v>1</v>
      </c>
      <c r="Z79">
        <v>4.5</v>
      </c>
      <c r="AA79" s="28">
        <v>3.4</v>
      </c>
      <c r="AE79">
        <f t="shared" si="29"/>
        <v>0</v>
      </c>
      <c r="AF79">
        <f t="shared" si="30"/>
        <v>0</v>
      </c>
      <c r="AG79">
        <f t="shared" si="31"/>
        <v>0</v>
      </c>
      <c r="AH79" t="str">
        <f t="shared" si="32"/>
        <v/>
      </c>
      <c r="AI79" t="str">
        <f t="shared" si="33"/>
        <v/>
      </c>
      <c r="AJ79" t="str">
        <f t="shared" si="34"/>
        <v/>
      </c>
      <c r="AK79" t="str">
        <f t="shared" si="35"/>
        <v/>
      </c>
      <c r="AL79" t="str">
        <f t="shared" si="36"/>
        <v/>
      </c>
      <c r="AM79" t="str">
        <f t="shared" si="37"/>
        <v/>
      </c>
      <c r="AN79" t="str">
        <f t="shared" si="38"/>
        <v/>
      </c>
      <c r="AO79" t="str">
        <f t="shared" si="39"/>
        <v/>
      </c>
      <c r="AP79" t="str">
        <f t="shared" si="40"/>
        <v/>
      </c>
      <c r="AQ79" t="str">
        <f t="shared" si="41"/>
        <v/>
      </c>
      <c r="AR79" t="str">
        <f t="shared" si="42"/>
        <v/>
      </c>
      <c r="AS79" t="str">
        <f t="shared" si="43"/>
        <v/>
      </c>
      <c r="AT79" t="str">
        <f t="shared" si="44"/>
        <v/>
      </c>
      <c r="AU79" t="str">
        <f t="shared" si="45"/>
        <v/>
      </c>
      <c r="AV79" t="str">
        <f t="shared" si="46"/>
        <v/>
      </c>
      <c r="AW79" t="str">
        <f t="shared" si="47"/>
        <v/>
      </c>
      <c r="AX79" t="str">
        <f t="shared" si="48"/>
        <v/>
      </c>
      <c r="AY79" t="str">
        <f t="shared" si="49"/>
        <v/>
      </c>
      <c r="AZ79" t="str">
        <f t="shared" si="50"/>
        <v/>
      </c>
      <c r="BA79" t="str">
        <f t="shared" si="51"/>
        <v/>
      </c>
      <c r="BB79" t="str">
        <f t="shared" si="52"/>
        <v/>
      </c>
      <c r="BC79" t="str">
        <f t="shared" si="53"/>
        <v/>
      </c>
      <c r="BD79" t="str">
        <f t="shared" si="54"/>
        <v/>
      </c>
    </row>
    <row r="80" spans="1:56" x14ac:dyDescent="0.2">
      <c r="A80" t="s">
        <v>540</v>
      </c>
      <c r="D80" s="81">
        <v>4</v>
      </c>
      <c r="E80" s="81">
        <v>4</v>
      </c>
      <c r="F80" s="82">
        <v>2</v>
      </c>
      <c r="G80" s="81">
        <v>5</v>
      </c>
      <c r="H80" s="82">
        <v>1</v>
      </c>
      <c r="I80" s="80">
        <v>3</v>
      </c>
      <c r="J80" s="95">
        <v>3</v>
      </c>
      <c r="K80" s="84">
        <v>1</v>
      </c>
      <c r="L80" s="82">
        <v>2</v>
      </c>
      <c r="M80" s="80">
        <v>3</v>
      </c>
      <c r="N80" s="82">
        <v>1</v>
      </c>
      <c r="O80" s="82">
        <v>1</v>
      </c>
      <c r="P80" s="85">
        <v>3</v>
      </c>
      <c r="Q80" s="86">
        <v>4</v>
      </c>
      <c r="R80" s="82">
        <v>1</v>
      </c>
      <c r="S80" s="81">
        <v>4</v>
      </c>
      <c r="T80" s="87">
        <v>1</v>
      </c>
      <c r="U80" s="84">
        <v>1</v>
      </c>
      <c r="V80" s="80">
        <v>3</v>
      </c>
      <c r="W80" s="82">
        <v>1</v>
      </c>
      <c r="X80" s="80">
        <v>3</v>
      </c>
      <c r="Y80" s="82">
        <v>1</v>
      </c>
      <c r="Z80" s="85">
        <v>3</v>
      </c>
      <c r="AA80" s="28">
        <v>2.4</v>
      </c>
      <c r="AE80">
        <f t="shared" si="29"/>
        <v>0</v>
      </c>
      <c r="AF80">
        <f t="shared" si="30"/>
        <v>0</v>
      </c>
      <c r="AG80">
        <f t="shared" si="31"/>
        <v>0</v>
      </c>
      <c r="AH80" t="str">
        <f t="shared" si="32"/>
        <v/>
      </c>
      <c r="AI80" t="str">
        <f t="shared" si="33"/>
        <v/>
      </c>
      <c r="AJ80" t="str">
        <f t="shared" si="34"/>
        <v/>
      </c>
      <c r="AK80" t="str">
        <f t="shared" si="35"/>
        <v/>
      </c>
      <c r="AL80" t="str">
        <f t="shared" si="36"/>
        <v/>
      </c>
      <c r="AM80" t="str">
        <f t="shared" si="37"/>
        <v/>
      </c>
      <c r="AN80" t="str">
        <f t="shared" si="38"/>
        <v/>
      </c>
      <c r="AO80" t="str">
        <f t="shared" si="39"/>
        <v/>
      </c>
      <c r="AP80" t="str">
        <f t="shared" si="40"/>
        <v/>
      </c>
      <c r="AQ80" t="str">
        <f t="shared" si="41"/>
        <v/>
      </c>
      <c r="AR80" t="str">
        <f t="shared" si="42"/>
        <v/>
      </c>
      <c r="AS80" t="str">
        <f t="shared" si="43"/>
        <v/>
      </c>
      <c r="AT80" t="str">
        <f t="shared" si="44"/>
        <v/>
      </c>
      <c r="AU80" t="str">
        <f t="shared" si="45"/>
        <v/>
      </c>
      <c r="AV80" t="str">
        <f t="shared" si="46"/>
        <v/>
      </c>
      <c r="AW80" t="str">
        <f t="shared" si="47"/>
        <v/>
      </c>
      <c r="AX80" t="str">
        <f t="shared" si="48"/>
        <v/>
      </c>
      <c r="AY80" t="str">
        <f t="shared" si="49"/>
        <v/>
      </c>
      <c r="AZ80" t="str">
        <f t="shared" si="50"/>
        <v/>
      </c>
      <c r="BA80" t="str">
        <f t="shared" si="51"/>
        <v/>
      </c>
      <c r="BB80" t="str">
        <f t="shared" si="52"/>
        <v/>
      </c>
      <c r="BC80" t="str">
        <f t="shared" si="53"/>
        <v/>
      </c>
      <c r="BD80" t="str">
        <f t="shared" si="54"/>
        <v/>
      </c>
    </row>
    <row r="81" spans="1:56" x14ac:dyDescent="0.2">
      <c r="A81" t="s">
        <v>542</v>
      </c>
      <c r="D81" s="82">
        <v>4</v>
      </c>
      <c r="E81" s="80">
        <v>3</v>
      </c>
      <c r="F81" s="82">
        <v>4</v>
      </c>
      <c r="G81" s="82">
        <v>5</v>
      </c>
      <c r="H81" s="80">
        <v>3</v>
      </c>
      <c r="I81" s="82">
        <v>4</v>
      </c>
      <c r="J81" s="95">
        <v>3</v>
      </c>
      <c r="K81" s="93">
        <v>2</v>
      </c>
      <c r="L81" s="91">
        <v>2</v>
      </c>
      <c r="M81" s="91">
        <v>2</v>
      </c>
      <c r="N81" s="91">
        <v>1</v>
      </c>
      <c r="O81" s="91">
        <v>1</v>
      </c>
      <c r="P81" s="85">
        <v>3</v>
      </c>
      <c r="Q81" s="84">
        <v>5</v>
      </c>
      <c r="R81" s="80">
        <v>3</v>
      </c>
      <c r="S81" s="82">
        <v>5</v>
      </c>
      <c r="T81" s="92">
        <v>2</v>
      </c>
      <c r="U81" s="93">
        <v>1</v>
      </c>
      <c r="V81" s="91">
        <v>1</v>
      </c>
      <c r="W81" s="91">
        <v>1</v>
      </c>
      <c r="X81" s="91">
        <v>1</v>
      </c>
      <c r="Y81" s="91">
        <v>1</v>
      </c>
      <c r="Z81" s="94">
        <v>1</v>
      </c>
      <c r="AA81" s="28">
        <v>2.5</v>
      </c>
      <c r="AE81">
        <f t="shared" si="29"/>
        <v>0</v>
      </c>
      <c r="AF81">
        <f t="shared" si="30"/>
        <v>0</v>
      </c>
      <c r="AG81">
        <f t="shared" si="31"/>
        <v>0</v>
      </c>
      <c r="AH81" t="str">
        <f t="shared" si="32"/>
        <v/>
      </c>
      <c r="AI81" t="str">
        <f t="shared" si="33"/>
        <v/>
      </c>
      <c r="AJ81" t="str">
        <f t="shared" si="34"/>
        <v/>
      </c>
      <c r="AK81" t="str">
        <f t="shared" si="35"/>
        <v/>
      </c>
      <c r="AL81" t="str">
        <f t="shared" si="36"/>
        <v/>
      </c>
      <c r="AM81" t="str">
        <f t="shared" si="37"/>
        <v/>
      </c>
      <c r="AN81" t="str">
        <f t="shared" si="38"/>
        <v/>
      </c>
      <c r="AO81" t="str">
        <f t="shared" si="39"/>
        <v/>
      </c>
      <c r="AP81" t="str">
        <f t="shared" si="40"/>
        <v/>
      </c>
      <c r="AQ81" t="str">
        <f t="shared" si="41"/>
        <v/>
      </c>
      <c r="AR81" t="str">
        <f t="shared" si="42"/>
        <v/>
      </c>
      <c r="AS81" t="str">
        <f t="shared" si="43"/>
        <v/>
      </c>
      <c r="AT81" t="str">
        <f t="shared" si="44"/>
        <v/>
      </c>
      <c r="AU81" t="str">
        <f t="shared" si="45"/>
        <v/>
      </c>
      <c r="AV81" t="str">
        <f t="shared" si="46"/>
        <v/>
      </c>
      <c r="AW81" t="str">
        <f t="shared" si="47"/>
        <v/>
      </c>
      <c r="AX81" t="str">
        <f t="shared" si="48"/>
        <v/>
      </c>
      <c r="AY81" t="str">
        <f t="shared" si="49"/>
        <v/>
      </c>
      <c r="AZ81" t="str">
        <f t="shared" si="50"/>
        <v/>
      </c>
      <c r="BA81" t="str">
        <f t="shared" si="51"/>
        <v/>
      </c>
      <c r="BB81" t="str">
        <f t="shared" si="52"/>
        <v/>
      </c>
      <c r="BC81" t="str">
        <f t="shared" si="53"/>
        <v/>
      </c>
      <c r="BD81" t="str">
        <f t="shared" si="54"/>
        <v/>
      </c>
    </row>
    <row r="82" spans="1:56" x14ac:dyDescent="0.2">
      <c r="A82" t="s">
        <v>542</v>
      </c>
      <c r="B82" t="s">
        <v>802</v>
      </c>
      <c r="C82" t="s">
        <v>831</v>
      </c>
      <c r="D82">
        <v>4.5</v>
      </c>
      <c r="E82">
        <v>3.6</v>
      </c>
      <c r="F82">
        <v>4.4000000000000004</v>
      </c>
      <c r="G82">
        <v>5</v>
      </c>
      <c r="H82">
        <v>3.1</v>
      </c>
      <c r="I82">
        <v>4.2</v>
      </c>
      <c r="J82">
        <v>3.4</v>
      </c>
      <c r="K82">
        <v>2.1</v>
      </c>
      <c r="L82">
        <v>2</v>
      </c>
      <c r="M82">
        <v>2</v>
      </c>
      <c r="N82">
        <v>1</v>
      </c>
      <c r="O82">
        <v>1</v>
      </c>
      <c r="P82">
        <v>3.7</v>
      </c>
      <c r="Q82">
        <v>5</v>
      </c>
      <c r="R82">
        <v>3.4</v>
      </c>
      <c r="S82">
        <v>5</v>
      </c>
      <c r="T82">
        <v>2.2999999999999998</v>
      </c>
      <c r="U82">
        <v>1.1000000000000001</v>
      </c>
      <c r="V82">
        <v>1.1000000000000001</v>
      </c>
      <c r="W82">
        <v>1.1000000000000001</v>
      </c>
      <c r="X82">
        <v>1.1000000000000001</v>
      </c>
      <c r="Y82">
        <v>1.1000000000000001</v>
      </c>
      <c r="Z82">
        <v>1.1000000000000001</v>
      </c>
      <c r="AA82" s="28">
        <v>2.7</v>
      </c>
      <c r="AE82">
        <f t="shared" si="29"/>
        <v>0</v>
      </c>
      <c r="AF82">
        <f t="shared" si="30"/>
        <v>0</v>
      </c>
      <c r="AG82">
        <f t="shared" si="31"/>
        <v>0</v>
      </c>
      <c r="AH82" t="str">
        <f t="shared" si="32"/>
        <v/>
      </c>
      <c r="AI82" t="str">
        <f t="shared" si="33"/>
        <v/>
      </c>
      <c r="AJ82" t="str">
        <f t="shared" si="34"/>
        <v/>
      </c>
      <c r="AK82" t="str">
        <f t="shared" si="35"/>
        <v/>
      </c>
      <c r="AL82" t="str">
        <f t="shared" si="36"/>
        <v/>
      </c>
      <c r="AM82" t="str">
        <f t="shared" si="37"/>
        <v/>
      </c>
      <c r="AN82" t="str">
        <f t="shared" si="38"/>
        <v/>
      </c>
      <c r="AO82" t="str">
        <f t="shared" si="39"/>
        <v/>
      </c>
      <c r="AP82" t="str">
        <f t="shared" si="40"/>
        <v/>
      </c>
      <c r="AQ82" t="str">
        <f t="shared" si="41"/>
        <v/>
      </c>
      <c r="AR82" t="str">
        <f t="shared" si="42"/>
        <v/>
      </c>
      <c r="AS82" t="str">
        <f t="shared" si="43"/>
        <v/>
      </c>
      <c r="AT82" t="str">
        <f t="shared" si="44"/>
        <v/>
      </c>
      <c r="AU82" t="str">
        <f t="shared" si="45"/>
        <v/>
      </c>
      <c r="AV82" t="str">
        <f t="shared" si="46"/>
        <v/>
      </c>
      <c r="AW82" t="str">
        <f t="shared" si="47"/>
        <v/>
      </c>
      <c r="AX82" t="str">
        <f t="shared" si="48"/>
        <v/>
      </c>
      <c r="AY82" t="str">
        <f t="shared" si="49"/>
        <v/>
      </c>
      <c r="AZ82" t="str">
        <f t="shared" si="50"/>
        <v/>
      </c>
      <c r="BA82" t="str">
        <f t="shared" si="51"/>
        <v/>
      </c>
      <c r="BB82" t="str">
        <f t="shared" si="52"/>
        <v/>
      </c>
      <c r="BC82" t="str">
        <f t="shared" si="53"/>
        <v/>
      </c>
      <c r="BD82" t="str">
        <f t="shared" si="54"/>
        <v/>
      </c>
    </row>
    <row r="83" spans="1:56" x14ac:dyDescent="0.2">
      <c r="A83" t="s">
        <v>542</v>
      </c>
      <c r="B83" t="s">
        <v>803</v>
      </c>
      <c r="C83" t="s">
        <v>869</v>
      </c>
      <c r="D83">
        <v>4.2</v>
      </c>
      <c r="E83">
        <v>3.6</v>
      </c>
      <c r="F83">
        <v>4.5999999999999996</v>
      </c>
      <c r="G83">
        <v>5</v>
      </c>
      <c r="H83">
        <v>3.1</v>
      </c>
      <c r="I83">
        <v>4.2</v>
      </c>
      <c r="J83">
        <v>3.2</v>
      </c>
      <c r="K83">
        <v>2.1</v>
      </c>
      <c r="L83">
        <v>2</v>
      </c>
      <c r="M83">
        <v>2</v>
      </c>
      <c r="N83">
        <v>1</v>
      </c>
      <c r="O83">
        <v>1</v>
      </c>
      <c r="P83">
        <v>3.5</v>
      </c>
      <c r="Q83">
        <v>5</v>
      </c>
      <c r="R83">
        <v>3.4</v>
      </c>
      <c r="S83">
        <v>5</v>
      </c>
      <c r="T83">
        <v>2</v>
      </c>
      <c r="U83">
        <v>1.1000000000000001</v>
      </c>
      <c r="V83">
        <v>1.1000000000000001</v>
      </c>
      <c r="W83">
        <v>1.1000000000000001</v>
      </c>
      <c r="X83">
        <v>1.1000000000000001</v>
      </c>
      <c r="Y83">
        <v>1.1000000000000001</v>
      </c>
      <c r="Z83">
        <v>1.1000000000000001</v>
      </c>
      <c r="AA83" s="28">
        <v>2.7</v>
      </c>
      <c r="AE83">
        <f t="shared" si="29"/>
        <v>0</v>
      </c>
      <c r="AF83">
        <f t="shared" si="30"/>
        <v>0</v>
      </c>
      <c r="AG83">
        <f t="shared" si="31"/>
        <v>0</v>
      </c>
      <c r="AH83" t="str">
        <f t="shared" si="32"/>
        <v/>
      </c>
      <c r="AI83" t="str">
        <f t="shared" si="33"/>
        <v/>
      </c>
      <c r="AJ83" t="str">
        <f t="shared" si="34"/>
        <v/>
      </c>
      <c r="AK83" t="str">
        <f t="shared" si="35"/>
        <v/>
      </c>
      <c r="AL83" t="str">
        <f t="shared" si="36"/>
        <v/>
      </c>
      <c r="AM83" t="str">
        <f t="shared" si="37"/>
        <v/>
      </c>
      <c r="AN83" t="str">
        <f t="shared" si="38"/>
        <v/>
      </c>
      <c r="AO83" t="str">
        <f t="shared" si="39"/>
        <v/>
      </c>
      <c r="AP83" t="str">
        <f t="shared" si="40"/>
        <v/>
      </c>
      <c r="AQ83" t="str">
        <f t="shared" si="41"/>
        <v/>
      </c>
      <c r="AR83" t="str">
        <f t="shared" si="42"/>
        <v/>
      </c>
      <c r="AS83" t="str">
        <f t="shared" si="43"/>
        <v/>
      </c>
      <c r="AT83" t="str">
        <f t="shared" si="44"/>
        <v/>
      </c>
      <c r="AU83" t="str">
        <f t="shared" si="45"/>
        <v/>
      </c>
      <c r="AV83" t="str">
        <f t="shared" si="46"/>
        <v/>
      </c>
      <c r="AW83" t="str">
        <f t="shared" si="47"/>
        <v/>
      </c>
      <c r="AX83" t="str">
        <f t="shared" si="48"/>
        <v/>
      </c>
      <c r="AY83" t="str">
        <f t="shared" si="49"/>
        <v/>
      </c>
      <c r="AZ83" t="str">
        <f t="shared" si="50"/>
        <v/>
      </c>
      <c r="BA83" t="str">
        <f t="shared" si="51"/>
        <v/>
      </c>
      <c r="BB83" t="str">
        <f t="shared" si="52"/>
        <v/>
      </c>
      <c r="BC83" t="str">
        <f t="shared" si="53"/>
        <v/>
      </c>
      <c r="BD83" t="str">
        <f t="shared" si="54"/>
        <v/>
      </c>
    </row>
    <row r="84" spans="1:56" x14ac:dyDescent="0.2">
      <c r="A84" t="s">
        <v>542</v>
      </c>
      <c r="B84" t="s">
        <v>804</v>
      </c>
      <c r="C84" t="s">
        <v>870</v>
      </c>
      <c r="D84">
        <v>4.2</v>
      </c>
      <c r="E84">
        <v>3.9</v>
      </c>
      <c r="F84">
        <v>4.3</v>
      </c>
      <c r="G84">
        <v>5</v>
      </c>
      <c r="H84">
        <v>3.1</v>
      </c>
      <c r="I84">
        <v>4.2</v>
      </c>
      <c r="J84">
        <v>3.2</v>
      </c>
      <c r="K84">
        <v>2.1</v>
      </c>
      <c r="L84">
        <v>2</v>
      </c>
      <c r="M84">
        <v>2</v>
      </c>
      <c r="N84">
        <v>1</v>
      </c>
      <c r="O84">
        <v>1</v>
      </c>
      <c r="P84">
        <v>3.6</v>
      </c>
      <c r="Q84">
        <v>5</v>
      </c>
      <c r="R84">
        <v>3.3</v>
      </c>
      <c r="S84">
        <v>5</v>
      </c>
      <c r="T84">
        <v>2.6</v>
      </c>
      <c r="U84">
        <v>1.1000000000000001</v>
      </c>
      <c r="V84">
        <v>1.1000000000000001</v>
      </c>
      <c r="W84">
        <v>1.1000000000000001</v>
      </c>
      <c r="X84">
        <v>1.1000000000000001</v>
      </c>
      <c r="Y84">
        <v>1.1000000000000001</v>
      </c>
      <c r="Z84">
        <v>1.1000000000000001</v>
      </c>
      <c r="AA84" s="28">
        <v>2.7</v>
      </c>
      <c r="AE84">
        <f t="shared" si="29"/>
        <v>0</v>
      </c>
      <c r="AF84">
        <f t="shared" si="30"/>
        <v>0</v>
      </c>
      <c r="AG84">
        <f t="shared" si="31"/>
        <v>0</v>
      </c>
      <c r="AH84" t="str">
        <f t="shared" si="32"/>
        <v/>
      </c>
      <c r="AI84" t="str">
        <f t="shared" si="33"/>
        <v/>
      </c>
      <c r="AJ84" t="str">
        <f t="shared" si="34"/>
        <v/>
      </c>
      <c r="AK84" t="str">
        <f t="shared" si="35"/>
        <v/>
      </c>
      <c r="AL84" t="str">
        <f t="shared" si="36"/>
        <v/>
      </c>
      <c r="AM84" t="str">
        <f t="shared" si="37"/>
        <v/>
      </c>
      <c r="AN84" t="str">
        <f t="shared" si="38"/>
        <v/>
      </c>
      <c r="AO84" t="str">
        <f t="shared" si="39"/>
        <v/>
      </c>
      <c r="AP84" t="str">
        <f t="shared" si="40"/>
        <v/>
      </c>
      <c r="AQ84" t="str">
        <f t="shared" si="41"/>
        <v/>
      </c>
      <c r="AR84" t="str">
        <f t="shared" si="42"/>
        <v/>
      </c>
      <c r="AS84" t="str">
        <f t="shared" si="43"/>
        <v/>
      </c>
      <c r="AT84" t="str">
        <f t="shared" si="44"/>
        <v/>
      </c>
      <c r="AU84" t="str">
        <f t="shared" si="45"/>
        <v/>
      </c>
      <c r="AV84" t="str">
        <f t="shared" si="46"/>
        <v/>
      </c>
      <c r="AW84" t="str">
        <f t="shared" si="47"/>
        <v/>
      </c>
      <c r="AX84" t="str">
        <f t="shared" si="48"/>
        <v/>
      </c>
      <c r="AY84" t="str">
        <f t="shared" si="49"/>
        <v/>
      </c>
      <c r="AZ84" t="str">
        <f t="shared" si="50"/>
        <v/>
      </c>
      <c r="BA84" t="str">
        <f t="shared" si="51"/>
        <v/>
      </c>
      <c r="BB84" t="str">
        <f t="shared" si="52"/>
        <v/>
      </c>
      <c r="BC84" t="str">
        <f t="shared" si="53"/>
        <v/>
      </c>
      <c r="BD84" t="str">
        <f t="shared" si="54"/>
        <v/>
      </c>
    </row>
    <row r="85" spans="1:56" x14ac:dyDescent="0.2">
      <c r="A85" t="s">
        <v>544</v>
      </c>
      <c r="D85" s="91">
        <v>1</v>
      </c>
      <c r="E85" s="91">
        <v>1</v>
      </c>
      <c r="F85" s="91">
        <v>1</v>
      </c>
      <c r="G85" s="91">
        <v>1</v>
      </c>
      <c r="H85" s="80">
        <v>3</v>
      </c>
      <c r="I85" s="91">
        <v>1</v>
      </c>
      <c r="J85" s="92">
        <v>2</v>
      </c>
      <c r="K85" s="84">
        <v>4</v>
      </c>
      <c r="L85" s="91">
        <v>2</v>
      </c>
      <c r="M85" s="80">
        <v>3</v>
      </c>
      <c r="N85" s="91">
        <v>2</v>
      </c>
      <c r="O85" s="82">
        <v>4</v>
      </c>
      <c r="P85" s="88">
        <v>4</v>
      </c>
      <c r="Q85" s="93">
        <v>1</v>
      </c>
      <c r="R85" s="91">
        <v>1</v>
      </c>
      <c r="S85" s="91">
        <v>1</v>
      </c>
      <c r="T85" s="92">
        <v>1</v>
      </c>
      <c r="U85" s="93">
        <v>2</v>
      </c>
      <c r="V85" s="91">
        <v>2</v>
      </c>
      <c r="W85" s="82">
        <v>4</v>
      </c>
      <c r="X85" s="80">
        <v>3</v>
      </c>
      <c r="Y85" s="91">
        <v>1</v>
      </c>
      <c r="Z85" s="85">
        <v>3</v>
      </c>
      <c r="AA85" s="28">
        <v>2.1</v>
      </c>
      <c r="AE85">
        <f t="shared" si="29"/>
        <v>0</v>
      </c>
      <c r="AF85">
        <f t="shared" si="30"/>
        <v>0</v>
      </c>
      <c r="AG85">
        <f t="shared" si="31"/>
        <v>0</v>
      </c>
      <c r="AH85" t="str">
        <f t="shared" si="32"/>
        <v/>
      </c>
      <c r="AI85" t="str">
        <f t="shared" si="33"/>
        <v/>
      </c>
      <c r="AJ85" t="str">
        <f t="shared" si="34"/>
        <v/>
      </c>
      <c r="AK85" t="str">
        <f t="shared" si="35"/>
        <v/>
      </c>
      <c r="AL85" t="str">
        <f t="shared" si="36"/>
        <v/>
      </c>
      <c r="AM85" t="str">
        <f t="shared" si="37"/>
        <v/>
      </c>
      <c r="AN85" t="str">
        <f t="shared" si="38"/>
        <v/>
      </c>
      <c r="AO85" t="str">
        <f t="shared" si="39"/>
        <v/>
      </c>
      <c r="AP85" t="str">
        <f t="shared" si="40"/>
        <v/>
      </c>
      <c r="AQ85" t="str">
        <f t="shared" si="41"/>
        <v/>
      </c>
      <c r="AR85" t="str">
        <f t="shared" si="42"/>
        <v/>
      </c>
      <c r="AS85" t="str">
        <f t="shared" si="43"/>
        <v/>
      </c>
      <c r="AT85" t="str">
        <f t="shared" si="44"/>
        <v/>
      </c>
      <c r="AU85" t="str">
        <f t="shared" si="45"/>
        <v/>
      </c>
      <c r="AV85" t="str">
        <f t="shared" si="46"/>
        <v/>
      </c>
      <c r="AW85" t="str">
        <f t="shared" si="47"/>
        <v/>
      </c>
      <c r="AX85" t="str">
        <f t="shared" si="48"/>
        <v/>
      </c>
      <c r="AY85" t="str">
        <f t="shared" si="49"/>
        <v/>
      </c>
      <c r="AZ85" t="str">
        <f t="shared" si="50"/>
        <v/>
      </c>
      <c r="BA85" t="str">
        <f t="shared" si="51"/>
        <v/>
      </c>
      <c r="BB85" t="str">
        <f t="shared" si="52"/>
        <v/>
      </c>
      <c r="BC85" t="str">
        <f t="shared" si="53"/>
        <v/>
      </c>
      <c r="BD85" t="str">
        <f t="shared" si="54"/>
        <v/>
      </c>
    </row>
    <row r="86" spans="1:56" x14ac:dyDescent="0.2">
      <c r="A86" t="s">
        <v>544</v>
      </c>
      <c r="B86" t="s">
        <v>713</v>
      </c>
      <c r="C86" t="s">
        <v>868</v>
      </c>
      <c r="D86">
        <v>1.3</v>
      </c>
      <c r="E86">
        <v>1.4</v>
      </c>
      <c r="F86">
        <v>1.5</v>
      </c>
      <c r="G86">
        <v>1.4</v>
      </c>
      <c r="H86">
        <v>3.9</v>
      </c>
      <c r="I86">
        <v>1.4</v>
      </c>
      <c r="J86">
        <v>2.4</v>
      </c>
      <c r="K86">
        <v>4.0999999999999996</v>
      </c>
      <c r="L86">
        <v>2.6</v>
      </c>
      <c r="M86">
        <v>3.5</v>
      </c>
      <c r="N86">
        <v>2.5</v>
      </c>
      <c r="O86">
        <v>4.5</v>
      </c>
      <c r="P86">
        <v>4.9000000000000004</v>
      </c>
      <c r="Q86">
        <v>1.4</v>
      </c>
      <c r="R86">
        <v>1.6</v>
      </c>
      <c r="S86">
        <v>1.3</v>
      </c>
      <c r="T86">
        <v>1.6</v>
      </c>
      <c r="U86">
        <v>2.6</v>
      </c>
      <c r="V86">
        <v>2.7</v>
      </c>
      <c r="W86">
        <v>4.7</v>
      </c>
      <c r="X86">
        <v>3.6</v>
      </c>
      <c r="Y86">
        <v>1.5</v>
      </c>
      <c r="Z86">
        <v>3.5</v>
      </c>
      <c r="AA86" s="28">
        <v>2.6</v>
      </c>
      <c r="AE86">
        <f t="shared" si="29"/>
        <v>0</v>
      </c>
      <c r="AF86">
        <f t="shared" si="30"/>
        <v>0</v>
      </c>
      <c r="AG86">
        <f t="shared" si="31"/>
        <v>0</v>
      </c>
      <c r="AH86" t="str">
        <f t="shared" si="32"/>
        <v/>
      </c>
      <c r="AI86" t="str">
        <f t="shared" si="33"/>
        <v/>
      </c>
      <c r="AJ86" t="str">
        <f t="shared" si="34"/>
        <v/>
      </c>
      <c r="AK86" t="str">
        <f t="shared" si="35"/>
        <v/>
      </c>
      <c r="AL86" t="str">
        <f t="shared" si="36"/>
        <v/>
      </c>
      <c r="AM86" t="str">
        <f t="shared" si="37"/>
        <v/>
      </c>
      <c r="AN86" t="str">
        <f t="shared" si="38"/>
        <v/>
      </c>
      <c r="AO86" t="str">
        <f t="shared" si="39"/>
        <v/>
      </c>
      <c r="AP86" t="str">
        <f t="shared" si="40"/>
        <v/>
      </c>
      <c r="AQ86" t="str">
        <f t="shared" si="41"/>
        <v/>
      </c>
      <c r="AR86" t="str">
        <f t="shared" si="42"/>
        <v/>
      </c>
      <c r="AS86" t="str">
        <f t="shared" si="43"/>
        <v/>
      </c>
      <c r="AT86" t="str">
        <f t="shared" si="44"/>
        <v/>
      </c>
      <c r="AU86" t="str">
        <f t="shared" si="45"/>
        <v/>
      </c>
      <c r="AV86" t="str">
        <f t="shared" si="46"/>
        <v/>
      </c>
      <c r="AW86" t="str">
        <f t="shared" si="47"/>
        <v/>
      </c>
      <c r="AX86" t="str">
        <f t="shared" si="48"/>
        <v/>
      </c>
      <c r="AY86" t="str">
        <f t="shared" si="49"/>
        <v/>
      </c>
      <c r="AZ86" t="str">
        <f t="shared" si="50"/>
        <v/>
      </c>
      <c r="BA86" t="str">
        <f t="shared" si="51"/>
        <v/>
      </c>
      <c r="BB86" t="str">
        <f t="shared" si="52"/>
        <v/>
      </c>
      <c r="BC86" t="str">
        <f t="shared" si="53"/>
        <v/>
      </c>
      <c r="BD86" t="str">
        <f t="shared" si="54"/>
        <v/>
      </c>
    </row>
    <row r="87" spans="1:56" x14ac:dyDescent="0.2">
      <c r="A87" t="s">
        <v>546</v>
      </c>
      <c r="D87" s="91">
        <v>1</v>
      </c>
      <c r="E87" s="91">
        <v>1</v>
      </c>
      <c r="F87" s="91">
        <v>2</v>
      </c>
      <c r="G87" s="91">
        <v>2</v>
      </c>
      <c r="H87" s="82">
        <v>4</v>
      </c>
      <c r="I87" s="80">
        <v>3</v>
      </c>
      <c r="J87" s="95">
        <v>3</v>
      </c>
      <c r="K87" s="84">
        <v>4</v>
      </c>
      <c r="L87" s="91">
        <v>2</v>
      </c>
      <c r="M87" s="82">
        <v>4</v>
      </c>
      <c r="N87" s="82">
        <v>5</v>
      </c>
      <c r="O87" s="80">
        <v>3</v>
      </c>
      <c r="P87" s="85">
        <v>3</v>
      </c>
      <c r="Q87" s="93">
        <v>1</v>
      </c>
      <c r="R87" s="91">
        <v>1</v>
      </c>
      <c r="S87" s="91">
        <v>1</v>
      </c>
      <c r="T87" s="95">
        <v>3</v>
      </c>
      <c r="U87" s="84">
        <v>4</v>
      </c>
      <c r="V87" s="80">
        <v>3</v>
      </c>
      <c r="W87" s="82">
        <v>4</v>
      </c>
      <c r="X87" s="82">
        <v>4</v>
      </c>
      <c r="Y87" s="82">
        <v>4</v>
      </c>
      <c r="Z87" s="88">
        <v>4</v>
      </c>
      <c r="AA87" s="28">
        <v>2.9</v>
      </c>
      <c r="AE87">
        <f t="shared" si="29"/>
        <v>0</v>
      </c>
      <c r="AF87">
        <f t="shared" si="30"/>
        <v>0</v>
      </c>
      <c r="AG87">
        <f t="shared" si="31"/>
        <v>0</v>
      </c>
      <c r="AH87" t="str">
        <f t="shared" si="32"/>
        <v/>
      </c>
      <c r="AI87" t="str">
        <f t="shared" si="33"/>
        <v/>
      </c>
      <c r="AJ87" t="str">
        <f t="shared" si="34"/>
        <v/>
      </c>
      <c r="AK87" t="str">
        <f t="shared" si="35"/>
        <v/>
      </c>
      <c r="AL87" t="str">
        <f t="shared" si="36"/>
        <v/>
      </c>
      <c r="AM87" t="str">
        <f t="shared" si="37"/>
        <v/>
      </c>
      <c r="AN87" t="str">
        <f t="shared" si="38"/>
        <v/>
      </c>
      <c r="AO87" t="str">
        <f t="shared" si="39"/>
        <v/>
      </c>
      <c r="AP87" t="str">
        <f t="shared" si="40"/>
        <v/>
      </c>
      <c r="AQ87" t="str">
        <f t="shared" si="41"/>
        <v/>
      </c>
      <c r="AR87" t="str">
        <f t="shared" si="42"/>
        <v/>
      </c>
      <c r="AS87" t="str">
        <f t="shared" si="43"/>
        <v/>
      </c>
      <c r="AT87" t="str">
        <f t="shared" si="44"/>
        <v/>
      </c>
      <c r="AU87" t="str">
        <f t="shared" si="45"/>
        <v/>
      </c>
      <c r="AV87" t="str">
        <f t="shared" si="46"/>
        <v/>
      </c>
      <c r="AW87" t="str">
        <f t="shared" si="47"/>
        <v/>
      </c>
      <c r="AX87" t="str">
        <f t="shared" si="48"/>
        <v/>
      </c>
      <c r="AY87" t="str">
        <f t="shared" si="49"/>
        <v/>
      </c>
      <c r="AZ87" t="str">
        <f t="shared" si="50"/>
        <v/>
      </c>
      <c r="BA87" t="str">
        <f t="shared" si="51"/>
        <v/>
      </c>
      <c r="BB87" t="str">
        <f t="shared" si="52"/>
        <v/>
      </c>
      <c r="BC87" t="str">
        <f t="shared" si="53"/>
        <v/>
      </c>
      <c r="BD87" t="str">
        <f t="shared" si="54"/>
        <v/>
      </c>
    </row>
    <row r="88" spans="1:56" x14ac:dyDescent="0.2">
      <c r="A88" t="s">
        <v>546</v>
      </c>
      <c r="B88" t="s">
        <v>795</v>
      </c>
      <c r="C88" t="s">
        <v>824</v>
      </c>
      <c r="D88">
        <v>1.5</v>
      </c>
      <c r="E88">
        <v>1.3</v>
      </c>
      <c r="F88">
        <v>2.5</v>
      </c>
      <c r="G88">
        <v>2.8</v>
      </c>
      <c r="H88">
        <v>4.8</v>
      </c>
      <c r="I88">
        <v>3.9</v>
      </c>
      <c r="J88">
        <v>3.1</v>
      </c>
      <c r="K88">
        <v>4.7</v>
      </c>
      <c r="L88">
        <v>2.2000000000000002</v>
      </c>
      <c r="M88">
        <v>4.5999999999999996</v>
      </c>
      <c r="N88">
        <v>5</v>
      </c>
      <c r="O88">
        <v>3.3</v>
      </c>
      <c r="P88">
        <v>3</v>
      </c>
      <c r="Q88">
        <v>1.9</v>
      </c>
      <c r="R88">
        <v>1.8</v>
      </c>
      <c r="S88">
        <v>1.5</v>
      </c>
      <c r="T88">
        <v>3.5</v>
      </c>
      <c r="U88">
        <v>4.5</v>
      </c>
      <c r="V88">
        <v>3.9</v>
      </c>
      <c r="W88">
        <v>4</v>
      </c>
      <c r="X88">
        <v>4.0999999999999996</v>
      </c>
      <c r="Y88">
        <v>4.3</v>
      </c>
      <c r="Z88">
        <v>4.7</v>
      </c>
      <c r="AA88" s="28">
        <v>3.3</v>
      </c>
      <c r="AE88">
        <f t="shared" si="29"/>
        <v>0</v>
      </c>
      <c r="AF88">
        <f t="shared" si="30"/>
        <v>0</v>
      </c>
      <c r="AG88">
        <f t="shared" si="31"/>
        <v>0</v>
      </c>
      <c r="AH88" t="str">
        <f t="shared" si="32"/>
        <v/>
      </c>
      <c r="AI88" t="str">
        <f t="shared" si="33"/>
        <v/>
      </c>
      <c r="AJ88" t="str">
        <f t="shared" si="34"/>
        <v/>
      </c>
      <c r="AK88" t="str">
        <f t="shared" si="35"/>
        <v/>
      </c>
      <c r="AL88" t="str">
        <f t="shared" si="36"/>
        <v/>
      </c>
      <c r="AM88" t="str">
        <f t="shared" si="37"/>
        <v/>
      </c>
      <c r="AN88" t="str">
        <f t="shared" si="38"/>
        <v/>
      </c>
      <c r="AO88" t="str">
        <f t="shared" si="39"/>
        <v/>
      </c>
      <c r="AP88" t="str">
        <f t="shared" si="40"/>
        <v/>
      </c>
      <c r="AQ88" t="str">
        <f t="shared" si="41"/>
        <v/>
      </c>
      <c r="AR88" t="str">
        <f t="shared" si="42"/>
        <v/>
      </c>
      <c r="AS88" t="str">
        <f t="shared" si="43"/>
        <v/>
      </c>
      <c r="AT88" t="str">
        <f t="shared" si="44"/>
        <v/>
      </c>
      <c r="AU88" t="str">
        <f t="shared" si="45"/>
        <v/>
      </c>
      <c r="AV88" t="str">
        <f t="shared" si="46"/>
        <v/>
      </c>
      <c r="AW88" t="str">
        <f t="shared" si="47"/>
        <v/>
      </c>
      <c r="AX88" t="str">
        <f t="shared" si="48"/>
        <v/>
      </c>
      <c r="AY88" t="str">
        <f t="shared" si="49"/>
        <v/>
      </c>
      <c r="AZ88" t="str">
        <f t="shared" si="50"/>
        <v/>
      </c>
      <c r="BA88" t="str">
        <f t="shared" si="51"/>
        <v/>
      </c>
      <c r="BB88" t="str">
        <f t="shared" si="52"/>
        <v/>
      </c>
      <c r="BC88" t="str">
        <f t="shared" si="53"/>
        <v/>
      </c>
      <c r="BD88" t="str">
        <f t="shared" si="54"/>
        <v/>
      </c>
    </row>
    <row r="89" spans="1:56" x14ac:dyDescent="0.2">
      <c r="A89" t="s">
        <v>546</v>
      </c>
      <c r="B89" t="s">
        <v>713</v>
      </c>
      <c r="C89" t="s">
        <v>868</v>
      </c>
      <c r="D89">
        <v>1.9</v>
      </c>
      <c r="E89">
        <v>2</v>
      </c>
      <c r="F89">
        <v>2.5</v>
      </c>
      <c r="G89">
        <v>2.4</v>
      </c>
      <c r="H89">
        <v>4.0999999999999996</v>
      </c>
      <c r="I89">
        <v>3.4</v>
      </c>
      <c r="J89">
        <v>3.9</v>
      </c>
      <c r="K89">
        <v>4.7</v>
      </c>
      <c r="L89">
        <v>3</v>
      </c>
      <c r="M89">
        <v>4.7</v>
      </c>
      <c r="N89">
        <v>5</v>
      </c>
      <c r="O89">
        <v>3.2</v>
      </c>
      <c r="P89">
        <v>3.3</v>
      </c>
      <c r="Q89">
        <v>1.1000000000000001</v>
      </c>
      <c r="R89">
        <v>1.1000000000000001</v>
      </c>
      <c r="S89">
        <v>1.5</v>
      </c>
      <c r="T89">
        <v>3.2</v>
      </c>
      <c r="U89">
        <v>4.9000000000000004</v>
      </c>
      <c r="V89">
        <v>3.4</v>
      </c>
      <c r="W89">
        <v>4.4000000000000004</v>
      </c>
      <c r="X89">
        <v>4.0999999999999996</v>
      </c>
      <c r="Y89">
        <v>4.5999999999999996</v>
      </c>
      <c r="Z89">
        <v>4.5999999999999996</v>
      </c>
      <c r="AA89" s="28">
        <v>3.3</v>
      </c>
      <c r="AE89">
        <f t="shared" si="29"/>
        <v>0</v>
      </c>
      <c r="AF89">
        <f t="shared" si="30"/>
        <v>0</v>
      </c>
      <c r="AG89">
        <f t="shared" si="31"/>
        <v>0</v>
      </c>
      <c r="AH89" t="str">
        <f t="shared" si="32"/>
        <v/>
      </c>
      <c r="AI89" t="str">
        <f t="shared" si="33"/>
        <v/>
      </c>
      <c r="AJ89" t="str">
        <f t="shared" si="34"/>
        <v/>
      </c>
      <c r="AK89" t="str">
        <f t="shared" si="35"/>
        <v/>
      </c>
      <c r="AL89" t="str">
        <f t="shared" si="36"/>
        <v/>
      </c>
      <c r="AM89" t="str">
        <f t="shared" si="37"/>
        <v/>
      </c>
      <c r="AN89" t="str">
        <f t="shared" si="38"/>
        <v/>
      </c>
      <c r="AO89" t="str">
        <f t="shared" si="39"/>
        <v/>
      </c>
      <c r="AP89" t="str">
        <f t="shared" si="40"/>
        <v/>
      </c>
      <c r="AQ89" t="str">
        <f t="shared" si="41"/>
        <v/>
      </c>
      <c r="AR89" t="str">
        <f t="shared" si="42"/>
        <v/>
      </c>
      <c r="AS89" t="str">
        <f t="shared" si="43"/>
        <v/>
      </c>
      <c r="AT89" t="str">
        <f t="shared" si="44"/>
        <v/>
      </c>
      <c r="AU89" t="str">
        <f t="shared" si="45"/>
        <v/>
      </c>
      <c r="AV89" t="str">
        <f t="shared" si="46"/>
        <v/>
      </c>
      <c r="AW89" t="str">
        <f t="shared" si="47"/>
        <v/>
      </c>
      <c r="AX89" t="str">
        <f t="shared" si="48"/>
        <v/>
      </c>
      <c r="AY89" t="str">
        <f t="shared" si="49"/>
        <v/>
      </c>
      <c r="AZ89" t="str">
        <f t="shared" si="50"/>
        <v/>
      </c>
      <c r="BA89" t="str">
        <f t="shared" si="51"/>
        <v/>
      </c>
      <c r="BB89" t="str">
        <f t="shared" si="52"/>
        <v/>
      </c>
      <c r="BC89" t="str">
        <f t="shared" si="53"/>
        <v/>
      </c>
      <c r="BD89" t="str">
        <f t="shared" si="54"/>
        <v/>
      </c>
    </row>
    <row r="90" spans="1:56" x14ac:dyDescent="0.2">
      <c r="A90" t="s">
        <v>548</v>
      </c>
      <c r="D90" s="82">
        <v>4</v>
      </c>
      <c r="E90" s="91">
        <v>2</v>
      </c>
      <c r="F90" s="91">
        <v>2</v>
      </c>
      <c r="G90" s="80">
        <v>3</v>
      </c>
      <c r="H90" s="91">
        <v>1</v>
      </c>
      <c r="I90" s="91">
        <v>2</v>
      </c>
      <c r="J90" s="87">
        <v>4</v>
      </c>
      <c r="K90" s="84">
        <v>4</v>
      </c>
      <c r="L90" s="91">
        <v>2</v>
      </c>
      <c r="M90" s="80">
        <v>3</v>
      </c>
      <c r="N90" s="80">
        <v>3</v>
      </c>
      <c r="O90" s="91">
        <v>2</v>
      </c>
      <c r="P90" s="94">
        <v>2</v>
      </c>
      <c r="Q90" s="84">
        <v>4</v>
      </c>
      <c r="R90" s="91">
        <v>1</v>
      </c>
      <c r="S90" s="80">
        <v>3</v>
      </c>
      <c r="T90" s="92">
        <v>1</v>
      </c>
      <c r="U90" s="93">
        <v>2</v>
      </c>
      <c r="V90" s="82">
        <v>4</v>
      </c>
      <c r="W90" s="91">
        <v>2</v>
      </c>
      <c r="X90" s="82">
        <v>4</v>
      </c>
      <c r="Y90" s="91">
        <v>1</v>
      </c>
      <c r="Z90" s="88">
        <v>4</v>
      </c>
      <c r="AA90" s="28">
        <v>2.6</v>
      </c>
      <c r="AE90">
        <f t="shared" si="29"/>
        <v>0</v>
      </c>
      <c r="AF90">
        <f t="shared" si="30"/>
        <v>0</v>
      </c>
      <c r="AG90">
        <f t="shared" si="31"/>
        <v>0</v>
      </c>
      <c r="AH90" t="str">
        <f t="shared" si="32"/>
        <v/>
      </c>
      <c r="AI90" t="str">
        <f t="shared" si="33"/>
        <v/>
      </c>
      <c r="AJ90" t="str">
        <f t="shared" si="34"/>
        <v/>
      </c>
      <c r="AK90" t="str">
        <f t="shared" si="35"/>
        <v/>
      </c>
      <c r="AL90" t="str">
        <f t="shared" si="36"/>
        <v/>
      </c>
      <c r="AM90" t="str">
        <f t="shared" si="37"/>
        <v/>
      </c>
      <c r="AN90" t="str">
        <f t="shared" si="38"/>
        <v/>
      </c>
      <c r="AO90" t="str">
        <f t="shared" si="39"/>
        <v/>
      </c>
      <c r="AP90" t="str">
        <f t="shared" si="40"/>
        <v/>
      </c>
      <c r="AQ90" t="str">
        <f t="shared" si="41"/>
        <v/>
      </c>
      <c r="AR90" t="str">
        <f t="shared" si="42"/>
        <v/>
      </c>
      <c r="AS90" t="str">
        <f t="shared" si="43"/>
        <v/>
      </c>
      <c r="AT90" t="str">
        <f t="shared" si="44"/>
        <v/>
      </c>
      <c r="AU90" t="str">
        <f t="shared" si="45"/>
        <v/>
      </c>
      <c r="AV90" t="str">
        <f t="shared" si="46"/>
        <v/>
      </c>
      <c r="AW90" t="str">
        <f t="shared" si="47"/>
        <v/>
      </c>
      <c r="AX90" t="str">
        <f t="shared" si="48"/>
        <v/>
      </c>
      <c r="AY90" t="str">
        <f t="shared" si="49"/>
        <v/>
      </c>
      <c r="AZ90" t="str">
        <f t="shared" si="50"/>
        <v/>
      </c>
      <c r="BA90" t="str">
        <f t="shared" si="51"/>
        <v/>
      </c>
      <c r="BB90" t="str">
        <f t="shared" si="52"/>
        <v/>
      </c>
      <c r="BC90" t="str">
        <f t="shared" si="53"/>
        <v/>
      </c>
      <c r="BD90" t="str">
        <f t="shared" si="54"/>
        <v/>
      </c>
    </row>
    <row r="91" spans="1:56" x14ac:dyDescent="0.2">
      <c r="A91" t="s">
        <v>548</v>
      </c>
      <c r="B91" t="s">
        <v>797</v>
      </c>
      <c r="C91" t="s">
        <v>826</v>
      </c>
      <c r="D91">
        <v>4</v>
      </c>
      <c r="E91">
        <v>2.5</v>
      </c>
      <c r="F91">
        <v>2.2999999999999998</v>
      </c>
      <c r="G91">
        <v>3.3</v>
      </c>
      <c r="H91">
        <v>1.7</v>
      </c>
      <c r="I91">
        <v>2.2999999999999998</v>
      </c>
      <c r="J91">
        <v>4.4000000000000004</v>
      </c>
      <c r="K91">
        <v>4.0999999999999996</v>
      </c>
      <c r="L91">
        <v>2.9</v>
      </c>
      <c r="M91">
        <v>3.5</v>
      </c>
      <c r="N91">
        <v>3.5</v>
      </c>
      <c r="O91">
        <v>3</v>
      </c>
      <c r="P91">
        <v>2.6</v>
      </c>
      <c r="Q91">
        <v>4.7</v>
      </c>
      <c r="R91">
        <v>1.5</v>
      </c>
      <c r="S91">
        <v>3.5</v>
      </c>
      <c r="T91">
        <v>1.3</v>
      </c>
      <c r="U91">
        <v>2.9</v>
      </c>
      <c r="V91">
        <v>4.3</v>
      </c>
      <c r="W91">
        <v>2.2000000000000002</v>
      </c>
      <c r="X91">
        <v>4.4000000000000004</v>
      </c>
      <c r="Y91">
        <v>1.7</v>
      </c>
      <c r="Z91">
        <v>4.9000000000000004</v>
      </c>
      <c r="AA91" s="28">
        <v>3.1</v>
      </c>
      <c r="AE91">
        <f t="shared" si="29"/>
        <v>0</v>
      </c>
      <c r="AF91">
        <f t="shared" si="30"/>
        <v>0</v>
      </c>
      <c r="AG91">
        <f t="shared" si="31"/>
        <v>0</v>
      </c>
      <c r="AH91" t="str">
        <f t="shared" si="32"/>
        <v/>
      </c>
      <c r="AI91" t="str">
        <f t="shared" si="33"/>
        <v/>
      </c>
      <c r="AJ91" t="str">
        <f t="shared" si="34"/>
        <v/>
      </c>
      <c r="AK91" t="str">
        <f t="shared" si="35"/>
        <v/>
      </c>
      <c r="AL91" t="str">
        <f t="shared" si="36"/>
        <v/>
      </c>
      <c r="AM91" t="str">
        <f t="shared" si="37"/>
        <v/>
      </c>
      <c r="AN91" t="str">
        <f t="shared" si="38"/>
        <v/>
      </c>
      <c r="AO91" t="str">
        <f t="shared" si="39"/>
        <v/>
      </c>
      <c r="AP91" t="str">
        <f t="shared" si="40"/>
        <v/>
      </c>
      <c r="AQ91" t="str">
        <f t="shared" si="41"/>
        <v/>
      </c>
      <c r="AR91" t="str">
        <f t="shared" si="42"/>
        <v/>
      </c>
      <c r="AS91" t="str">
        <f t="shared" si="43"/>
        <v/>
      </c>
      <c r="AT91" t="str">
        <f t="shared" si="44"/>
        <v/>
      </c>
      <c r="AU91" t="str">
        <f t="shared" si="45"/>
        <v/>
      </c>
      <c r="AV91" t="str">
        <f t="shared" si="46"/>
        <v/>
      </c>
      <c r="AW91" t="str">
        <f t="shared" si="47"/>
        <v/>
      </c>
      <c r="AX91" t="str">
        <f t="shared" si="48"/>
        <v/>
      </c>
      <c r="AY91" t="str">
        <f t="shared" si="49"/>
        <v/>
      </c>
      <c r="AZ91" t="str">
        <f t="shared" si="50"/>
        <v/>
      </c>
      <c r="BA91" t="str">
        <f t="shared" si="51"/>
        <v/>
      </c>
      <c r="BB91" t="str">
        <f t="shared" si="52"/>
        <v/>
      </c>
      <c r="BC91" t="str">
        <f t="shared" si="53"/>
        <v/>
      </c>
      <c r="BD91" t="str">
        <f t="shared" si="54"/>
        <v/>
      </c>
    </row>
    <row r="92" spans="1:56" x14ac:dyDescent="0.2">
      <c r="A92" t="s">
        <v>548</v>
      </c>
      <c r="B92" t="s">
        <v>794</v>
      </c>
      <c r="C92" t="s">
        <v>823</v>
      </c>
      <c r="D92">
        <v>4.4000000000000004</v>
      </c>
      <c r="E92">
        <v>2.5</v>
      </c>
      <c r="F92">
        <v>2.4</v>
      </c>
      <c r="G92">
        <v>3.7</v>
      </c>
      <c r="H92">
        <v>1.6</v>
      </c>
      <c r="I92">
        <v>2.8</v>
      </c>
      <c r="J92">
        <v>4.5</v>
      </c>
      <c r="K92">
        <v>4.8</v>
      </c>
      <c r="L92">
        <v>2.1</v>
      </c>
      <c r="M92">
        <v>3.6</v>
      </c>
      <c r="N92">
        <v>3.7</v>
      </c>
      <c r="O92">
        <v>2.9</v>
      </c>
      <c r="P92">
        <v>2.7</v>
      </c>
      <c r="Q92">
        <v>4.5999999999999996</v>
      </c>
      <c r="R92">
        <v>1.2</v>
      </c>
      <c r="S92">
        <v>3.8</v>
      </c>
      <c r="T92">
        <v>1.8</v>
      </c>
      <c r="U92">
        <v>2.2999999999999998</v>
      </c>
      <c r="V92">
        <v>4.5999999999999996</v>
      </c>
      <c r="W92">
        <v>2.2000000000000002</v>
      </c>
      <c r="X92">
        <v>4.7</v>
      </c>
      <c r="Y92">
        <v>1.2</v>
      </c>
      <c r="Z92">
        <v>4.8</v>
      </c>
      <c r="AA92" s="28">
        <v>3.2</v>
      </c>
      <c r="AE92">
        <f t="shared" si="29"/>
        <v>0</v>
      </c>
      <c r="AF92">
        <f t="shared" si="30"/>
        <v>0</v>
      </c>
      <c r="AG92">
        <f t="shared" si="31"/>
        <v>0</v>
      </c>
      <c r="AH92" t="str">
        <f t="shared" si="32"/>
        <v/>
      </c>
      <c r="AI92" t="str">
        <f t="shared" si="33"/>
        <v/>
      </c>
      <c r="AJ92" t="str">
        <f t="shared" si="34"/>
        <v/>
      </c>
      <c r="AK92" t="str">
        <f t="shared" si="35"/>
        <v/>
      </c>
      <c r="AL92" t="str">
        <f t="shared" si="36"/>
        <v/>
      </c>
      <c r="AM92" t="str">
        <f t="shared" si="37"/>
        <v/>
      </c>
      <c r="AN92" t="str">
        <f t="shared" si="38"/>
        <v/>
      </c>
      <c r="AO92" t="str">
        <f t="shared" si="39"/>
        <v/>
      </c>
      <c r="AP92" t="str">
        <f t="shared" si="40"/>
        <v/>
      </c>
      <c r="AQ92" t="str">
        <f t="shared" si="41"/>
        <v/>
      </c>
      <c r="AR92" t="str">
        <f t="shared" si="42"/>
        <v/>
      </c>
      <c r="AS92" t="str">
        <f t="shared" si="43"/>
        <v/>
      </c>
      <c r="AT92" t="str">
        <f t="shared" si="44"/>
        <v/>
      </c>
      <c r="AU92" t="str">
        <f t="shared" si="45"/>
        <v/>
      </c>
      <c r="AV92" t="str">
        <f t="shared" si="46"/>
        <v/>
      </c>
      <c r="AW92" t="str">
        <f t="shared" si="47"/>
        <v/>
      </c>
      <c r="AX92" t="str">
        <f t="shared" si="48"/>
        <v/>
      </c>
      <c r="AY92" t="str">
        <f t="shared" si="49"/>
        <v/>
      </c>
      <c r="AZ92" t="str">
        <f t="shared" si="50"/>
        <v/>
      </c>
      <c r="BA92" t="str">
        <f t="shared" si="51"/>
        <v/>
      </c>
      <c r="BB92" t="str">
        <f t="shared" si="52"/>
        <v/>
      </c>
      <c r="BC92" t="str">
        <f t="shared" si="53"/>
        <v/>
      </c>
      <c r="BD92" t="str">
        <f t="shared" si="54"/>
        <v/>
      </c>
    </row>
    <row r="93" spans="1:56" x14ac:dyDescent="0.2">
      <c r="A93" t="s">
        <v>550</v>
      </c>
      <c r="D93" s="91">
        <v>1</v>
      </c>
      <c r="E93" s="91">
        <v>1</v>
      </c>
      <c r="F93" s="80">
        <v>3</v>
      </c>
      <c r="G93" s="80">
        <v>3</v>
      </c>
      <c r="H93" s="91">
        <v>1</v>
      </c>
      <c r="I93" s="80">
        <v>3</v>
      </c>
      <c r="J93" s="95">
        <v>3</v>
      </c>
      <c r="K93" s="84">
        <v>4</v>
      </c>
      <c r="L93" s="82">
        <v>4</v>
      </c>
      <c r="M93" s="82">
        <v>4</v>
      </c>
      <c r="N93" s="82">
        <v>4</v>
      </c>
      <c r="O93" s="91">
        <v>2</v>
      </c>
      <c r="P93" s="94">
        <v>1</v>
      </c>
      <c r="Q93" s="84">
        <v>4</v>
      </c>
      <c r="R93" s="91">
        <v>1</v>
      </c>
      <c r="S93" s="82">
        <v>4</v>
      </c>
      <c r="T93" s="92">
        <v>1</v>
      </c>
      <c r="U93" s="93">
        <v>1</v>
      </c>
      <c r="V93" s="91">
        <v>1</v>
      </c>
      <c r="W93" s="91">
        <v>1</v>
      </c>
      <c r="X93" s="91">
        <v>1</v>
      </c>
      <c r="Y93" s="91">
        <v>1</v>
      </c>
      <c r="Z93" s="94">
        <v>1</v>
      </c>
      <c r="AA93" s="28">
        <v>2.2000000000000002</v>
      </c>
      <c r="AE93">
        <f t="shared" si="29"/>
        <v>0</v>
      </c>
      <c r="AF93">
        <f t="shared" si="30"/>
        <v>0</v>
      </c>
      <c r="AG93">
        <f t="shared" si="31"/>
        <v>0</v>
      </c>
      <c r="AH93" t="str">
        <f t="shared" si="32"/>
        <v/>
      </c>
      <c r="AI93" t="str">
        <f t="shared" si="33"/>
        <v/>
      </c>
      <c r="AJ93" t="str">
        <f t="shared" si="34"/>
        <v/>
      </c>
      <c r="AK93" t="str">
        <f t="shared" si="35"/>
        <v/>
      </c>
      <c r="AL93" t="str">
        <f t="shared" si="36"/>
        <v/>
      </c>
      <c r="AM93" t="str">
        <f t="shared" si="37"/>
        <v/>
      </c>
      <c r="AN93" t="str">
        <f t="shared" si="38"/>
        <v/>
      </c>
      <c r="AO93" t="str">
        <f t="shared" si="39"/>
        <v/>
      </c>
      <c r="AP93" t="str">
        <f t="shared" si="40"/>
        <v/>
      </c>
      <c r="AQ93" t="str">
        <f t="shared" si="41"/>
        <v/>
      </c>
      <c r="AR93" t="str">
        <f t="shared" si="42"/>
        <v/>
      </c>
      <c r="AS93" t="str">
        <f t="shared" si="43"/>
        <v/>
      </c>
      <c r="AT93" t="str">
        <f t="shared" si="44"/>
        <v/>
      </c>
      <c r="AU93" t="str">
        <f t="shared" si="45"/>
        <v/>
      </c>
      <c r="AV93" t="str">
        <f t="shared" si="46"/>
        <v/>
      </c>
      <c r="AW93" t="str">
        <f t="shared" si="47"/>
        <v/>
      </c>
      <c r="AX93" t="str">
        <f t="shared" si="48"/>
        <v/>
      </c>
      <c r="AY93" t="str">
        <f t="shared" si="49"/>
        <v/>
      </c>
      <c r="AZ93" t="str">
        <f t="shared" si="50"/>
        <v/>
      </c>
      <c r="BA93" t="str">
        <f t="shared" si="51"/>
        <v/>
      </c>
      <c r="BB93" t="str">
        <f t="shared" si="52"/>
        <v/>
      </c>
      <c r="BC93" t="str">
        <f t="shared" si="53"/>
        <v/>
      </c>
      <c r="BD93" t="str">
        <f t="shared" si="54"/>
        <v/>
      </c>
    </row>
    <row r="94" spans="1:56" x14ac:dyDescent="0.2">
      <c r="A94" t="s">
        <v>552</v>
      </c>
      <c r="D94" s="82">
        <v>4</v>
      </c>
      <c r="E94" s="82">
        <v>4</v>
      </c>
      <c r="F94" s="82">
        <v>4</v>
      </c>
      <c r="G94" s="80">
        <v>3</v>
      </c>
      <c r="H94" s="82">
        <v>5</v>
      </c>
      <c r="I94" s="82">
        <v>4</v>
      </c>
      <c r="J94" s="87">
        <v>4</v>
      </c>
      <c r="K94" s="90">
        <v>3</v>
      </c>
      <c r="L94" s="91">
        <v>1</v>
      </c>
      <c r="M94" s="91">
        <v>2</v>
      </c>
      <c r="N94" s="91">
        <v>2</v>
      </c>
      <c r="O94" s="82">
        <v>4</v>
      </c>
      <c r="P94" s="94">
        <v>2</v>
      </c>
      <c r="Q94" s="93">
        <v>1</v>
      </c>
      <c r="R94" s="91">
        <v>1</v>
      </c>
      <c r="S94" s="91">
        <v>1</v>
      </c>
      <c r="T94" s="87">
        <v>4</v>
      </c>
      <c r="U94" s="90">
        <v>3</v>
      </c>
      <c r="V94" s="80">
        <v>3</v>
      </c>
      <c r="W94" s="82">
        <v>4</v>
      </c>
      <c r="X94" s="80">
        <v>3</v>
      </c>
      <c r="Y94" s="91">
        <v>1</v>
      </c>
      <c r="Z94" s="85">
        <v>3</v>
      </c>
      <c r="AA94" s="28">
        <v>2.9</v>
      </c>
      <c r="AE94">
        <f t="shared" si="29"/>
        <v>0</v>
      </c>
      <c r="AF94">
        <f t="shared" si="30"/>
        <v>0</v>
      </c>
      <c r="AG94">
        <f t="shared" si="31"/>
        <v>0</v>
      </c>
      <c r="AH94" t="str">
        <f t="shared" si="32"/>
        <v/>
      </c>
      <c r="AI94" t="str">
        <f t="shared" si="33"/>
        <v/>
      </c>
      <c r="AJ94" t="str">
        <f t="shared" si="34"/>
        <v/>
      </c>
      <c r="AK94" t="str">
        <f t="shared" si="35"/>
        <v/>
      </c>
      <c r="AL94" t="str">
        <f t="shared" si="36"/>
        <v/>
      </c>
      <c r="AM94" t="str">
        <f t="shared" si="37"/>
        <v/>
      </c>
      <c r="AN94" t="str">
        <f t="shared" si="38"/>
        <v/>
      </c>
      <c r="AO94" t="str">
        <f t="shared" si="39"/>
        <v/>
      </c>
      <c r="AP94" t="str">
        <f t="shared" si="40"/>
        <v/>
      </c>
      <c r="AQ94" t="str">
        <f t="shared" si="41"/>
        <v/>
      </c>
      <c r="AR94" t="str">
        <f t="shared" si="42"/>
        <v/>
      </c>
      <c r="AS94" t="str">
        <f t="shared" si="43"/>
        <v/>
      </c>
      <c r="AT94" t="str">
        <f t="shared" si="44"/>
        <v/>
      </c>
      <c r="AU94" t="str">
        <f t="shared" si="45"/>
        <v/>
      </c>
      <c r="AV94" t="str">
        <f t="shared" si="46"/>
        <v/>
      </c>
      <c r="AW94" t="str">
        <f t="shared" si="47"/>
        <v/>
      </c>
      <c r="AX94" t="str">
        <f t="shared" si="48"/>
        <v/>
      </c>
      <c r="AY94" t="str">
        <f t="shared" si="49"/>
        <v/>
      </c>
      <c r="AZ94" t="str">
        <f t="shared" si="50"/>
        <v/>
      </c>
      <c r="BA94" t="str">
        <f t="shared" si="51"/>
        <v/>
      </c>
      <c r="BB94" t="str">
        <f t="shared" si="52"/>
        <v/>
      </c>
      <c r="BC94" t="str">
        <f t="shared" si="53"/>
        <v/>
      </c>
      <c r="BD94" t="str">
        <f t="shared" si="54"/>
        <v/>
      </c>
    </row>
    <row r="95" spans="1:56" x14ac:dyDescent="0.2">
      <c r="A95" t="s">
        <v>554</v>
      </c>
      <c r="D95" s="91">
        <v>2</v>
      </c>
      <c r="E95" s="91">
        <v>2</v>
      </c>
      <c r="F95" s="91">
        <v>2</v>
      </c>
      <c r="G95" s="91">
        <v>2</v>
      </c>
      <c r="H95" s="91">
        <v>2</v>
      </c>
      <c r="I95" s="91">
        <v>2</v>
      </c>
      <c r="J95" s="95">
        <v>3</v>
      </c>
      <c r="K95" s="93">
        <v>2</v>
      </c>
      <c r="L95" s="91">
        <v>1</v>
      </c>
      <c r="M95" s="91">
        <v>1</v>
      </c>
      <c r="N95" s="91">
        <v>1</v>
      </c>
      <c r="O95" s="91">
        <v>2</v>
      </c>
      <c r="P95" s="94">
        <v>1</v>
      </c>
      <c r="Q95" s="93">
        <v>1</v>
      </c>
      <c r="R95" s="91">
        <v>1</v>
      </c>
      <c r="S95" s="91">
        <v>1</v>
      </c>
      <c r="T95" s="95">
        <v>3</v>
      </c>
      <c r="U95" s="84">
        <v>4</v>
      </c>
      <c r="V95" s="82">
        <v>4</v>
      </c>
      <c r="W95" s="91">
        <v>2</v>
      </c>
      <c r="X95" s="82">
        <v>4</v>
      </c>
      <c r="Y95" s="91">
        <v>1</v>
      </c>
      <c r="Z95" s="88">
        <v>4</v>
      </c>
      <c r="AA95" s="28">
        <v>2.1</v>
      </c>
      <c r="AE95">
        <f t="shared" si="29"/>
        <v>0</v>
      </c>
      <c r="AF95">
        <f t="shared" si="30"/>
        <v>0</v>
      </c>
      <c r="AG95">
        <f t="shared" si="31"/>
        <v>0</v>
      </c>
      <c r="AH95" t="str">
        <f t="shared" si="32"/>
        <v/>
      </c>
      <c r="AI95" t="str">
        <f t="shared" si="33"/>
        <v/>
      </c>
      <c r="AJ95" t="str">
        <f t="shared" si="34"/>
        <v/>
      </c>
      <c r="AK95" t="str">
        <f t="shared" si="35"/>
        <v/>
      </c>
      <c r="AL95" t="str">
        <f t="shared" si="36"/>
        <v/>
      </c>
      <c r="AM95" t="str">
        <f t="shared" si="37"/>
        <v/>
      </c>
      <c r="AN95" t="str">
        <f t="shared" si="38"/>
        <v/>
      </c>
      <c r="AO95" t="str">
        <f t="shared" si="39"/>
        <v/>
      </c>
      <c r="AP95" t="str">
        <f t="shared" si="40"/>
        <v/>
      </c>
      <c r="AQ95" t="str">
        <f t="shared" si="41"/>
        <v/>
      </c>
      <c r="AR95" t="str">
        <f t="shared" si="42"/>
        <v/>
      </c>
      <c r="AS95" t="str">
        <f t="shared" si="43"/>
        <v/>
      </c>
      <c r="AT95" t="str">
        <f t="shared" si="44"/>
        <v/>
      </c>
      <c r="AU95" t="str">
        <f t="shared" si="45"/>
        <v/>
      </c>
      <c r="AV95" t="str">
        <f t="shared" si="46"/>
        <v/>
      </c>
      <c r="AW95" t="str">
        <f t="shared" si="47"/>
        <v/>
      </c>
      <c r="AX95" t="str">
        <f t="shared" si="48"/>
        <v/>
      </c>
      <c r="AY95" t="str">
        <f t="shared" si="49"/>
        <v/>
      </c>
      <c r="AZ95" t="str">
        <f t="shared" si="50"/>
        <v/>
      </c>
      <c r="BA95" t="str">
        <f t="shared" si="51"/>
        <v/>
      </c>
      <c r="BB95" t="str">
        <f t="shared" si="52"/>
        <v/>
      </c>
      <c r="BC95" t="str">
        <f t="shared" si="53"/>
        <v/>
      </c>
      <c r="BD95" t="str">
        <f t="shared" si="54"/>
        <v/>
      </c>
    </row>
    <row r="96" spans="1:56" x14ac:dyDescent="0.2">
      <c r="A96" t="s">
        <v>554</v>
      </c>
      <c r="B96" t="s">
        <v>795</v>
      </c>
      <c r="C96" t="s">
        <v>824</v>
      </c>
      <c r="D96">
        <v>2.1</v>
      </c>
      <c r="E96">
        <v>2.5</v>
      </c>
      <c r="F96">
        <v>2.9</v>
      </c>
      <c r="G96">
        <v>3</v>
      </c>
      <c r="H96">
        <v>2.9</v>
      </c>
      <c r="I96">
        <v>2.5</v>
      </c>
      <c r="J96">
        <v>3.7</v>
      </c>
      <c r="K96">
        <v>2.6</v>
      </c>
      <c r="L96">
        <v>1.3</v>
      </c>
      <c r="M96">
        <v>1.4</v>
      </c>
      <c r="N96">
        <v>1.2</v>
      </c>
      <c r="O96">
        <v>2.6</v>
      </c>
      <c r="P96">
        <v>1.1000000000000001</v>
      </c>
      <c r="Q96">
        <v>1.7</v>
      </c>
      <c r="R96">
        <v>1.2</v>
      </c>
      <c r="S96">
        <v>1.1000000000000001</v>
      </c>
      <c r="T96">
        <v>3.2</v>
      </c>
      <c r="U96">
        <v>4.7</v>
      </c>
      <c r="V96">
        <v>4.7</v>
      </c>
      <c r="W96">
        <v>2.6</v>
      </c>
      <c r="X96">
        <v>4.8</v>
      </c>
      <c r="Y96">
        <v>1.4</v>
      </c>
      <c r="Z96">
        <v>4.7</v>
      </c>
      <c r="AA96" s="28">
        <v>2.6</v>
      </c>
      <c r="AE96">
        <f t="shared" si="29"/>
        <v>0</v>
      </c>
      <c r="AF96">
        <f t="shared" si="30"/>
        <v>0</v>
      </c>
      <c r="AG96">
        <f t="shared" si="31"/>
        <v>0</v>
      </c>
      <c r="AH96" t="str">
        <f t="shared" si="32"/>
        <v/>
      </c>
      <c r="AI96" t="str">
        <f t="shared" si="33"/>
        <v/>
      </c>
      <c r="AJ96" t="str">
        <f t="shared" si="34"/>
        <v/>
      </c>
      <c r="AK96" t="str">
        <f t="shared" si="35"/>
        <v/>
      </c>
      <c r="AL96" t="str">
        <f t="shared" si="36"/>
        <v/>
      </c>
      <c r="AM96" t="str">
        <f t="shared" si="37"/>
        <v/>
      </c>
      <c r="AN96" t="str">
        <f t="shared" si="38"/>
        <v/>
      </c>
      <c r="AO96" t="str">
        <f t="shared" si="39"/>
        <v/>
      </c>
      <c r="AP96" t="str">
        <f t="shared" si="40"/>
        <v/>
      </c>
      <c r="AQ96" t="str">
        <f t="shared" si="41"/>
        <v/>
      </c>
      <c r="AR96" t="str">
        <f t="shared" si="42"/>
        <v/>
      </c>
      <c r="AS96" t="str">
        <f t="shared" si="43"/>
        <v/>
      </c>
      <c r="AT96" t="str">
        <f t="shared" si="44"/>
        <v/>
      </c>
      <c r="AU96" t="str">
        <f t="shared" si="45"/>
        <v/>
      </c>
      <c r="AV96" t="str">
        <f t="shared" si="46"/>
        <v/>
      </c>
      <c r="AW96" t="str">
        <f t="shared" si="47"/>
        <v/>
      </c>
      <c r="AX96" t="str">
        <f t="shared" si="48"/>
        <v/>
      </c>
      <c r="AY96" t="str">
        <f t="shared" si="49"/>
        <v/>
      </c>
      <c r="AZ96" t="str">
        <f t="shared" si="50"/>
        <v/>
      </c>
      <c r="BA96" t="str">
        <f t="shared" si="51"/>
        <v/>
      </c>
      <c r="BB96" t="str">
        <f t="shared" si="52"/>
        <v/>
      </c>
      <c r="BC96" t="str">
        <f t="shared" si="53"/>
        <v/>
      </c>
      <c r="BD96" t="str">
        <f t="shared" si="54"/>
        <v/>
      </c>
    </row>
    <row r="97" spans="1:56" x14ac:dyDescent="0.2">
      <c r="A97" t="s">
        <v>554</v>
      </c>
      <c r="B97" t="s">
        <v>713</v>
      </c>
      <c r="C97" t="s">
        <v>868</v>
      </c>
      <c r="D97">
        <v>2.8</v>
      </c>
      <c r="E97">
        <v>2.8</v>
      </c>
      <c r="F97">
        <v>2.5</v>
      </c>
      <c r="G97">
        <v>2.9</v>
      </c>
      <c r="H97">
        <v>2.2000000000000002</v>
      </c>
      <c r="I97">
        <v>2.8</v>
      </c>
      <c r="J97">
        <v>3.8</v>
      </c>
      <c r="K97">
        <v>2.7</v>
      </c>
      <c r="L97">
        <v>1.1000000000000001</v>
      </c>
      <c r="M97">
        <v>1.8</v>
      </c>
      <c r="N97">
        <v>1.6</v>
      </c>
      <c r="O97">
        <v>2.2999999999999998</v>
      </c>
      <c r="P97">
        <v>1.1000000000000001</v>
      </c>
      <c r="Q97">
        <v>1.4</v>
      </c>
      <c r="R97">
        <v>1.8</v>
      </c>
      <c r="S97">
        <v>1.1000000000000001</v>
      </c>
      <c r="T97">
        <v>3.7</v>
      </c>
      <c r="U97">
        <v>4.5999999999999996</v>
      </c>
      <c r="V97">
        <v>4.3</v>
      </c>
      <c r="W97">
        <v>2.2000000000000002</v>
      </c>
      <c r="X97">
        <v>4.5</v>
      </c>
      <c r="Y97">
        <v>1.2</v>
      </c>
      <c r="Z97">
        <v>4.4000000000000004</v>
      </c>
      <c r="AA97" s="28">
        <v>2.6</v>
      </c>
      <c r="AE97">
        <f t="shared" si="29"/>
        <v>0</v>
      </c>
      <c r="AF97">
        <f t="shared" si="30"/>
        <v>0</v>
      </c>
      <c r="AG97">
        <f t="shared" si="31"/>
        <v>0</v>
      </c>
      <c r="AH97" t="str">
        <f t="shared" si="32"/>
        <v/>
      </c>
      <c r="AI97" t="str">
        <f t="shared" si="33"/>
        <v/>
      </c>
      <c r="AJ97" t="str">
        <f t="shared" si="34"/>
        <v/>
      </c>
      <c r="AK97" t="str">
        <f t="shared" si="35"/>
        <v/>
      </c>
      <c r="AL97" t="str">
        <f t="shared" si="36"/>
        <v/>
      </c>
      <c r="AM97" t="str">
        <f t="shared" si="37"/>
        <v/>
      </c>
      <c r="AN97" t="str">
        <f t="shared" si="38"/>
        <v/>
      </c>
      <c r="AO97" t="str">
        <f t="shared" si="39"/>
        <v/>
      </c>
      <c r="AP97" t="str">
        <f t="shared" si="40"/>
        <v/>
      </c>
      <c r="AQ97" t="str">
        <f t="shared" si="41"/>
        <v/>
      </c>
      <c r="AR97" t="str">
        <f t="shared" si="42"/>
        <v/>
      </c>
      <c r="AS97" t="str">
        <f t="shared" si="43"/>
        <v/>
      </c>
      <c r="AT97" t="str">
        <f t="shared" si="44"/>
        <v/>
      </c>
      <c r="AU97" t="str">
        <f t="shared" si="45"/>
        <v/>
      </c>
      <c r="AV97" t="str">
        <f t="shared" si="46"/>
        <v/>
      </c>
      <c r="AW97" t="str">
        <f t="shared" si="47"/>
        <v/>
      </c>
      <c r="AX97" t="str">
        <f t="shared" si="48"/>
        <v/>
      </c>
      <c r="AY97" t="str">
        <f t="shared" si="49"/>
        <v/>
      </c>
      <c r="AZ97" t="str">
        <f t="shared" si="50"/>
        <v/>
      </c>
      <c r="BA97" t="str">
        <f t="shared" si="51"/>
        <v/>
      </c>
      <c r="BB97" t="str">
        <f t="shared" si="52"/>
        <v/>
      </c>
      <c r="BC97" t="str">
        <f t="shared" si="53"/>
        <v/>
      </c>
      <c r="BD97" t="str">
        <f t="shared" si="54"/>
        <v/>
      </c>
    </row>
    <row r="98" spans="1:56" x14ac:dyDescent="0.2">
      <c r="A98" t="s">
        <v>556</v>
      </c>
      <c r="D98" s="91">
        <v>2</v>
      </c>
      <c r="E98" s="91">
        <v>2</v>
      </c>
      <c r="F98" s="80">
        <v>3</v>
      </c>
      <c r="G98" s="91">
        <v>2</v>
      </c>
      <c r="H98" s="82">
        <v>4</v>
      </c>
      <c r="I98" s="91">
        <v>2</v>
      </c>
      <c r="J98" s="92">
        <v>2</v>
      </c>
      <c r="K98" s="84">
        <v>4</v>
      </c>
      <c r="L98" s="91">
        <v>2</v>
      </c>
      <c r="M98" s="91">
        <v>2</v>
      </c>
      <c r="N98" s="91">
        <v>2</v>
      </c>
      <c r="O98" s="82">
        <v>5</v>
      </c>
      <c r="P98" s="94">
        <v>1</v>
      </c>
      <c r="Q98" s="93">
        <v>1</v>
      </c>
      <c r="R98" s="91">
        <v>1</v>
      </c>
      <c r="S98" s="91">
        <v>1</v>
      </c>
      <c r="T98" s="92">
        <v>1</v>
      </c>
      <c r="U98" s="84">
        <v>5</v>
      </c>
      <c r="V98" s="82">
        <v>4</v>
      </c>
      <c r="W98" s="82">
        <v>5</v>
      </c>
      <c r="X98" s="82">
        <v>4</v>
      </c>
      <c r="Y98" s="91">
        <v>1</v>
      </c>
      <c r="Z98" s="88">
        <v>5</v>
      </c>
      <c r="AA98" s="28">
        <v>2.7</v>
      </c>
      <c r="AE98">
        <f t="shared" ref="AE98:AE129" si="55">IF(EXACT(business_type_parent,A98),1,0)</f>
        <v>0</v>
      </c>
      <c r="AF98">
        <f t="shared" ref="AF98:AF129" si="56">IF(EXACT(business_type_child,B98),1,0)</f>
        <v>0</v>
      </c>
      <c r="AG98">
        <f t="shared" si="31"/>
        <v>0</v>
      </c>
      <c r="AH98" t="str">
        <f t="shared" si="32"/>
        <v/>
      </c>
      <c r="AI98" t="str">
        <f t="shared" si="33"/>
        <v/>
      </c>
      <c r="AJ98" t="str">
        <f t="shared" si="34"/>
        <v/>
      </c>
      <c r="AK98" t="str">
        <f t="shared" si="35"/>
        <v/>
      </c>
      <c r="AL98" t="str">
        <f t="shared" si="36"/>
        <v/>
      </c>
      <c r="AM98" t="str">
        <f t="shared" si="37"/>
        <v/>
      </c>
      <c r="AN98" t="str">
        <f t="shared" si="38"/>
        <v/>
      </c>
      <c r="AO98" t="str">
        <f t="shared" si="39"/>
        <v/>
      </c>
      <c r="AP98" t="str">
        <f t="shared" si="40"/>
        <v/>
      </c>
      <c r="AQ98" t="str">
        <f t="shared" si="41"/>
        <v/>
      </c>
      <c r="AR98" t="str">
        <f t="shared" si="42"/>
        <v/>
      </c>
      <c r="AS98" t="str">
        <f t="shared" si="43"/>
        <v/>
      </c>
      <c r="AT98" t="str">
        <f t="shared" si="44"/>
        <v/>
      </c>
      <c r="AU98" t="str">
        <f t="shared" si="45"/>
        <v/>
      </c>
      <c r="AV98" t="str">
        <f t="shared" si="46"/>
        <v/>
      </c>
      <c r="AW98" t="str">
        <f t="shared" si="47"/>
        <v/>
      </c>
      <c r="AX98" t="str">
        <f t="shared" si="48"/>
        <v/>
      </c>
      <c r="AY98" t="str">
        <f t="shared" si="49"/>
        <v/>
      </c>
      <c r="AZ98" t="str">
        <f t="shared" si="50"/>
        <v/>
      </c>
      <c r="BA98" t="str">
        <f t="shared" si="51"/>
        <v/>
      </c>
      <c r="BB98" t="str">
        <f t="shared" si="52"/>
        <v/>
      </c>
      <c r="BC98" t="str">
        <f t="shared" si="53"/>
        <v/>
      </c>
      <c r="BD98" t="str">
        <f t="shared" si="54"/>
        <v/>
      </c>
    </row>
    <row r="99" spans="1:56" x14ac:dyDescent="0.2">
      <c r="A99" t="s">
        <v>556</v>
      </c>
      <c r="B99" t="s">
        <v>795</v>
      </c>
      <c r="C99" t="s">
        <v>824</v>
      </c>
      <c r="D99">
        <v>2.8</v>
      </c>
      <c r="E99">
        <v>2.2000000000000002</v>
      </c>
      <c r="F99">
        <v>3.3</v>
      </c>
      <c r="G99">
        <v>2</v>
      </c>
      <c r="H99">
        <v>4.0999999999999996</v>
      </c>
      <c r="I99">
        <v>2.6</v>
      </c>
      <c r="J99">
        <v>2.9</v>
      </c>
      <c r="K99">
        <v>4.2</v>
      </c>
      <c r="L99">
        <v>2.6</v>
      </c>
      <c r="M99">
        <v>2.1</v>
      </c>
      <c r="N99">
        <v>2</v>
      </c>
      <c r="O99">
        <v>5</v>
      </c>
      <c r="P99">
        <v>1.2</v>
      </c>
      <c r="Q99">
        <v>1.8</v>
      </c>
      <c r="R99">
        <v>1.5</v>
      </c>
      <c r="S99">
        <v>1.4</v>
      </c>
      <c r="T99">
        <v>1.9</v>
      </c>
      <c r="U99">
        <v>5</v>
      </c>
      <c r="V99">
        <v>4.9000000000000004</v>
      </c>
      <c r="W99">
        <v>5</v>
      </c>
      <c r="X99">
        <v>4.8</v>
      </c>
      <c r="Y99">
        <v>1.6</v>
      </c>
      <c r="Z99">
        <v>5</v>
      </c>
      <c r="AA99" s="28">
        <v>3</v>
      </c>
      <c r="AE99">
        <f t="shared" si="55"/>
        <v>0</v>
      </c>
      <c r="AF99">
        <f t="shared" si="56"/>
        <v>0</v>
      </c>
      <c r="AG99">
        <f t="shared" si="31"/>
        <v>0</v>
      </c>
      <c r="AH99" t="str">
        <f t="shared" si="32"/>
        <v/>
      </c>
      <c r="AI99" t="str">
        <f t="shared" si="33"/>
        <v/>
      </c>
      <c r="AJ99" t="str">
        <f t="shared" si="34"/>
        <v/>
      </c>
      <c r="AK99" t="str">
        <f t="shared" si="35"/>
        <v/>
      </c>
      <c r="AL99" t="str">
        <f t="shared" si="36"/>
        <v/>
      </c>
      <c r="AM99" t="str">
        <f t="shared" si="37"/>
        <v/>
      </c>
      <c r="AN99" t="str">
        <f t="shared" si="38"/>
        <v/>
      </c>
      <c r="AO99" t="str">
        <f t="shared" si="39"/>
        <v/>
      </c>
      <c r="AP99" t="str">
        <f t="shared" si="40"/>
        <v/>
      </c>
      <c r="AQ99" t="str">
        <f t="shared" si="41"/>
        <v/>
      </c>
      <c r="AR99" t="str">
        <f t="shared" si="42"/>
        <v/>
      </c>
      <c r="AS99" t="str">
        <f t="shared" si="43"/>
        <v/>
      </c>
      <c r="AT99" t="str">
        <f t="shared" si="44"/>
        <v/>
      </c>
      <c r="AU99" t="str">
        <f t="shared" si="45"/>
        <v/>
      </c>
      <c r="AV99" t="str">
        <f t="shared" si="46"/>
        <v/>
      </c>
      <c r="AW99" t="str">
        <f t="shared" si="47"/>
        <v/>
      </c>
      <c r="AX99" t="str">
        <f t="shared" si="48"/>
        <v/>
      </c>
      <c r="AY99" t="str">
        <f t="shared" si="49"/>
        <v/>
      </c>
      <c r="AZ99" t="str">
        <f t="shared" si="50"/>
        <v/>
      </c>
      <c r="BA99" t="str">
        <f t="shared" si="51"/>
        <v/>
      </c>
      <c r="BB99" t="str">
        <f t="shared" si="52"/>
        <v/>
      </c>
      <c r="BC99" t="str">
        <f t="shared" si="53"/>
        <v/>
      </c>
      <c r="BD99" t="str">
        <f t="shared" si="54"/>
        <v/>
      </c>
    </row>
    <row r="100" spans="1:56" x14ac:dyDescent="0.2">
      <c r="A100" t="s">
        <v>556</v>
      </c>
      <c r="B100" t="s">
        <v>801</v>
      </c>
      <c r="C100" t="s">
        <v>830</v>
      </c>
      <c r="D100">
        <v>2.5</v>
      </c>
      <c r="E100">
        <v>2.4</v>
      </c>
      <c r="F100">
        <v>3.6</v>
      </c>
      <c r="G100">
        <v>2.6</v>
      </c>
      <c r="H100">
        <v>4.9000000000000004</v>
      </c>
      <c r="I100">
        <v>2.1</v>
      </c>
      <c r="J100">
        <v>2.5</v>
      </c>
      <c r="K100">
        <v>5</v>
      </c>
      <c r="L100">
        <v>2.2999999999999998</v>
      </c>
      <c r="M100">
        <v>2.2000000000000002</v>
      </c>
      <c r="N100">
        <v>2.1</v>
      </c>
      <c r="O100">
        <v>5</v>
      </c>
      <c r="P100">
        <v>1.1000000000000001</v>
      </c>
      <c r="Q100">
        <v>1.2</v>
      </c>
      <c r="R100">
        <v>1.9</v>
      </c>
      <c r="S100">
        <v>1.2</v>
      </c>
      <c r="T100">
        <v>1.7</v>
      </c>
      <c r="U100">
        <v>5</v>
      </c>
      <c r="V100">
        <v>4.4000000000000004</v>
      </c>
      <c r="W100">
        <v>5</v>
      </c>
      <c r="X100">
        <v>4.2</v>
      </c>
      <c r="Y100">
        <v>1.3</v>
      </c>
      <c r="Z100">
        <v>4.5999999999999996</v>
      </c>
      <c r="AA100" s="28">
        <v>3</v>
      </c>
      <c r="AE100">
        <f t="shared" si="55"/>
        <v>0</v>
      </c>
      <c r="AF100">
        <f t="shared" si="56"/>
        <v>0</v>
      </c>
      <c r="AG100">
        <f t="shared" si="31"/>
        <v>0</v>
      </c>
      <c r="AH100" t="str">
        <f t="shared" si="32"/>
        <v/>
      </c>
      <c r="AI100" t="str">
        <f t="shared" si="33"/>
        <v/>
      </c>
      <c r="AJ100" t="str">
        <f t="shared" si="34"/>
        <v/>
      </c>
      <c r="AK100" t="str">
        <f t="shared" si="35"/>
        <v/>
      </c>
      <c r="AL100" t="str">
        <f t="shared" si="36"/>
        <v/>
      </c>
      <c r="AM100" t="str">
        <f t="shared" si="37"/>
        <v/>
      </c>
      <c r="AN100" t="str">
        <f t="shared" si="38"/>
        <v/>
      </c>
      <c r="AO100" t="str">
        <f t="shared" si="39"/>
        <v/>
      </c>
      <c r="AP100" t="str">
        <f t="shared" si="40"/>
        <v/>
      </c>
      <c r="AQ100" t="str">
        <f t="shared" si="41"/>
        <v/>
      </c>
      <c r="AR100" t="str">
        <f t="shared" si="42"/>
        <v/>
      </c>
      <c r="AS100" t="str">
        <f t="shared" si="43"/>
        <v/>
      </c>
      <c r="AT100" t="str">
        <f t="shared" si="44"/>
        <v/>
      </c>
      <c r="AU100" t="str">
        <f t="shared" si="45"/>
        <v/>
      </c>
      <c r="AV100" t="str">
        <f t="shared" si="46"/>
        <v/>
      </c>
      <c r="AW100" t="str">
        <f t="shared" si="47"/>
        <v/>
      </c>
      <c r="AX100" t="str">
        <f t="shared" si="48"/>
        <v/>
      </c>
      <c r="AY100" t="str">
        <f t="shared" si="49"/>
        <v/>
      </c>
      <c r="AZ100" t="str">
        <f t="shared" si="50"/>
        <v/>
      </c>
      <c r="BA100" t="str">
        <f t="shared" si="51"/>
        <v/>
      </c>
      <c r="BB100" t="str">
        <f t="shared" si="52"/>
        <v/>
      </c>
      <c r="BC100" t="str">
        <f t="shared" si="53"/>
        <v/>
      </c>
      <c r="BD100" t="str">
        <f t="shared" si="54"/>
        <v/>
      </c>
    </row>
    <row r="101" spans="1:56" x14ac:dyDescent="0.2">
      <c r="A101" t="s">
        <v>558</v>
      </c>
      <c r="D101" s="82">
        <v>1</v>
      </c>
      <c r="E101" s="82">
        <v>1</v>
      </c>
      <c r="F101" s="82">
        <v>1</v>
      </c>
      <c r="G101" s="82">
        <v>1</v>
      </c>
      <c r="H101" s="82">
        <v>1</v>
      </c>
      <c r="I101" s="82">
        <v>1</v>
      </c>
      <c r="J101" s="87">
        <v>1</v>
      </c>
      <c r="K101" s="84">
        <v>1</v>
      </c>
      <c r="L101" s="82">
        <v>1</v>
      </c>
      <c r="M101" s="82">
        <v>1</v>
      </c>
      <c r="N101" s="82">
        <v>1</v>
      </c>
      <c r="O101" s="82">
        <v>1</v>
      </c>
      <c r="P101" s="88">
        <v>1</v>
      </c>
      <c r="Q101" s="86">
        <v>5</v>
      </c>
      <c r="R101" s="81">
        <v>5</v>
      </c>
      <c r="S101" s="81">
        <v>5</v>
      </c>
      <c r="T101" s="87">
        <v>1</v>
      </c>
      <c r="U101" s="84">
        <v>1</v>
      </c>
      <c r="V101" s="82">
        <v>1</v>
      </c>
      <c r="W101" s="82">
        <v>1</v>
      </c>
      <c r="X101" s="82">
        <v>1</v>
      </c>
      <c r="Y101" s="82">
        <v>1</v>
      </c>
      <c r="Z101" s="88">
        <v>1</v>
      </c>
      <c r="AA101" s="28">
        <v>1.5</v>
      </c>
      <c r="AE101">
        <f t="shared" si="55"/>
        <v>0</v>
      </c>
      <c r="AF101">
        <f t="shared" si="56"/>
        <v>0</v>
      </c>
      <c r="AG101">
        <f t="shared" si="31"/>
        <v>0</v>
      </c>
      <c r="AH101" t="str">
        <f t="shared" si="32"/>
        <v/>
      </c>
      <c r="AI101" t="str">
        <f t="shared" si="33"/>
        <v/>
      </c>
      <c r="AJ101" t="str">
        <f t="shared" si="34"/>
        <v/>
      </c>
      <c r="AK101" t="str">
        <f t="shared" si="35"/>
        <v/>
      </c>
      <c r="AL101" t="str">
        <f t="shared" si="36"/>
        <v/>
      </c>
      <c r="AM101" t="str">
        <f t="shared" si="37"/>
        <v/>
      </c>
      <c r="AN101" t="str">
        <f t="shared" si="38"/>
        <v/>
      </c>
      <c r="AO101" t="str">
        <f t="shared" si="39"/>
        <v/>
      </c>
      <c r="AP101" t="str">
        <f t="shared" si="40"/>
        <v/>
      </c>
      <c r="AQ101" t="str">
        <f t="shared" si="41"/>
        <v/>
      </c>
      <c r="AR101" t="str">
        <f t="shared" si="42"/>
        <v/>
      </c>
      <c r="AS101" t="str">
        <f t="shared" si="43"/>
        <v/>
      </c>
      <c r="AT101" t="str">
        <f t="shared" si="44"/>
        <v/>
      </c>
      <c r="AU101" t="str">
        <f t="shared" si="45"/>
        <v/>
      </c>
      <c r="AV101" t="str">
        <f t="shared" si="46"/>
        <v/>
      </c>
      <c r="AW101" t="str">
        <f t="shared" si="47"/>
        <v/>
      </c>
      <c r="AX101" t="str">
        <f t="shared" si="48"/>
        <v/>
      </c>
      <c r="AY101" t="str">
        <f t="shared" si="49"/>
        <v/>
      </c>
      <c r="AZ101" t="str">
        <f t="shared" si="50"/>
        <v/>
      </c>
      <c r="BA101" t="str">
        <f t="shared" si="51"/>
        <v/>
      </c>
      <c r="BB101" t="str">
        <f t="shared" si="52"/>
        <v/>
      </c>
      <c r="BC101" t="str">
        <f t="shared" si="53"/>
        <v/>
      </c>
      <c r="BD101" t="str">
        <f t="shared" si="54"/>
        <v/>
      </c>
    </row>
    <row r="102" spans="1:56" x14ac:dyDescent="0.2">
      <c r="A102" t="s">
        <v>558</v>
      </c>
      <c r="B102" t="s">
        <v>797</v>
      </c>
      <c r="C102" t="s">
        <v>826</v>
      </c>
      <c r="D102">
        <v>1.5</v>
      </c>
      <c r="E102">
        <v>1.3</v>
      </c>
      <c r="F102">
        <v>1.4</v>
      </c>
      <c r="G102">
        <v>1.3</v>
      </c>
      <c r="H102">
        <v>1.2</v>
      </c>
      <c r="I102">
        <v>1.5</v>
      </c>
      <c r="J102">
        <v>1.6</v>
      </c>
      <c r="K102">
        <v>1.2</v>
      </c>
      <c r="L102">
        <v>1.2</v>
      </c>
      <c r="M102">
        <v>1.2</v>
      </c>
      <c r="N102">
        <v>1.2</v>
      </c>
      <c r="O102">
        <v>1.2</v>
      </c>
      <c r="P102">
        <v>1.2</v>
      </c>
      <c r="Q102">
        <v>5</v>
      </c>
      <c r="R102">
        <v>5</v>
      </c>
      <c r="S102">
        <v>5</v>
      </c>
      <c r="T102">
        <v>1.6</v>
      </c>
      <c r="U102">
        <v>1.5</v>
      </c>
      <c r="V102">
        <v>1.7</v>
      </c>
      <c r="W102">
        <v>1.6</v>
      </c>
      <c r="X102">
        <v>1.4</v>
      </c>
      <c r="Y102">
        <v>1</v>
      </c>
      <c r="Z102">
        <v>1</v>
      </c>
      <c r="AA102" s="28">
        <v>1.8</v>
      </c>
      <c r="AE102">
        <f t="shared" si="55"/>
        <v>0</v>
      </c>
      <c r="AF102">
        <f t="shared" si="56"/>
        <v>0</v>
      </c>
      <c r="AG102">
        <f t="shared" si="31"/>
        <v>0</v>
      </c>
      <c r="AH102" t="str">
        <f t="shared" si="32"/>
        <v/>
      </c>
      <c r="AI102" t="str">
        <f t="shared" si="33"/>
        <v/>
      </c>
      <c r="AJ102" t="str">
        <f t="shared" si="34"/>
        <v/>
      </c>
      <c r="AK102" t="str">
        <f t="shared" si="35"/>
        <v/>
      </c>
      <c r="AL102" t="str">
        <f t="shared" si="36"/>
        <v/>
      </c>
      <c r="AM102" t="str">
        <f t="shared" si="37"/>
        <v/>
      </c>
      <c r="AN102" t="str">
        <f t="shared" si="38"/>
        <v/>
      </c>
      <c r="AO102" t="str">
        <f t="shared" si="39"/>
        <v/>
      </c>
      <c r="AP102" t="str">
        <f t="shared" si="40"/>
        <v/>
      </c>
      <c r="AQ102" t="str">
        <f t="shared" si="41"/>
        <v/>
      </c>
      <c r="AR102" t="str">
        <f t="shared" si="42"/>
        <v/>
      </c>
      <c r="AS102" t="str">
        <f t="shared" si="43"/>
        <v/>
      </c>
      <c r="AT102" t="str">
        <f t="shared" si="44"/>
        <v/>
      </c>
      <c r="AU102" t="str">
        <f t="shared" si="45"/>
        <v/>
      </c>
      <c r="AV102" t="str">
        <f t="shared" si="46"/>
        <v/>
      </c>
      <c r="AW102" t="str">
        <f t="shared" si="47"/>
        <v/>
      </c>
      <c r="AX102" t="str">
        <f t="shared" si="48"/>
        <v/>
      </c>
      <c r="AY102" t="str">
        <f t="shared" si="49"/>
        <v/>
      </c>
      <c r="AZ102" t="str">
        <f t="shared" si="50"/>
        <v/>
      </c>
      <c r="BA102" t="str">
        <f t="shared" si="51"/>
        <v/>
      </c>
      <c r="BB102" t="str">
        <f t="shared" si="52"/>
        <v/>
      </c>
      <c r="BC102" t="str">
        <f t="shared" si="53"/>
        <v/>
      </c>
      <c r="BD102" t="str">
        <f t="shared" si="54"/>
        <v/>
      </c>
    </row>
    <row r="103" spans="1:56" x14ac:dyDescent="0.2">
      <c r="A103" t="s">
        <v>558</v>
      </c>
      <c r="B103" t="s">
        <v>794</v>
      </c>
      <c r="C103" t="s">
        <v>823</v>
      </c>
      <c r="D103">
        <v>1.7</v>
      </c>
      <c r="E103">
        <v>1.5</v>
      </c>
      <c r="F103">
        <v>1.7</v>
      </c>
      <c r="G103">
        <v>1.6</v>
      </c>
      <c r="H103">
        <v>1.3</v>
      </c>
      <c r="I103">
        <v>1.6</v>
      </c>
      <c r="J103">
        <v>1.8</v>
      </c>
      <c r="K103">
        <v>1.2</v>
      </c>
      <c r="L103">
        <v>1.4</v>
      </c>
      <c r="M103">
        <v>1.2</v>
      </c>
      <c r="N103">
        <v>1.2</v>
      </c>
      <c r="O103">
        <v>1.2</v>
      </c>
      <c r="P103">
        <v>1.2</v>
      </c>
      <c r="Q103">
        <v>5</v>
      </c>
      <c r="R103">
        <v>5</v>
      </c>
      <c r="S103">
        <v>5</v>
      </c>
      <c r="T103">
        <v>1.7</v>
      </c>
      <c r="U103">
        <v>1.5</v>
      </c>
      <c r="V103">
        <v>1.7</v>
      </c>
      <c r="W103">
        <v>1.6</v>
      </c>
      <c r="X103">
        <v>1.4</v>
      </c>
      <c r="Y103">
        <v>1</v>
      </c>
      <c r="Z103">
        <v>1</v>
      </c>
      <c r="AA103" s="28">
        <v>1.9</v>
      </c>
      <c r="AE103">
        <f t="shared" si="55"/>
        <v>0</v>
      </c>
      <c r="AF103">
        <f t="shared" si="56"/>
        <v>0</v>
      </c>
      <c r="AG103">
        <f t="shared" si="31"/>
        <v>0</v>
      </c>
      <c r="AH103" t="str">
        <f t="shared" si="32"/>
        <v/>
      </c>
      <c r="AI103" t="str">
        <f t="shared" si="33"/>
        <v/>
      </c>
      <c r="AJ103" t="str">
        <f t="shared" si="34"/>
        <v/>
      </c>
      <c r="AK103" t="str">
        <f t="shared" si="35"/>
        <v/>
      </c>
      <c r="AL103" t="str">
        <f t="shared" si="36"/>
        <v/>
      </c>
      <c r="AM103" t="str">
        <f t="shared" si="37"/>
        <v/>
      </c>
      <c r="AN103" t="str">
        <f t="shared" si="38"/>
        <v/>
      </c>
      <c r="AO103" t="str">
        <f t="shared" si="39"/>
        <v/>
      </c>
      <c r="AP103" t="str">
        <f t="shared" si="40"/>
        <v/>
      </c>
      <c r="AQ103" t="str">
        <f t="shared" si="41"/>
        <v/>
      </c>
      <c r="AR103" t="str">
        <f t="shared" si="42"/>
        <v/>
      </c>
      <c r="AS103" t="str">
        <f t="shared" si="43"/>
        <v/>
      </c>
      <c r="AT103" t="str">
        <f t="shared" si="44"/>
        <v/>
      </c>
      <c r="AU103" t="str">
        <f t="shared" si="45"/>
        <v/>
      </c>
      <c r="AV103" t="str">
        <f t="shared" si="46"/>
        <v/>
      </c>
      <c r="AW103" t="str">
        <f t="shared" si="47"/>
        <v/>
      </c>
      <c r="AX103" t="str">
        <f t="shared" si="48"/>
        <v/>
      </c>
      <c r="AY103" t="str">
        <f t="shared" si="49"/>
        <v/>
      </c>
      <c r="AZ103" t="str">
        <f t="shared" si="50"/>
        <v/>
      </c>
      <c r="BA103" t="str">
        <f t="shared" si="51"/>
        <v/>
      </c>
      <c r="BB103" t="str">
        <f t="shared" si="52"/>
        <v/>
      </c>
      <c r="BC103" t="str">
        <f t="shared" si="53"/>
        <v/>
      </c>
      <c r="BD103" t="str">
        <f t="shared" si="54"/>
        <v/>
      </c>
    </row>
    <row r="104" spans="1:56" x14ac:dyDescent="0.2">
      <c r="A104" t="s">
        <v>560</v>
      </c>
      <c r="D104" s="81">
        <v>4</v>
      </c>
      <c r="E104" s="80">
        <v>3</v>
      </c>
      <c r="F104" s="80">
        <v>3</v>
      </c>
      <c r="G104" s="80">
        <v>3</v>
      </c>
      <c r="H104" s="82">
        <v>2</v>
      </c>
      <c r="I104" s="81">
        <v>4</v>
      </c>
      <c r="J104" s="95">
        <v>3</v>
      </c>
      <c r="K104" s="84">
        <v>1</v>
      </c>
      <c r="L104" s="82">
        <v>1</v>
      </c>
      <c r="M104" s="82">
        <v>1</v>
      </c>
      <c r="N104" s="82">
        <v>1</v>
      </c>
      <c r="O104" s="82">
        <v>1</v>
      </c>
      <c r="P104" s="88">
        <v>1</v>
      </c>
      <c r="Q104" s="86">
        <v>4</v>
      </c>
      <c r="R104" s="82">
        <v>1</v>
      </c>
      <c r="S104" s="81">
        <v>4</v>
      </c>
      <c r="T104" s="87">
        <v>1</v>
      </c>
      <c r="U104" s="84">
        <v>1</v>
      </c>
      <c r="V104" s="82">
        <v>1</v>
      </c>
      <c r="W104" s="82">
        <v>1</v>
      </c>
      <c r="X104" s="82">
        <v>1</v>
      </c>
      <c r="Y104" s="82">
        <v>1</v>
      </c>
      <c r="Z104" s="88">
        <v>1</v>
      </c>
      <c r="AA104" s="28">
        <v>1.9</v>
      </c>
      <c r="AE104">
        <f t="shared" si="55"/>
        <v>0</v>
      </c>
      <c r="AF104">
        <f t="shared" si="56"/>
        <v>0</v>
      </c>
      <c r="AG104">
        <f t="shared" si="31"/>
        <v>0</v>
      </c>
      <c r="AH104" t="str">
        <f t="shared" si="32"/>
        <v/>
      </c>
      <c r="AI104" t="str">
        <f t="shared" si="33"/>
        <v/>
      </c>
      <c r="AJ104" t="str">
        <f t="shared" si="34"/>
        <v/>
      </c>
      <c r="AK104" t="str">
        <f t="shared" si="35"/>
        <v/>
      </c>
      <c r="AL104" t="str">
        <f t="shared" si="36"/>
        <v/>
      </c>
      <c r="AM104" t="str">
        <f t="shared" si="37"/>
        <v/>
      </c>
      <c r="AN104" t="str">
        <f t="shared" si="38"/>
        <v/>
      </c>
      <c r="AO104" t="str">
        <f t="shared" si="39"/>
        <v/>
      </c>
      <c r="AP104" t="str">
        <f t="shared" si="40"/>
        <v/>
      </c>
      <c r="AQ104" t="str">
        <f t="shared" si="41"/>
        <v/>
      </c>
      <c r="AR104" t="str">
        <f t="shared" si="42"/>
        <v/>
      </c>
      <c r="AS104" t="str">
        <f t="shared" si="43"/>
        <v/>
      </c>
      <c r="AT104" t="str">
        <f t="shared" si="44"/>
        <v/>
      </c>
      <c r="AU104" t="str">
        <f t="shared" si="45"/>
        <v/>
      </c>
      <c r="AV104" t="str">
        <f t="shared" si="46"/>
        <v/>
      </c>
      <c r="AW104" t="str">
        <f t="shared" si="47"/>
        <v/>
      </c>
      <c r="AX104" t="str">
        <f t="shared" si="48"/>
        <v/>
      </c>
      <c r="AY104" t="str">
        <f t="shared" si="49"/>
        <v/>
      </c>
      <c r="AZ104" t="str">
        <f t="shared" si="50"/>
        <v/>
      </c>
      <c r="BA104" t="str">
        <f t="shared" si="51"/>
        <v/>
      </c>
      <c r="BB104" t="str">
        <f t="shared" si="52"/>
        <v/>
      </c>
      <c r="BC104" t="str">
        <f t="shared" si="53"/>
        <v/>
      </c>
      <c r="BD104" t="str">
        <f t="shared" si="54"/>
        <v/>
      </c>
    </row>
    <row r="105" spans="1:56" x14ac:dyDescent="0.2">
      <c r="A105" t="s">
        <v>560</v>
      </c>
      <c r="B105" t="s">
        <v>797</v>
      </c>
      <c r="C105" t="s">
        <v>826</v>
      </c>
      <c r="D105">
        <v>4.5</v>
      </c>
      <c r="E105">
        <v>3.5</v>
      </c>
      <c r="F105">
        <v>3.6</v>
      </c>
      <c r="G105">
        <v>3.4</v>
      </c>
      <c r="H105">
        <v>2.1</v>
      </c>
      <c r="I105">
        <v>4.4000000000000004</v>
      </c>
      <c r="J105">
        <v>3.2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5</v>
      </c>
      <c r="R105">
        <v>1.3</v>
      </c>
      <c r="S105">
        <v>4.5999999999999996</v>
      </c>
      <c r="T105">
        <v>1.9</v>
      </c>
      <c r="U105">
        <v>1</v>
      </c>
      <c r="V105">
        <v>1</v>
      </c>
      <c r="W105">
        <v>1.6</v>
      </c>
      <c r="X105">
        <v>1</v>
      </c>
      <c r="Y105">
        <v>1</v>
      </c>
      <c r="Z105">
        <v>1</v>
      </c>
      <c r="AA105" s="28">
        <v>2.2000000000000002</v>
      </c>
      <c r="AE105">
        <f t="shared" si="55"/>
        <v>0</v>
      </c>
      <c r="AF105">
        <f t="shared" si="56"/>
        <v>0</v>
      </c>
      <c r="AG105">
        <f t="shared" si="31"/>
        <v>0</v>
      </c>
      <c r="AH105" t="str">
        <f t="shared" si="32"/>
        <v/>
      </c>
      <c r="AI105" t="str">
        <f t="shared" si="33"/>
        <v/>
      </c>
      <c r="AJ105" t="str">
        <f t="shared" si="34"/>
        <v/>
      </c>
      <c r="AK105" t="str">
        <f t="shared" si="35"/>
        <v/>
      </c>
      <c r="AL105" t="str">
        <f t="shared" si="36"/>
        <v/>
      </c>
      <c r="AM105" t="str">
        <f t="shared" si="37"/>
        <v/>
      </c>
      <c r="AN105" t="str">
        <f t="shared" si="38"/>
        <v/>
      </c>
      <c r="AO105" t="str">
        <f t="shared" si="39"/>
        <v/>
      </c>
      <c r="AP105" t="str">
        <f t="shared" si="40"/>
        <v/>
      </c>
      <c r="AQ105" t="str">
        <f t="shared" si="41"/>
        <v/>
      </c>
      <c r="AR105" t="str">
        <f t="shared" si="42"/>
        <v/>
      </c>
      <c r="AS105" t="str">
        <f t="shared" si="43"/>
        <v/>
      </c>
      <c r="AT105" t="str">
        <f t="shared" si="44"/>
        <v/>
      </c>
      <c r="AU105" t="str">
        <f t="shared" si="45"/>
        <v/>
      </c>
      <c r="AV105" t="str">
        <f t="shared" si="46"/>
        <v/>
      </c>
      <c r="AW105" t="str">
        <f t="shared" si="47"/>
        <v/>
      </c>
      <c r="AX105" t="str">
        <f t="shared" si="48"/>
        <v/>
      </c>
      <c r="AY105" t="str">
        <f t="shared" si="49"/>
        <v/>
      </c>
      <c r="AZ105" t="str">
        <f t="shared" si="50"/>
        <v/>
      </c>
      <c r="BA105" t="str">
        <f t="shared" si="51"/>
        <v/>
      </c>
      <c r="BB105" t="str">
        <f t="shared" si="52"/>
        <v/>
      </c>
      <c r="BC105" t="str">
        <f t="shared" si="53"/>
        <v/>
      </c>
      <c r="BD105" t="str">
        <f t="shared" si="54"/>
        <v/>
      </c>
    </row>
    <row r="106" spans="1:56" x14ac:dyDescent="0.2">
      <c r="A106" t="s">
        <v>560</v>
      </c>
      <c r="B106" t="s">
        <v>794</v>
      </c>
      <c r="C106" t="s">
        <v>823</v>
      </c>
      <c r="D106">
        <v>4.7</v>
      </c>
      <c r="E106">
        <v>3.7</v>
      </c>
      <c r="F106">
        <v>3.6</v>
      </c>
      <c r="G106">
        <v>3.8</v>
      </c>
      <c r="H106">
        <v>2.1</v>
      </c>
      <c r="I106">
        <v>4.7</v>
      </c>
      <c r="J106">
        <v>3.3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1.2</v>
      </c>
      <c r="Q106">
        <v>5</v>
      </c>
      <c r="R106">
        <v>1.3</v>
      </c>
      <c r="S106">
        <v>4.8</v>
      </c>
      <c r="T106">
        <v>1.9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 s="28">
        <v>2.2000000000000002</v>
      </c>
      <c r="AE106">
        <f t="shared" si="55"/>
        <v>0</v>
      </c>
      <c r="AF106">
        <f t="shared" si="56"/>
        <v>0</v>
      </c>
      <c r="AG106">
        <f t="shared" si="31"/>
        <v>0</v>
      </c>
      <c r="AH106" t="str">
        <f t="shared" si="32"/>
        <v/>
      </c>
      <c r="AI106" t="str">
        <f t="shared" si="33"/>
        <v/>
      </c>
      <c r="AJ106" t="str">
        <f t="shared" si="34"/>
        <v/>
      </c>
      <c r="AK106" t="str">
        <f t="shared" si="35"/>
        <v/>
      </c>
      <c r="AL106" t="str">
        <f t="shared" si="36"/>
        <v/>
      </c>
      <c r="AM106" t="str">
        <f t="shared" si="37"/>
        <v/>
      </c>
      <c r="AN106" t="str">
        <f t="shared" si="38"/>
        <v/>
      </c>
      <c r="AO106" t="str">
        <f t="shared" si="39"/>
        <v/>
      </c>
      <c r="AP106" t="str">
        <f t="shared" si="40"/>
        <v/>
      </c>
      <c r="AQ106" t="str">
        <f t="shared" si="41"/>
        <v/>
      </c>
      <c r="AR106" t="str">
        <f t="shared" si="42"/>
        <v/>
      </c>
      <c r="AS106" t="str">
        <f t="shared" si="43"/>
        <v/>
      </c>
      <c r="AT106" t="str">
        <f t="shared" si="44"/>
        <v/>
      </c>
      <c r="AU106" t="str">
        <f t="shared" si="45"/>
        <v/>
      </c>
      <c r="AV106" t="str">
        <f t="shared" si="46"/>
        <v/>
      </c>
      <c r="AW106" t="str">
        <f t="shared" si="47"/>
        <v/>
      </c>
      <c r="AX106" t="str">
        <f t="shared" si="48"/>
        <v/>
      </c>
      <c r="AY106" t="str">
        <f t="shared" si="49"/>
        <v/>
      </c>
      <c r="AZ106" t="str">
        <f t="shared" si="50"/>
        <v/>
      </c>
      <c r="BA106" t="str">
        <f t="shared" si="51"/>
        <v/>
      </c>
      <c r="BB106" t="str">
        <f t="shared" si="52"/>
        <v/>
      </c>
      <c r="BC106" t="str">
        <f t="shared" si="53"/>
        <v/>
      </c>
      <c r="BD106" t="str">
        <f t="shared" si="54"/>
        <v/>
      </c>
    </row>
    <row r="107" spans="1:56" x14ac:dyDescent="0.2">
      <c r="A107" t="s">
        <v>562</v>
      </c>
      <c r="D107" s="80">
        <v>3</v>
      </c>
      <c r="E107" s="82">
        <v>2</v>
      </c>
      <c r="F107" s="81">
        <v>4</v>
      </c>
      <c r="G107" s="80">
        <v>3</v>
      </c>
      <c r="H107" s="80">
        <v>3</v>
      </c>
      <c r="I107" s="80">
        <v>3</v>
      </c>
      <c r="J107" s="83">
        <v>4</v>
      </c>
      <c r="K107" s="86">
        <v>4</v>
      </c>
      <c r="L107" s="82">
        <v>1</v>
      </c>
      <c r="M107" s="80">
        <v>3</v>
      </c>
      <c r="N107" s="80">
        <v>3</v>
      </c>
      <c r="O107" s="81">
        <v>4</v>
      </c>
      <c r="P107" s="85">
        <v>3</v>
      </c>
      <c r="Q107" s="84">
        <v>2</v>
      </c>
      <c r="R107" s="81">
        <v>4</v>
      </c>
      <c r="S107" s="81">
        <v>4</v>
      </c>
      <c r="T107" s="95">
        <v>3</v>
      </c>
      <c r="U107" s="84">
        <v>2</v>
      </c>
      <c r="V107" s="82">
        <v>1</v>
      </c>
      <c r="W107" s="81">
        <v>4</v>
      </c>
      <c r="X107" s="82">
        <v>1</v>
      </c>
      <c r="Y107" s="81">
        <v>4</v>
      </c>
      <c r="Z107" s="88">
        <v>2</v>
      </c>
      <c r="AA107" s="28">
        <v>2.9</v>
      </c>
      <c r="AE107">
        <f t="shared" si="55"/>
        <v>0</v>
      </c>
      <c r="AF107">
        <f t="shared" si="56"/>
        <v>0</v>
      </c>
      <c r="AG107">
        <f t="shared" si="31"/>
        <v>0</v>
      </c>
      <c r="AH107" t="str">
        <f t="shared" si="32"/>
        <v/>
      </c>
      <c r="AI107" t="str">
        <f t="shared" si="33"/>
        <v/>
      </c>
      <c r="AJ107" t="str">
        <f t="shared" si="34"/>
        <v/>
      </c>
      <c r="AK107" t="str">
        <f t="shared" si="35"/>
        <v/>
      </c>
      <c r="AL107" t="str">
        <f t="shared" si="36"/>
        <v/>
      </c>
      <c r="AM107" t="str">
        <f t="shared" si="37"/>
        <v/>
      </c>
      <c r="AN107" t="str">
        <f t="shared" si="38"/>
        <v/>
      </c>
      <c r="AO107" t="str">
        <f t="shared" si="39"/>
        <v/>
      </c>
      <c r="AP107" t="str">
        <f t="shared" si="40"/>
        <v/>
      </c>
      <c r="AQ107" t="str">
        <f t="shared" si="41"/>
        <v/>
      </c>
      <c r="AR107" t="str">
        <f t="shared" si="42"/>
        <v/>
      </c>
      <c r="AS107" t="str">
        <f t="shared" si="43"/>
        <v/>
      </c>
      <c r="AT107" t="str">
        <f t="shared" si="44"/>
        <v/>
      </c>
      <c r="AU107" t="str">
        <f t="shared" si="45"/>
        <v/>
      </c>
      <c r="AV107" t="str">
        <f t="shared" si="46"/>
        <v/>
      </c>
      <c r="AW107" t="str">
        <f t="shared" si="47"/>
        <v/>
      </c>
      <c r="AX107" t="str">
        <f t="shared" si="48"/>
        <v/>
      </c>
      <c r="AY107" t="str">
        <f t="shared" si="49"/>
        <v/>
      </c>
      <c r="AZ107" t="str">
        <f t="shared" si="50"/>
        <v/>
      </c>
      <c r="BA107" t="str">
        <f t="shared" si="51"/>
        <v/>
      </c>
      <c r="BB107" t="str">
        <f t="shared" si="52"/>
        <v/>
      </c>
      <c r="BC107" t="str">
        <f t="shared" si="53"/>
        <v/>
      </c>
      <c r="BD107" t="str">
        <f t="shared" si="54"/>
        <v/>
      </c>
    </row>
    <row r="108" spans="1:56" x14ac:dyDescent="0.2">
      <c r="A108" t="s">
        <v>562</v>
      </c>
      <c r="B108" t="s">
        <v>795</v>
      </c>
      <c r="C108" t="s">
        <v>824</v>
      </c>
      <c r="D108">
        <v>3.4</v>
      </c>
      <c r="E108">
        <v>2.1</v>
      </c>
      <c r="F108">
        <v>4.4000000000000004</v>
      </c>
      <c r="G108">
        <v>3.8</v>
      </c>
      <c r="H108">
        <v>3.3</v>
      </c>
      <c r="I108">
        <v>3.5</v>
      </c>
      <c r="J108">
        <v>4.4000000000000004</v>
      </c>
      <c r="K108">
        <v>4.8</v>
      </c>
      <c r="L108">
        <v>1.6</v>
      </c>
      <c r="M108">
        <v>3.4</v>
      </c>
      <c r="N108">
        <v>3.4</v>
      </c>
      <c r="O108">
        <v>4.9000000000000004</v>
      </c>
      <c r="P108">
        <v>3.3</v>
      </c>
      <c r="Q108">
        <v>2.4</v>
      </c>
      <c r="R108">
        <v>4.9000000000000004</v>
      </c>
      <c r="S108">
        <v>4.9000000000000004</v>
      </c>
      <c r="T108">
        <v>3.9</v>
      </c>
      <c r="U108">
        <v>2.8</v>
      </c>
      <c r="V108">
        <v>1.8</v>
      </c>
      <c r="W108">
        <v>4.9000000000000004</v>
      </c>
      <c r="X108">
        <v>1.7</v>
      </c>
      <c r="Y108">
        <v>4.4000000000000004</v>
      </c>
      <c r="Z108">
        <v>2.8</v>
      </c>
      <c r="AA108" s="28">
        <v>3.5</v>
      </c>
      <c r="AE108">
        <f t="shared" si="55"/>
        <v>0</v>
      </c>
      <c r="AF108">
        <f t="shared" si="56"/>
        <v>0</v>
      </c>
      <c r="AG108">
        <f t="shared" si="31"/>
        <v>0</v>
      </c>
      <c r="AH108" t="str">
        <f t="shared" si="32"/>
        <v/>
      </c>
      <c r="AI108" t="str">
        <f t="shared" si="33"/>
        <v/>
      </c>
      <c r="AJ108" t="str">
        <f t="shared" si="34"/>
        <v/>
      </c>
      <c r="AK108" t="str">
        <f t="shared" si="35"/>
        <v/>
      </c>
      <c r="AL108" t="str">
        <f t="shared" si="36"/>
        <v/>
      </c>
      <c r="AM108" t="str">
        <f t="shared" si="37"/>
        <v/>
      </c>
      <c r="AN108" t="str">
        <f t="shared" si="38"/>
        <v/>
      </c>
      <c r="AO108" t="str">
        <f t="shared" si="39"/>
        <v/>
      </c>
      <c r="AP108" t="str">
        <f t="shared" si="40"/>
        <v/>
      </c>
      <c r="AQ108" t="str">
        <f t="shared" si="41"/>
        <v/>
      </c>
      <c r="AR108" t="str">
        <f t="shared" si="42"/>
        <v/>
      </c>
      <c r="AS108" t="str">
        <f t="shared" si="43"/>
        <v/>
      </c>
      <c r="AT108" t="str">
        <f t="shared" si="44"/>
        <v/>
      </c>
      <c r="AU108" t="str">
        <f t="shared" si="45"/>
        <v/>
      </c>
      <c r="AV108" t="str">
        <f t="shared" si="46"/>
        <v/>
      </c>
      <c r="AW108" t="str">
        <f t="shared" si="47"/>
        <v/>
      </c>
      <c r="AX108" t="str">
        <f t="shared" si="48"/>
        <v/>
      </c>
      <c r="AY108" t="str">
        <f t="shared" si="49"/>
        <v/>
      </c>
      <c r="AZ108" t="str">
        <f t="shared" si="50"/>
        <v/>
      </c>
      <c r="BA108" t="str">
        <f t="shared" si="51"/>
        <v/>
      </c>
      <c r="BB108" t="str">
        <f t="shared" si="52"/>
        <v/>
      </c>
      <c r="BC108" t="str">
        <f t="shared" si="53"/>
        <v/>
      </c>
      <c r="BD108" t="str">
        <f t="shared" si="54"/>
        <v/>
      </c>
    </row>
    <row r="109" spans="1:56" x14ac:dyDescent="0.2">
      <c r="A109" t="s">
        <v>562</v>
      </c>
      <c r="B109" t="s">
        <v>805</v>
      </c>
      <c r="C109" t="s">
        <v>832</v>
      </c>
      <c r="D109">
        <v>3.5</v>
      </c>
      <c r="E109">
        <v>2.9</v>
      </c>
      <c r="F109">
        <v>4.7</v>
      </c>
      <c r="G109">
        <v>3.2</v>
      </c>
      <c r="H109">
        <v>3.3</v>
      </c>
      <c r="I109">
        <v>3.6</v>
      </c>
      <c r="J109">
        <v>4.4000000000000004</v>
      </c>
      <c r="K109">
        <v>4.8</v>
      </c>
      <c r="L109">
        <v>1.2</v>
      </c>
      <c r="M109">
        <v>3.5</v>
      </c>
      <c r="N109">
        <v>3.6</v>
      </c>
      <c r="O109">
        <v>4.9000000000000004</v>
      </c>
      <c r="P109">
        <v>3.3</v>
      </c>
      <c r="Q109">
        <v>2.8</v>
      </c>
      <c r="R109">
        <v>4.9000000000000004</v>
      </c>
      <c r="S109">
        <v>4.5</v>
      </c>
      <c r="T109">
        <v>3.2</v>
      </c>
      <c r="U109">
        <v>2.7</v>
      </c>
      <c r="V109">
        <v>1.5</v>
      </c>
      <c r="W109">
        <v>4.9000000000000004</v>
      </c>
      <c r="X109">
        <v>1.2</v>
      </c>
      <c r="Y109">
        <v>5</v>
      </c>
      <c r="Z109">
        <v>2.6</v>
      </c>
      <c r="AA109" s="28">
        <v>3.5</v>
      </c>
      <c r="AE109">
        <f t="shared" si="55"/>
        <v>0</v>
      </c>
      <c r="AF109">
        <f t="shared" si="56"/>
        <v>0</v>
      </c>
      <c r="AG109">
        <f t="shared" si="31"/>
        <v>0</v>
      </c>
      <c r="AH109" t="str">
        <f t="shared" si="32"/>
        <v/>
      </c>
      <c r="AI109" t="str">
        <f t="shared" si="33"/>
        <v/>
      </c>
      <c r="AJ109" t="str">
        <f t="shared" si="34"/>
        <v/>
      </c>
      <c r="AK109" t="str">
        <f t="shared" si="35"/>
        <v/>
      </c>
      <c r="AL109" t="str">
        <f t="shared" si="36"/>
        <v/>
      </c>
      <c r="AM109" t="str">
        <f t="shared" si="37"/>
        <v/>
      </c>
      <c r="AN109" t="str">
        <f t="shared" si="38"/>
        <v/>
      </c>
      <c r="AO109" t="str">
        <f t="shared" si="39"/>
        <v/>
      </c>
      <c r="AP109" t="str">
        <f t="shared" si="40"/>
        <v/>
      </c>
      <c r="AQ109" t="str">
        <f t="shared" si="41"/>
        <v/>
      </c>
      <c r="AR109" t="str">
        <f t="shared" si="42"/>
        <v/>
      </c>
      <c r="AS109" t="str">
        <f t="shared" si="43"/>
        <v/>
      </c>
      <c r="AT109" t="str">
        <f t="shared" si="44"/>
        <v/>
      </c>
      <c r="AU109" t="str">
        <f t="shared" si="45"/>
        <v/>
      </c>
      <c r="AV109" t="str">
        <f t="shared" si="46"/>
        <v/>
      </c>
      <c r="AW109" t="str">
        <f t="shared" si="47"/>
        <v/>
      </c>
      <c r="AX109" t="str">
        <f t="shared" si="48"/>
        <v/>
      </c>
      <c r="AY109" t="str">
        <f t="shared" si="49"/>
        <v/>
      </c>
      <c r="AZ109" t="str">
        <f t="shared" si="50"/>
        <v/>
      </c>
      <c r="BA109" t="str">
        <f t="shared" si="51"/>
        <v/>
      </c>
      <c r="BB109" t="str">
        <f t="shared" si="52"/>
        <v/>
      </c>
      <c r="BC109" t="str">
        <f t="shared" si="53"/>
        <v/>
      </c>
      <c r="BD109" t="str">
        <f t="shared" si="54"/>
        <v/>
      </c>
    </row>
    <row r="110" spans="1:56" x14ac:dyDescent="0.2">
      <c r="A110" t="s">
        <v>562</v>
      </c>
      <c r="B110" t="s">
        <v>713</v>
      </c>
      <c r="C110" t="s">
        <v>868</v>
      </c>
      <c r="D110">
        <v>3.9</v>
      </c>
      <c r="E110">
        <v>2.8</v>
      </c>
      <c r="F110">
        <v>5</v>
      </c>
      <c r="G110">
        <v>3.6</v>
      </c>
      <c r="H110">
        <v>3.9</v>
      </c>
      <c r="I110">
        <v>3.8</v>
      </c>
      <c r="J110">
        <v>5</v>
      </c>
      <c r="K110">
        <v>4.5999999999999996</v>
      </c>
      <c r="L110">
        <v>1.5</v>
      </c>
      <c r="M110">
        <v>3.1</v>
      </c>
      <c r="N110">
        <v>3.2</v>
      </c>
      <c r="O110">
        <v>4.2</v>
      </c>
      <c r="P110">
        <v>4</v>
      </c>
      <c r="Q110">
        <v>2.2000000000000002</v>
      </c>
      <c r="R110">
        <v>4.2</v>
      </c>
      <c r="S110">
        <v>4.5</v>
      </c>
      <c r="T110">
        <v>3.9</v>
      </c>
      <c r="U110">
        <v>2.1</v>
      </c>
      <c r="V110">
        <v>1.3</v>
      </c>
      <c r="W110">
        <v>4.5</v>
      </c>
      <c r="X110">
        <v>1.2</v>
      </c>
      <c r="Y110">
        <v>4</v>
      </c>
      <c r="Z110">
        <v>2.2000000000000002</v>
      </c>
      <c r="AA110" s="28">
        <v>3.4</v>
      </c>
      <c r="AE110">
        <f t="shared" si="55"/>
        <v>0</v>
      </c>
      <c r="AF110">
        <f t="shared" si="56"/>
        <v>0</v>
      </c>
      <c r="AG110">
        <f t="shared" si="31"/>
        <v>0</v>
      </c>
      <c r="AH110" t="str">
        <f t="shared" si="32"/>
        <v/>
      </c>
      <c r="AI110" t="str">
        <f t="shared" si="33"/>
        <v/>
      </c>
      <c r="AJ110" t="str">
        <f t="shared" si="34"/>
        <v/>
      </c>
      <c r="AK110" t="str">
        <f t="shared" si="35"/>
        <v/>
      </c>
      <c r="AL110" t="str">
        <f t="shared" si="36"/>
        <v/>
      </c>
      <c r="AM110" t="str">
        <f t="shared" si="37"/>
        <v/>
      </c>
      <c r="AN110" t="str">
        <f t="shared" si="38"/>
        <v/>
      </c>
      <c r="AO110" t="str">
        <f t="shared" si="39"/>
        <v/>
      </c>
      <c r="AP110" t="str">
        <f t="shared" si="40"/>
        <v/>
      </c>
      <c r="AQ110" t="str">
        <f t="shared" si="41"/>
        <v/>
      </c>
      <c r="AR110" t="str">
        <f t="shared" si="42"/>
        <v/>
      </c>
      <c r="AS110" t="str">
        <f t="shared" si="43"/>
        <v/>
      </c>
      <c r="AT110" t="str">
        <f t="shared" si="44"/>
        <v/>
      </c>
      <c r="AU110" t="str">
        <f t="shared" si="45"/>
        <v/>
      </c>
      <c r="AV110" t="str">
        <f t="shared" si="46"/>
        <v/>
      </c>
      <c r="AW110" t="str">
        <f t="shared" si="47"/>
        <v/>
      </c>
      <c r="AX110" t="str">
        <f t="shared" si="48"/>
        <v/>
      </c>
      <c r="AY110" t="str">
        <f t="shared" si="49"/>
        <v/>
      </c>
      <c r="AZ110" t="str">
        <f t="shared" si="50"/>
        <v/>
      </c>
      <c r="BA110" t="str">
        <f t="shared" si="51"/>
        <v/>
      </c>
      <c r="BB110" t="str">
        <f t="shared" si="52"/>
        <v/>
      </c>
      <c r="BC110" t="str">
        <f t="shared" si="53"/>
        <v/>
      </c>
      <c r="BD110" t="str">
        <f t="shared" si="54"/>
        <v/>
      </c>
    </row>
    <row r="111" spans="1:56" x14ac:dyDescent="0.2">
      <c r="A111" t="s">
        <v>562</v>
      </c>
      <c r="B111" t="s">
        <v>806</v>
      </c>
      <c r="C111" t="s">
        <v>833</v>
      </c>
      <c r="D111">
        <v>3.9</v>
      </c>
      <c r="E111">
        <v>2.2999999999999998</v>
      </c>
      <c r="F111">
        <v>4.5</v>
      </c>
      <c r="G111">
        <v>3.5</v>
      </c>
      <c r="H111">
        <v>3.5</v>
      </c>
      <c r="I111">
        <v>3.5</v>
      </c>
      <c r="J111">
        <v>4.4000000000000004</v>
      </c>
      <c r="K111">
        <v>4.3</v>
      </c>
      <c r="L111">
        <v>1.2</v>
      </c>
      <c r="M111">
        <v>3</v>
      </c>
      <c r="N111">
        <v>3.2</v>
      </c>
      <c r="O111">
        <v>4.2</v>
      </c>
      <c r="P111">
        <v>3.7</v>
      </c>
      <c r="Q111">
        <v>2.2000000000000002</v>
      </c>
      <c r="R111">
        <v>4.3</v>
      </c>
      <c r="S111">
        <v>4.4000000000000004</v>
      </c>
      <c r="T111">
        <v>3.2</v>
      </c>
      <c r="U111">
        <v>2.2999999999999998</v>
      </c>
      <c r="V111">
        <v>1.4</v>
      </c>
      <c r="W111">
        <v>4.2</v>
      </c>
      <c r="X111">
        <v>1.2</v>
      </c>
      <c r="Y111">
        <v>4</v>
      </c>
      <c r="Z111">
        <v>2.2000000000000002</v>
      </c>
      <c r="AA111" s="28">
        <v>3.2</v>
      </c>
      <c r="AE111">
        <f t="shared" si="55"/>
        <v>0</v>
      </c>
      <c r="AF111">
        <f t="shared" si="56"/>
        <v>0</v>
      </c>
      <c r="AG111">
        <f t="shared" si="31"/>
        <v>0</v>
      </c>
      <c r="AH111" t="str">
        <f t="shared" si="32"/>
        <v/>
      </c>
      <c r="AI111" t="str">
        <f t="shared" si="33"/>
        <v/>
      </c>
      <c r="AJ111" t="str">
        <f t="shared" si="34"/>
        <v/>
      </c>
      <c r="AK111" t="str">
        <f t="shared" si="35"/>
        <v/>
      </c>
      <c r="AL111" t="str">
        <f t="shared" si="36"/>
        <v/>
      </c>
      <c r="AM111" t="str">
        <f t="shared" si="37"/>
        <v/>
      </c>
      <c r="AN111" t="str">
        <f t="shared" si="38"/>
        <v/>
      </c>
      <c r="AO111" t="str">
        <f t="shared" si="39"/>
        <v/>
      </c>
      <c r="AP111" t="str">
        <f t="shared" si="40"/>
        <v/>
      </c>
      <c r="AQ111" t="str">
        <f t="shared" si="41"/>
        <v/>
      </c>
      <c r="AR111" t="str">
        <f t="shared" si="42"/>
        <v/>
      </c>
      <c r="AS111" t="str">
        <f t="shared" si="43"/>
        <v/>
      </c>
      <c r="AT111" t="str">
        <f t="shared" si="44"/>
        <v/>
      </c>
      <c r="AU111" t="str">
        <f t="shared" si="45"/>
        <v/>
      </c>
      <c r="AV111" t="str">
        <f t="shared" si="46"/>
        <v/>
      </c>
      <c r="AW111" t="str">
        <f t="shared" si="47"/>
        <v/>
      </c>
      <c r="AX111" t="str">
        <f t="shared" si="48"/>
        <v/>
      </c>
      <c r="AY111" t="str">
        <f t="shared" si="49"/>
        <v/>
      </c>
      <c r="AZ111" t="str">
        <f t="shared" si="50"/>
        <v/>
      </c>
      <c r="BA111" t="str">
        <f t="shared" si="51"/>
        <v/>
      </c>
      <c r="BB111" t="str">
        <f t="shared" si="52"/>
        <v/>
      </c>
      <c r="BC111" t="str">
        <f t="shared" si="53"/>
        <v/>
      </c>
      <c r="BD111" t="str">
        <f t="shared" si="54"/>
        <v/>
      </c>
    </row>
    <row r="112" spans="1:56" x14ac:dyDescent="0.2">
      <c r="A112" t="s">
        <v>564</v>
      </c>
      <c r="D112" s="80">
        <v>3</v>
      </c>
      <c r="E112" s="91">
        <v>2</v>
      </c>
      <c r="F112" s="80">
        <v>3</v>
      </c>
      <c r="G112" s="80">
        <v>3</v>
      </c>
      <c r="H112" s="82">
        <v>4</v>
      </c>
      <c r="I112" s="80">
        <v>3</v>
      </c>
      <c r="J112" s="87">
        <v>4</v>
      </c>
      <c r="K112" s="84">
        <v>4</v>
      </c>
      <c r="L112" s="91">
        <v>2</v>
      </c>
      <c r="M112" s="82">
        <v>4</v>
      </c>
      <c r="N112" s="82">
        <v>4</v>
      </c>
      <c r="O112" s="82">
        <v>4</v>
      </c>
      <c r="P112" s="94">
        <v>1</v>
      </c>
      <c r="Q112" s="93">
        <v>1</v>
      </c>
      <c r="R112" s="82">
        <v>4</v>
      </c>
      <c r="S112" s="91">
        <v>2</v>
      </c>
      <c r="T112" s="87">
        <v>4</v>
      </c>
      <c r="U112" s="84">
        <v>4</v>
      </c>
      <c r="V112" s="82">
        <v>4</v>
      </c>
      <c r="W112" s="82">
        <v>4</v>
      </c>
      <c r="X112" s="82">
        <v>4</v>
      </c>
      <c r="Y112" s="91">
        <v>1</v>
      </c>
      <c r="Z112" s="88">
        <v>4</v>
      </c>
      <c r="AA112" s="28">
        <v>3.2</v>
      </c>
      <c r="AE112">
        <f t="shared" si="55"/>
        <v>0</v>
      </c>
      <c r="AF112">
        <f t="shared" si="56"/>
        <v>0</v>
      </c>
      <c r="AG112">
        <f t="shared" si="31"/>
        <v>0</v>
      </c>
      <c r="AH112" t="str">
        <f t="shared" si="32"/>
        <v/>
      </c>
      <c r="AI112" t="str">
        <f t="shared" si="33"/>
        <v/>
      </c>
      <c r="AJ112" t="str">
        <f t="shared" si="34"/>
        <v/>
      </c>
      <c r="AK112" t="str">
        <f t="shared" si="35"/>
        <v/>
      </c>
      <c r="AL112" t="str">
        <f t="shared" si="36"/>
        <v/>
      </c>
      <c r="AM112" t="str">
        <f t="shared" si="37"/>
        <v/>
      </c>
      <c r="AN112" t="str">
        <f t="shared" si="38"/>
        <v/>
      </c>
      <c r="AO112" t="str">
        <f t="shared" si="39"/>
        <v/>
      </c>
      <c r="AP112" t="str">
        <f t="shared" si="40"/>
        <v/>
      </c>
      <c r="AQ112" t="str">
        <f t="shared" si="41"/>
        <v/>
      </c>
      <c r="AR112" t="str">
        <f t="shared" si="42"/>
        <v/>
      </c>
      <c r="AS112" t="str">
        <f t="shared" si="43"/>
        <v/>
      </c>
      <c r="AT112" t="str">
        <f t="shared" si="44"/>
        <v/>
      </c>
      <c r="AU112" t="str">
        <f t="shared" si="45"/>
        <v/>
      </c>
      <c r="AV112" t="str">
        <f t="shared" si="46"/>
        <v/>
      </c>
      <c r="AW112" t="str">
        <f t="shared" si="47"/>
        <v/>
      </c>
      <c r="AX112" t="str">
        <f t="shared" si="48"/>
        <v/>
      </c>
      <c r="AY112" t="str">
        <f t="shared" si="49"/>
        <v/>
      </c>
      <c r="AZ112" t="str">
        <f t="shared" si="50"/>
        <v/>
      </c>
      <c r="BA112" t="str">
        <f t="shared" si="51"/>
        <v/>
      </c>
      <c r="BB112" t="str">
        <f t="shared" si="52"/>
        <v/>
      </c>
      <c r="BC112" t="str">
        <f t="shared" si="53"/>
        <v/>
      </c>
      <c r="BD112" t="str">
        <f t="shared" si="54"/>
        <v/>
      </c>
    </row>
    <row r="113" spans="1:56" x14ac:dyDescent="0.2">
      <c r="A113" t="s">
        <v>564</v>
      </c>
      <c r="B113" t="s">
        <v>795</v>
      </c>
      <c r="C113" t="s">
        <v>824</v>
      </c>
      <c r="D113">
        <v>3.8</v>
      </c>
      <c r="E113">
        <v>2.2000000000000002</v>
      </c>
      <c r="F113">
        <v>3.3</v>
      </c>
      <c r="G113">
        <v>3.1</v>
      </c>
      <c r="H113">
        <v>4.5</v>
      </c>
      <c r="I113">
        <v>3.3</v>
      </c>
      <c r="J113">
        <v>4.4000000000000004</v>
      </c>
      <c r="K113">
        <v>4.7</v>
      </c>
      <c r="L113">
        <v>2.8</v>
      </c>
      <c r="M113">
        <v>4.5</v>
      </c>
      <c r="N113">
        <v>4.5</v>
      </c>
      <c r="O113">
        <v>4.9000000000000004</v>
      </c>
      <c r="P113">
        <v>1.2</v>
      </c>
      <c r="Q113">
        <v>1.4</v>
      </c>
      <c r="R113">
        <v>4.7</v>
      </c>
      <c r="S113">
        <v>2.2000000000000002</v>
      </c>
      <c r="T113">
        <v>4.8</v>
      </c>
      <c r="U113">
        <v>4.5999999999999996</v>
      </c>
      <c r="V113">
        <v>5</v>
      </c>
      <c r="W113">
        <v>4.8</v>
      </c>
      <c r="X113">
        <v>5</v>
      </c>
      <c r="Y113">
        <v>1</v>
      </c>
      <c r="Z113">
        <v>4.8</v>
      </c>
      <c r="AA113" s="28">
        <v>3.7</v>
      </c>
      <c r="AE113">
        <f t="shared" si="55"/>
        <v>0</v>
      </c>
      <c r="AF113">
        <f t="shared" si="56"/>
        <v>0</v>
      </c>
      <c r="AG113">
        <f t="shared" si="31"/>
        <v>0</v>
      </c>
      <c r="AH113" t="str">
        <f t="shared" si="32"/>
        <v/>
      </c>
      <c r="AI113" t="str">
        <f t="shared" si="33"/>
        <v/>
      </c>
      <c r="AJ113" t="str">
        <f t="shared" si="34"/>
        <v/>
      </c>
      <c r="AK113" t="str">
        <f t="shared" si="35"/>
        <v/>
      </c>
      <c r="AL113" t="str">
        <f t="shared" si="36"/>
        <v/>
      </c>
      <c r="AM113" t="str">
        <f t="shared" si="37"/>
        <v/>
      </c>
      <c r="AN113" t="str">
        <f t="shared" si="38"/>
        <v/>
      </c>
      <c r="AO113" t="str">
        <f t="shared" si="39"/>
        <v/>
      </c>
      <c r="AP113" t="str">
        <f t="shared" si="40"/>
        <v/>
      </c>
      <c r="AQ113" t="str">
        <f t="shared" si="41"/>
        <v/>
      </c>
      <c r="AR113" t="str">
        <f t="shared" si="42"/>
        <v/>
      </c>
      <c r="AS113" t="str">
        <f t="shared" si="43"/>
        <v/>
      </c>
      <c r="AT113" t="str">
        <f t="shared" si="44"/>
        <v/>
      </c>
      <c r="AU113" t="str">
        <f t="shared" si="45"/>
        <v/>
      </c>
      <c r="AV113" t="str">
        <f t="shared" si="46"/>
        <v/>
      </c>
      <c r="AW113" t="str">
        <f t="shared" si="47"/>
        <v/>
      </c>
      <c r="AX113" t="str">
        <f t="shared" si="48"/>
        <v/>
      </c>
      <c r="AY113" t="str">
        <f t="shared" si="49"/>
        <v/>
      </c>
      <c r="AZ113" t="str">
        <f t="shared" si="50"/>
        <v/>
      </c>
      <c r="BA113" t="str">
        <f t="shared" si="51"/>
        <v/>
      </c>
      <c r="BB113" t="str">
        <f t="shared" si="52"/>
        <v/>
      </c>
      <c r="BC113" t="str">
        <f t="shared" si="53"/>
        <v/>
      </c>
      <c r="BD113" t="str">
        <f t="shared" si="54"/>
        <v/>
      </c>
    </row>
    <row r="114" spans="1:56" x14ac:dyDescent="0.2">
      <c r="A114" t="s">
        <v>564</v>
      </c>
      <c r="B114" t="s">
        <v>713</v>
      </c>
      <c r="C114" t="s">
        <v>868</v>
      </c>
      <c r="D114">
        <v>3.3</v>
      </c>
      <c r="E114">
        <v>2.4</v>
      </c>
      <c r="F114">
        <v>3.7</v>
      </c>
      <c r="G114">
        <v>3.4</v>
      </c>
      <c r="H114">
        <v>4.8</v>
      </c>
      <c r="I114">
        <v>3.6</v>
      </c>
      <c r="J114">
        <v>4.8</v>
      </c>
      <c r="K114">
        <v>4.2</v>
      </c>
      <c r="L114">
        <v>2.2999999999999998</v>
      </c>
      <c r="M114">
        <v>4</v>
      </c>
      <c r="N114">
        <v>4</v>
      </c>
      <c r="O114">
        <v>4.3</v>
      </c>
      <c r="P114">
        <v>1.7</v>
      </c>
      <c r="Q114">
        <v>1.3</v>
      </c>
      <c r="R114">
        <v>4</v>
      </c>
      <c r="S114">
        <v>2.5</v>
      </c>
      <c r="T114">
        <v>4.3</v>
      </c>
      <c r="U114">
        <v>4.0999999999999996</v>
      </c>
      <c r="V114">
        <v>4.5</v>
      </c>
      <c r="W114">
        <v>4.4000000000000004</v>
      </c>
      <c r="X114">
        <v>4.0999999999999996</v>
      </c>
      <c r="Y114">
        <v>1</v>
      </c>
      <c r="Z114">
        <v>4.2</v>
      </c>
      <c r="AA114" s="28">
        <v>3.5</v>
      </c>
      <c r="AE114">
        <f t="shared" si="55"/>
        <v>0</v>
      </c>
      <c r="AF114">
        <f t="shared" si="56"/>
        <v>0</v>
      </c>
      <c r="AG114">
        <f t="shared" si="31"/>
        <v>0</v>
      </c>
      <c r="AH114" t="str">
        <f t="shared" si="32"/>
        <v/>
      </c>
      <c r="AI114" t="str">
        <f t="shared" si="33"/>
        <v/>
      </c>
      <c r="AJ114" t="str">
        <f t="shared" si="34"/>
        <v/>
      </c>
      <c r="AK114" t="str">
        <f t="shared" si="35"/>
        <v/>
      </c>
      <c r="AL114" t="str">
        <f t="shared" si="36"/>
        <v/>
      </c>
      <c r="AM114" t="str">
        <f t="shared" si="37"/>
        <v/>
      </c>
      <c r="AN114" t="str">
        <f t="shared" si="38"/>
        <v/>
      </c>
      <c r="AO114" t="str">
        <f t="shared" si="39"/>
        <v/>
      </c>
      <c r="AP114" t="str">
        <f t="shared" si="40"/>
        <v/>
      </c>
      <c r="AQ114" t="str">
        <f t="shared" si="41"/>
        <v/>
      </c>
      <c r="AR114" t="str">
        <f t="shared" si="42"/>
        <v/>
      </c>
      <c r="AS114" t="str">
        <f t="shared" si="43"/>
        <v/>
      </c>
      <c r="AT114" t="str">
        <f t="shared" si="44"/>
        <v/>
      </c>
      <c r="AU114" t="str">
        <f t="shared" si="45"/>
        <v/>
      </c>
      <c r="AV114" t="str">
        <f t="shared" si="46"/>
        <v/>
      </c>
      <c r="AW114" t="str">
        <f t="shared" si="47"/>
        <v/>
      </c>
      <c r="AX114" t="str">
        <f t="shared" si="48"/>
        <v/>
      </c>
      <c r="AY114" t="str">
        <f t="shared" si="49"/>
        <v/>
      </c>
      <c r="AZ114" t="str">
        <f t="shared" si="50"/>
        <v/>
      </c>
      <c r="BA114" t="str">
        <f t="shared" si="51"/>
        <v/>
      </c>
      <c r="BB114" t="str">
        <f t="shared" si="52"/>
        <v/>
      </c>
      <c r="BC114" t="str">
        <f t="shared" si="53"/>
        <v/>
      </c>
      <c r="BD114" t="str">
        <f t="shared" si="54"/>
        <v/>
      </c>
    </row>
    <row r="115" spans="1:56" x14ac:dyDescent="0.2">
      <c r="A115" t="s">
        <v>566</v>
      </c>
      <c r="D115" s="91">
        <v>1</v>
      </c>
      <c r="E115" s="91">
        <v>1</v>
      </c>
      <c r="F115" s="91">
        <v>1</v>
      </c>
      <c r="G115" s="91">
        <v>1</v>
      </c>
      <c r="H115" s="91">
        <v>1</v>
      </c>
      <c r="I115" s="80">
        <v>3</v>
      </c>
      <c r="J115" s="95">
        <v>3</v>
      </c>
      <c r="K115" s="93">
        <v>1</v>
      </c>
      <c r="L115" s="91">
        <v>1</v>
      </c>
      <c r="M115" s="91">
        <v>1</v>
      </c>
      <c r="N115" s="91">
        <v>1</v>
      </c>
      <c r="O115" s="91">
        <v>1</v>
      </c>
      <c r="P115" s="88">
        <v>5</v>
      </c>
      <c r="Q115" s="84">
        <v>4</v>
      </c>
      <c r="R115" s="91">
        <v>1</v>
      </c>
      <c r="S115" s="80">
        <v>3</v>
      </c>
      <c r="T115" s="92">
        <v>1</v>
      </c>
      <c r="U115" s="93">
        <v>1</v>
      </c>
      <c r="V115" s="91">
        <v>1</v>
      </c>
      <c r="W115" s="91">
        <v>1</v>
      </c>
      <c r="X115" s="91">
        <v>1</v>
      </c>
      <c r="Y115" s="91">
        <v>1</v>
      </c>
      <c r="Z115" s="94">
        <v>1</v>
      </c>
      <c r="AA115" s="28">
        <v>1.6</v>
      </c>
      <c r="AE115">
        <f t="shared" si="55"/>
        <v>0</v>
      </c>
      <c r="AF115">
        <f t="shared" si="56"/>
        <v>0</v>
      </c>
      <c r="AG115">
        <f t="shared" si="31"/>
        <v>0</v>
      </c>
      <c r="AH115" t="str">
        <f t="shared" si="32"/>
        <v/>
      </c>
      <c r="AI115" t="str">
        <f t="shared" si="33"/>
        <v/>
      </c>
      <c r="AJ115" t="str">
        <f t="shared" si="34"/>
        <v/>
      </c>
      <c r="AK115" t="str">
        <f t="shared" si="35"/>
        <v/>
      </c>
      <c r="AL115" t="str">
        <f t="shared" si="36"/>
        <v/>
      </c>
      <c r="AM115" t="str">
        <f t="shared" si="37"/>
        <v/>
      </c>
      <c r="AN115" t="str">
        <f t="shared" si="38"/>
        <v/>
      </c>
      <c r="AO115" t="str">
        <f t="shared" si="39"/>
        <v/>
      </c>
      <c r="AP115" t="str">
        <f t="shared" si="40"/>
        <v/>
      </c>
      <c r="AQ115" t="str">
        <f t="shared" si="41"/>
        <v/>
      </c>
      <c r="AR115" t="str">
        <f t="shared" si="42"/>
        <v/>
      </c>
      <c r="AS115" t="str">
        <f t="shared" si="43"/>
        <v/>
      </c>
      <c r="AT115" t="str">
        <f t="shared" si="44"/>
        <v/>
      </c>
      <c r="AU115" t="str">
        <f t="shared" si="45"/>
        <v/>
      </c>
      <c r="AV115" t="str">
        <f t="shared" si="46"/>
        <v/>
      </c>
      <c r="AW115" t="str">
        <f t="shared" si="47"/>
        <v/>
      </c>
      <c r="AX115" t="str">
        <f t="shared" si="48"/>
        <v/>
      </c>
      <c r="AY115" t="str">
        <f t="shared" si="49"/>
        <v/>
      </c>
      <c r="AZ115" t="str">
        <f t="shared" si="50"/>
        <v/>
      </c>
      <c r="BA115" t="str">
        <f t="shared" si="51"/>
        <v/>
      </c>
      <c r="BB115" t="str">
        <f t="shared" si="52"/>
        <v/>
      </c>
      <c r="BC115" t="str">
        <f t="shared" si="53"/>
        <v/>
      </c>
      <c r="BD115" t="str">
        <f t="shared" si="54"/>
        <v/>
      </c>
    </row>
    <row r="116" spans="1:56" x14ac:dyDescent="0.2">
      <c r="A116" t="s">
        <v>566</v>
      </c>
      <c r="B116" t="s">
        <v>797</v>
      </c>
      <c r="C116" t="s">
        <v>826</v>
      </c>
      <c r="D116">
        <v>1.4</v>
      </c>
      <c r="E116">
        <v>1.7</v>
      </c>
      <c r="F116">
        <v>1.2</v>
      </c>
      <c r="G116">
        <v>1.4</v>
      </c>
      <c r="H116">
        <v>1.1000000000000001</v>
      </c>
      <c r="I116">
        <v>4</v>
      </c>
      <c r="J116">
        <v>3.4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5</v>
      </c>
      <c r="Q116">
        <v>4.7</v>
      </c>
      <c r="R116">
        <v>1.2</v>
      </c>
      <c r="S116">
        <v>3.7</v>
      </c>
      <c r="T116">
        <v>1.3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 s="28">
        <v>1.8</v>
      </c>
      <c r="AE116">
        <f t="shared" si="55"/>
        <v>0</v>
      </c>
      <c r="AF116">
        <f t="shared" si="56"/>
        <v>0</v>
      </c>
      <c r="AG116">
        <f t="shared" si="31"/>
        <v>0</v>
      </c>
      <c r="AH116" t="str">
        <f t="shared" si="32"/>
        <v/>
      </c>
      <c r="AI116" t="str">
        <f t="shared" si="33"/>
        <v/>
      </c>
      <c r="AJ116" t="str">
        <f t="shared" si="34"/>
        <v/>
      </c>
      <c r="AK116" t="str">
        <f t="shared" si="35"/>
        <v/>
      </c>
      <c r="AL116" t="str">
        <f t="shared" si="36"/>
        <v/>
      </c>
      <c r="AM116" t="str">
        <f t="shared" si="37"/>
        <v/>
      </c>
      <c r="AN116" t="str">
        <f t="shared" si="38"/>
        <v/>
      </c>
      <c r="AO116" t="str">
        <f t="shared" si="39"/>
        <v/>
      </c>
      <c r="AP116" t="str">
        <f t="shared" si="40"/>
        <v/>
      </c>
      <c r="AQ116" t="str">
        <f t="shared" si="41"/>
        <v/>
      </c>
      <c r="AR116" t="str">
        <f t="shared" si="42"/>
        <v/>
      </c>
      <c r="AS116" t="str">
        <f t="shared" si="43"/>
        <v/>
      </c>
      <c r="AT116" t="str">
        <f t="shared" si="44"/>
        <v/>
      </c>
      <c r="AU116" t="str">
        <f t="shared" si="45"/>
        <v/>
      </c>
      <c r="AV116" t="str">
        <f t="shared" si="46"/>
        <v/>
      </c>
      <c r="AW116" t="str">
        <f t="shared" si="47"/>
        <v/>
      </c>
      <c r="AX116" t="str">
        <f t="shared" si="48"/>
        <v/>
      </c>
      <c r="AY116" t="str">
        <f t="shared" si="49"/>
        <v/>
      </c>
      <c r="AZ116" t="str">
        <f t="shared" si="50"/>
        <v/>
      </c>
      <c r="BA116" t="str">
        <f t="shared" si="51"/>
        <v/>
      </c>
      <c r="BB116" t="str">
        <f t="shared" si="52"/>
        <v/>
      </c>
      <c r="BC116" t="str">
        <f t="shared" si="53"/>
        <v/>
      </c>
      <c r="BD116" t="str">
        <f t="shared" si="54"/>
        <v/>
      </c>
    </row>
    <row r="117" spans="1:56" x14ac:dyDescent="0.2">
      <c r="A117" t="s">
        <v>566</v>
      </c>
      <c r="B117" t="s">
        <v>794</v>
      </c>
      <c r="C117" t="s">
        <v>823</v>
      </c>
      <c r="D117">
        <v>1.5</v>
      </c>
      <c r="E117">
        <v>1.7</v>
      </c>
      <c r="F117">
        <v>1.2</v>
      </c>
      <c r="G117">
        <v>1.5</v>
      </c>
      <c r="H117">
        <v>1.1000000000000001</v>
      </c>
      <c r="I117">
        <v>4</v>
      </c>
      <c r="J117">
        <v>3.8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5</v>
      </c>
      <c r="Q117">
        <v>4.7</v>
      </c>
      <c r="R117">
        <v>1.2</v>
      </c>
      <c r="S117">
        <v>3.7</v>
      </c>
      <c r="T117">
        <v>1.3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1.6</v>
      </c>
      <c r="AA117" s="28">
        <v>1.8</v>
      </c>
      <c r="AE117">
        <f t="shared" si="55"/>
        <v>0</v>
      </c>
      <c r="AF117">
        <f t="shared" si="56"/>
        <v>0</v>
      </c>
      <c r="AG117">
        <f t="shared" si="31"/>
        <v>0</v>
      </c>
      <c r="AH117" t="str">
        <f t="shared" si="32"/>
        <v/>
      </c>
      <c r="AI117" t="str">
        <f t="shared" si="33"/>
        <v/>
      </c>
      <c r="AJ117" t="str">
        <f t="shared" si="34"/>
        <v/>
      </c>
      <c r="AK117" t="str">
        <f t="shared" si="35"/>
        <v/>
      </c>
      <c r="AL117" t="str">
        <f t="shared" si="36"/>
        <v/>
      </c>
      <c r="AM117" t="str">
        <f t="shared" si="37"/>
        <v/>
      </c>
      <c r="AN117" t="str">
        <f t="shared" si="38"/>
        <v/>
      </c>
      <c r="AO117" t="str">
        <f t="shared" si="39"/>
        <v/>
      </c>
      <c r="AP117" t="str">
        <f t="shared" si="40"/>
        <v/>
      </c>
      <c r="AQ117" t="str">
        <f t="shared" si="41"/>
        <v/>
      </c>
      <c r="AR117" t="str">
        <f t="shared" si="42"/>
        <v/>
      </c>
      <c r="AS117" t="str">
        <f t="shared" si="43"/>
        <v/>
      </c>
      <c r="AT117" t="str">
        <f t="shared" si="44"/>
        <v/>
      </c>
      <c r="AU117" t="str">
        <f t="shared" si="45"/>
        <v/>
      </c>
      <c r="AV117" t="str">
        <f t="shared" si="46"/>
        <v/>
      </c>
      <c r="AW117" t="str">
        <f t="shared" si="47"/>
        <v/>
      </c>
      <c r="AX117" t="str">
        <f t="shared" si="48"/>
        <v/>
      </c>
      <c r="AY117" t="str">
        <f t="shared" si="49"/>
        <v/>
      </c>
      <c r="AZ117" t="str">
        <f t="shared" si="50"/>
        <v/>
      </c>
      <c r="BA117" t="str">
        <f t="shared" si="51"/>
        <v/>
      </c>
      <c r="BB117" t="str">
        <f t="shared" si="52"/>
        <v/>
      </c>
      <c r="BC117" t="str">
        <f t="shared" si="53"/>
        <v/>
      </c>
      <c r="BD117" t="str">
        <f t="shared" si="54"/>
        <v/>
      </c>
    </row>
    <row r="118" spans="1:56" x14ac:dyDescent="0.2">
      <c r="A118" t="s">
        <v>568</v>
      </c>
      <c r="D118" s="80">
        <v>3</v>
      </c>
      <c r="E118" s="91">
        <v>2</v>
      </c>
      <c r="F118" s="82">
        <v>4</v>
      </c>
      <c r="G118" s="80">
        <v>3</v>
      </c>
      <c r="H118" s="80">
        <v>3</v>
      </c>
      <c r="I118" s="80">
        <v>3</v>
      </c>
      <c r="J118" s="87">
        <v>4</v>
      </c>
      <c r="K118" s="90">
        <v>3</v>
      </c>
      <c r="L118" s="91">
        <v>1</v>
      </c>
      <c r="M118" s="80">
        <v>3</v>
      </c>
      <c r="N118" s="80">
        <v>3</v>
      </c>
      <c r="O118" s="82">
        <v>4</v>
      </c>
      <c r="P118" s="94">
        <v>2</v>
      </c>
      <c r="Q118" s="93">
        <v>1</v>
      </c>
      <c r="R118" s="82">
        <v>4</v>
      </c>
      <c r="S118" s="80">
        <v>3</v>
      </c>
      <c r="T118" s="95">
        <v>3</v>
      </c>
      <c r="U118" s="90">
        <v>3</v>
      </c>
      <c r="V118" s="80">
        <v>3</v>
      </c>
      <c r="W118" s="82">
        <v>4</v>
      </c>
      <c r="X118" s="80">
        <v>3</v>
      </c>
      <c r="Y118" s="80">
        <v>3</v>
      </c>
      <c r="Z118" s="85">
        <v>3</v>
      </c>
      <c r="AA118" s="28">
        <v>3</v>
      </c>
      <c r="AE118">
        <f t="shared" si="55"/>
        <v>0</v>
      </c>
      <c r="AF118">
        <f t="shared" si="56"/>
        <v>0</v>
      </c>
      <c r="AG118">
        <f t="shared" si="31"/>
        <v>0</v>
      </c>
      <c r="AH118" t="str">
        <f t="shared" si="32"/>
        <v/>
      </c>
      <c r="AI118" t="str">
        <f t="shared" si="33"/>
        <v/>
      </c>
      <c r="AJ118" t="str">
        <f t="shared" si="34"/>
        <v/>
      </c>
      <c r="AK118" t="str">
        <f t="shared" si="35"/>
        <v/>
      </c>
      <c r="AL118" t="str">
        <f t="shared" si="36"/>
        <v/>
      </c>
      <c r="AM118" t="str">
        <f t="shared" si="37"/>
        <v/>
      </c>
      <c r="AN118" t="str">
        <f t="shared" si="38"/>
        <v/>
      </c>
      <c r="AO118" t="str">
        <f t="shared" si="39"/>
        <v/>
      </c>
      <c r="AP118" t="str">
        <f t="shared" si="40"/>
        <v/>
      </c>
      <c r="AQ118" t="str">
        <f t="shared" si="41"/>
        <v/>
      </c>
      <c r="AR118" t="str">
        <f t="shared" si="42"/>
        <v/>
      </c>
      <c r="AS118" t="str">
        <f t="shared" si="43"/>
        <v/>
      </c>
      <c r="AT118" t="str">
        <f t="shared" si="44"/>
        <v/>
      </c>
      <c r="AU118" t="str">
        <f t="shared" si="45"/>
        <v/>
      </c>
      <c r="AV118" t="str">
        <f t="shared" si="46"/>
        <v/>
      </c>
      <c r="AW118" t="str">
        <f t="shared" si="47"/>
        <v/>
      </c>
      <c r="AX118" t="str">
        <f t="shared" si="48"/>
        <v/>
      </c>
      <c r="AY118" t="str">
        <f t="shared" si="49"/>
        <v/>
      </c>
      <c r="AZ118" t="str">
        <f t="shared" si="50"/>
        <v/>
      </c>
      <c r="BA118" t="str">
        <f t="shared" si="51"/>
        <v/>
      </c>
      <c r="BB118" t="str">
        <f t="shared" si="52"/>
        <v/>
      </c>
      <c r="BC118" t="str">
        <f t="shared" si="53"/>
        <v/>
      </c>
      <c r="BD118" t="str">
        <f t="shared" si="54"/>
        <v/>
      </c>
    </row>
    <row r="119" spans="1:56" x14ac:dyDescent="0.2">
      <c r="A119" t="s">
        <v>568</v>
      </c>
      <c r="B119" t="s">
        <v>795</v>
      </c>
      <c r="C119" t="s">
        <v>824</v>
      </c>
      <c r="D119">
        <v>3.3</v>
      </c>
      <c r="E119">
        <v>2.2000000000000002</v>
      </c>
      <c r="F119">
        <v>4.8</v>
      </c>
      <c r="G119">
        <v>3.8</v>
      </c>
      <c r="H119">
        <v>3.5</v>
      </c>
      <c r="I119">
        <v>3.3</v>
      </c>
      <c r="J119">
        <v>4.3</v>
      </c>
      <c r="K119">
        <v>3.7</v>
      </c>
      <c r="L119">
        <v>1.2</v>
      </c>
      <c r="M119">
        <v>3.6</v>
      </c>
      <c r="N119">
        <v>3.3</v>
      </c>
      <c r="O119">
        <v>4.8</v>
      </c>
      <c r="P119">
        <v>2.9</v>
      </c>
      <c r="Q119">
        <v>1.3</v>
      </c>
      <c r="R119">
        <v>4.8</v>
      </c>
      <c r="S119">
        <v>3.2</v>
      </c>
      <c r="T119">
        <v>3.7</v>
      </c>
      <c r="U119">
        <v>3.6</v>
      </c>
      <c r="V119">
        <v>3.9</v>
      </c>
      <c r="W119">
        <v>4.8</v>
      </c>
      <c r="X119">
        <v>3.7</v>
      </c>
      <c r="Y119">
        <v>3.9</v>
      </c>
      <c r="Z119">
        <v>3.8</v>
      </c>
      <c r="AA119" s="28">
        <v>3.5</v>
      </c>
      <c r="AE119">
        <f t="shared" si="55"/>
        <v>0</v>
      </c>
      <c r="AF119">
        <f t="shared" si="56"/>
        <v>0</v>
      </c>
      <c r="AG119">
        <f t="shared" si="31"/>
        <v>0</v>
      </c>
      <c r="AH119" t="str">
        <f t="shared" si="32"/>
        <v/>
      </c>
      <c r="AI119" t="str">
        <f t="shared" si="33"/>
        <v/>
      </c>
      <c r="AJ119" t="str">
        <f t="shared" si="34"/>
        <v/>
      </c>
      <c r="AK119" t="str">
        <f t="shared" si="35"/>
        <v/>
      </c>
      <c r="AL119" t="str">
        <f t="shared" si="36"/>
        <v/>
      </c>
      <c r="AM119" t="str">
        <f t="shared" si="37"/>
        <v/>
      </c>
      <c r="AN119" t="str">
        <f t="shared" si="38"/>
        <v/>
      </c>
      <c r="AO119" t="str">
        <f t="shared" si="39"/>
        <v/>
      </c>
      <c r="AP119" t="str">
        <f t="shared" si="40"/>
        <v/>
      </c>
      <c r="AQ119" t="str">
        <f t="shared" si="41"/>
        <v/>
      </c>
      <c r="AR119" t="str">
        <f t="shared" si="42"/>
        <v/>
      </c>
      <c r="AS119" t="str">
        <f t="shared" si="43"/>
        <v/>
      </c>
      <c r="AT119" t="str">
        <f t="shared" si="44"/>
        <v/>
      </c>
      <c r="AU119" t="str">
        <f t="shared" si="45"/>
        <v/>
      </c>
      <c r="AV119" t="str">
        <f t="shared" si="46"/>
        <v/>
      </c>
      <c r="AW119" t="str">
        <f t="shared" si="47"/>
        <v/>
      </c>
      <c r="AX119" t="str">
        <f t="shared" si="48"/>
        <v/>
      </c>
      <c r="AY119" t="str">
        <f t="shared" si="49"/>
        <v/>
      </c>
      <c r="AZ119" t="str">
        <f t="shared" si="50"/>
        <v/>
      </c>
      <c r="BA119" t="str">
        <f t="shared" si="51"/>
        <v/>
      </c>
      <c r="BB119" t="str">
        <f t="shared" si="52"/>
        <v/>
      </c>
      <c r="BC119" t="str">
        <f t="shared" si="53"/>
        <v/>
      </c>
      <c r="BD119" t="str">
        <f t="shared" si="54"/>
        <v/>
      </c>
    </row>
    <row r="120" spans="1:56" x14ac:dyDescent="0.2">
      <c r="A120" t="s">
        <v>568</v>
      </c>
      <c r="B120" t="s">
        <v>713</v>
      </c>
      <c r="C120" t="s">
        <v>868</v>
      </c>
      <c r="D120">
        <v>3.9</v>
      </c>
      <c r="E120">
        <v>2.4</v>
      </c>
      <c r="F120">
        <v>4.5</v>
      </c>
      <c r="G120">
        <v>3.7</v>
      </c>
      <c r="H120">
        <v>3.9</v>
      </c>
      <c r="I120">
        <v>3.2</v>
      </c>
      <c r="J120">
        <v>4.5999999999999996</v>
      </c>
      <c r="K120">
        <v>3.4</v>
      </c>
      <c r="L120">
        <v>1.2</v>
      </c>
      <c r="M120">
        <v>3.3</v>
      </c>
      <c r="N120">
        <v>3</v>
      </c>
      <c r="O120">
        <v>4.2</v>
      </c>
      <c r="P120">
        <v>2.6</v>
      </c>
      <c r="Q120">
        <v>1.6</v>
      </c>
      <c r="R120">
        <v>4.3</v>
      </c>
      <c r="S120">
        <v>3.3</v>
      </c>
      <c r="T120">
        <v>3.5</v>
      </c>
      <c r="U120">
        <v>3.3</v>
      </c>
      <c r="V120">
        <v>3.6</v>
      </c>
      <c r="W120">
        <v>4.3</v>
      </c>
      <c r="X120">
        <v>3.4</v>
      </c>
      <c r="Y120">
        <v>3</v>
      </c>
      <c r="Z120">
        <v>3.3</v>
      </c>
      <c r="AA120" s="28">
        <v>3.4</v>
      </c>
      <c r="AE120">
        <f t="shared" si="55"/>
        <v>0</v>
      </c>
      <c r="AF120">
        <f t="shared" si="56"/>
        <v>0</v>
      </c>
      <c r="AG120">
        <f t="shared" si="31"/>
        <v>0</v>
      </c>
      <c r="AH120" t="str">
        <f t="shared" si="32"/>
        <v/>
      </c>
      <c r="AI120" t="str">
        <f t="shared" si="33"/>
        <v/>
      </c>
      <c r="AJ120" t="str">
        <f t="shared" si="34"/>
        <v/>
      </c>
      <c r="AK120" t="str">
        <f t="shared" si="35"/>
        <v/>
      </c>
      <c r="AL120" t="str">
        <f t="shared" si="36"/>
        <v/>
      </c>
      <c r="AM120" t="str">
        <f t="shared" si="37"/>
        <v/>
      </c>
      <c r="AN120" t="str">
        <f t="shared" si="38"/>
        <v/>
      </c>
      <c r="AO120" t="str">
        <f t="shared" si="39"/>
        <v/>
      </c>
      <c r="AP120" t="str">
        <f t="shared" si="40"/>
        <v/>
      </c>
      <c r="AQ120" t="str">
        <f t="shared" si="41"/>
        <v/>
      </c>
      <c r="AR120" t="str">
        <f t="shared" si="42"/>
        <v/>
      </c>
      <c r="AS120" t="str">
        <f t="shared" si="43"/>
        <v/>
      </c>
      <c r="AT120" t="str">
        <f t="shared" si="44"/>
        <v/>
      </c>
      <c r="AU120" t="str">
        <f t="shared" si="45"/>
        <v/>
      </c>
      <c r="AV120" t="str">
        <f t="shared" si="46"/>
        <v/>
      </c>
      <c r="AW120" t="str">
        <f t="shared" si="47"/>
        <v/>
      </c>
      <c r="AX120" t="str">
        <f t="shared" si="48"/>
        <v/>
      </c>
      <c r="AY120" t="str">
        <f t="shared" si="49"/>
        <v/>
      </c>
      <c r="AZ120" t="str">
        <f t="shared" si="50"/>
        <v/>
      </c>
      <c r="BA120" t="str">
        <f t="shared" si="51"/>
        <v/>
      </c>
      <c r="BB120" t="str">
        <f t="shared" si="52"/>
        <v/>
      </c>
      <c r="BC120" t="str">
        <f t="shared" si="53"/>
        <v/>
      </c>
      <c r="BD120" t="str">
        <f t="shared" si="54"/>
        <v/>
      </c>
    </row>
    <row r="121" spans="1:56" x14ac:dyDescent="0.2">
      <c r="A121" t="s">
        <v>570</v>
      </c>
      <c r="D121" s="91">
        <v>2</v>
      </c>
      <c r="E121" s="91">
        <v>2</v>
      </c>
      <c r="F121" s="91">
        <v>2</v>
      </c>
      <c r="G121" s="91">
        <v>2</v>
      </c>
      <c r="H121" s="91">
        <v>2</v>
      </c>
      <c r="I121" s="80">
        <v>3</v>
      </c>
      <c r="J121" s="95">
        <v>3</v>
      </c>
      <c r="K121" s="93">
        <v>2</v>
      </c>
      <c r="L121" s="91">
        <v>1</v>
      </c>
      <c r="M121" s="91">
        <v>1</v>
      </c>
      <c r="N121" s="91">
        <v>1</v>
      </c>
      <c r="O121" s="91">
        <v>1</v>
      </c>
      <c r="P121" s="94">
        <v>1</v>
      </c>
      <c r="Q121" s="84">
        <v>5</v>
      </c>
      <c r="R121" s="82">
        <v>5</v>
      </c>
      <c r="S121" s="82">
        <v>5</v>
      </c>
      <c r="T121" s="95">
        <v>3</v>
      </c>
      <c r="U121" s="93">
        <v>1</v>
      </c>
      <c r="V121" s="91">
        <v>1</v>
      </c>
      <c r="W121" s="91">
        <v>1</v>
      </c>
      <c r="X121" s="91">
        <v>1</v>
      </c>
      <c r="Y121" s="91">
        <v>1</v>
      </c>
      <c r="Z121" s="94">
        <v>1</v>
      </c>
      <c r="AA121" s="28">
        <v>2</v>
      </c>
      <c r="AE121">
        <f t="shared" si="55"/>
        <v>0</v>
      </c>
      <c r="AF121">
        <f t="shared" si="56"/>
        <v>0</v>
      </c>
      <c r="AG121">
        <f t="shared" si="31"/>
        <v>0</v>
      </c>
      <c r="AH121" t="str">
        <f t="shared" si="32"/>
        <v/>
      </c>
      <c r="AI121" t="str">
        <f t="shared" si="33"/>
        <v/>
      </c>
      <c r="AJ121" t="str">
        <f t="shared" si="34"/>
        <v/>
      </c>
      <c r="AK121" t="str">
        <f t="shared" si="35"/>
        <v/>
      </c>
      <c r="AL121" t="str">
        <f t="shared" si="36"/>
        <v/>
      </c>
      <c r="AM121" t="str">
        <f t="shared" si="37"/>
        <v/>
      </c>
      <c r="AN121" t="str">
        <f t="shared" si="38"/>
        <v/>
      </c>
      <c r="AO121" t="str">
        <f t="shared" si="39"/>
        <v/>
      </c>
      <c r="AP121" t="str">
        <f t="shared" si="40"/>
        <v/>
      </c>
      <c r="AQ121" t="str">
        <f t="shared" si="41"/>
        <v/>
      </c>
      <c r="AR121" t="str">
        <f t="shared" si="42"/>
        <v/>
      </c>
      <c r="AS121" t="str">
        <f t="shared" si="43"/>
        <v/>
      </c>
      <c r="AT121" t="str">
        <f t="shared" si="44"/>
        <v/>
      </c>
      <c r="AU121" t="str">
        <f t="shared" si="45"/>
        <v/>
      </c>
      <c r="AV121" t="str">
        <f t="shared" si="46"/>
        <v/>
      </c>
      <c r="AW121" t="str">
        <f t="shared" si="47"/>
        <v/>
      </c>
      <c r="AX121" t="str">
        <f t="shared" si="48"/>
        <v/>
      </c>
      <c r="AY121" t="str">
        <f t="shared" si="49"/>
        <v/>
      </c>
      <c r="AZ121" t="str">
        <f t="shared" si="50"/>
        <v/>
      </c>
      <c r="BA121" t="str">
        <f t="shared" si="51"/>
        <v/>
      </c>
      <c r="BB121" t="str">
        <f t="shared" si="52"/>
        <v/>
      </c>
      <c r="BC121" t="str">
        <f t="shared" si="53"/>
        <v/>
      </c>
      <c r="BD121" t="str">
        <f t="shared" si="54"/>
        <v/>
      </c>
    </row>
    <row r="122" spans="1:56" x14ac:dyDescent="0.2">
      <c r="A122" t="s">
        <v>570</v>
      </c>
      <c r="B122" t="s">
        <v>795</v>
      </c>
      <c r="C122" t="s">
        <v>824</v>
      </c>
      <c r="D122">
        <v>2.6</v>
      </c>
      <c r="E122">
        <v>2.6</v>
      </c>
      <c r="F122">
        <v>2.4</v>
      </c>
      <c r="G122">
        <v>2.6</v>
      </c>
      <c r="H122">
        <v>2.4</v>
      </c>
      <c r="I122">
        <v>3.3</v>
      </c>
      <c r="J122">
        <v>3.5</v>
      </c>
      <c r="K122">
        <v>2.7</v>
      </c>
      <c r="L122">
        <v>1.4</v>
      </c>
      <c r="M122">
        <v>1.8</v>
      </c>
      <c r="N122">
        <v>1.7</v>
      </c>
      <c r="O122">
        <v>1.4</v>
      </c>
      <c r="P122">
        <v>1.3</v>
      </c>
      <c r="Q122">
        <v>5</v>
      </c>
      <c r="R122">
        <v>5</v>
      </c>
      <c r="S122">
        <v>5</v>
      </c>
      <c r="T122">
        <v>3.6</v>
      </c>
      <c r="U122">
        <v>1.6</v>
      </c>
      <c r="V122">
        <v>1.5</v>
      </c>
      <c r="W122">
        <v>1.7</v>
      </c>
      <c r="X122">
        <v>1.7</v>
      </c>
      <c r="Y122">
        <v>1</v>
      </c>
      <c r="Z122">
        <v>1.6</v>
      </c>
      <c r="AA122" s="28">
        <v>2.5</v>
      </c>
      <c r="AE122">
        <f t="shared" si="55"/>
        <v>0</v>
      </c>
      <c r="AF122">
        <f t="shared" si="56"/>
        <v>0</v>
      </c>
      <c r="AG122">
        <f t="shared" si="31"/>
        <v>0</v>
      </c>
      <c r="AH122" t="str">
        <f t="shared" si="32"/>
        <v/>
      </c>
      <c r="AI122" t="str">
        <f t="shared" si="33"/>
        <v/>
      </c>
      <c r="AJ122" t="str">
        <f t="shared" si="34"/>
        <v/>
      </c>
      <c r="AK122" t="str">
        <f t="shared" si="35"/>
        <v/>
      </c>
      <c r="AL122" t="str">
        <f t="shared" si="36"/>
        <v/>
      </c>
      <c r="AM122" t="str">
        <f t="shared" si="37"/>
        <v/>
      </c>
      <c r="AN122" t="str">
        <f t="shared" si="38"/>
        <v/>
      </c>
      <c r="AO122" t="str">
        <f t="shared" si="39"/>
        <v/>
      </c>
      <c r="AP122" t="str">
        <f t="shared" si="40"/>
        <v/>
      </c>
      <c r="AQ122" t="str">
        <f t="shared" si="41"/>
        <v/>
      </c>
      <c r="AR122" t="str">
        <f t="shared" si="42"/>
        <v/>
      </c>
      <c r="AS122" t="str">
        <f t="shared" si="43"/>
        <v/>
      </c>
      <c r="AT122" t="str">
        <f t="shared" si="44"/>
        <v/>
      </c>
      <c r="AU122" t="str">
        <f t="shared" si="45"/>
        <v/>
      </c>
      <c r="AV122" t="str">
        <f t="shared" si="46"/>
        <v/>
      </c>
      <c r="AW122" t="str">
        <f t="shared" si="47"/>
        <v/>
      </c>
      <c r="AX122" t="str">
        <f t="shared" si="48"/>
        <v/>
      </c>
      <c r="AY122" t="str">
        <f t="shared" si="49"/>
        <v/>
      </c>
      <c r="AZ122" t="str">
        <f t="shared" si="50"/>
        <v/>
      </c>
      <c r="BA122" t="str">
        <f t="shared" si="51"/>
        <v/>
      </c>
      <c r="BB122" t="str">
        <f t="shared" si="52"/>
        <v/>
      </c>
      <c r="BC122" t="str">
        <f t="shared" si="53"/>
        <v/>
      </c>
      <c r="BD122" t="str">
        <f t="shared" si="54"/>
        <v/>
      </c>
    </row>
    <row r="123" spans="1:56" x14ac:dyDescent="0.2">
      <c r="A123" t="s">
        <v>570</v>
      </c>
      <c r="B123" t="s">
        <v>713</v>
      </c>
      <c r="C123" t="s">
        <v>868</v>
      </c>
      <c r="D123">
        <v>2.8</v>
      </c>
      <c r="E123">
        <v>2.9</v>
      </c>
      <c r="F123">
        <v>2.6</v>
      </c>
      <c r="G123">
        <v>2.9</v>
      </c>
      <c r="H123">
        <v>2.7</v>
      </c>
      <c r="I123">
        <v>3.5</v>
      </c>
      <c r="J123">
        <v>3.8</v>
      </c>
      <c r="K123">
        <v>2.2999999999999998</v>
      </c>
      <c r="L123">
        <v>1.1000000000000001</v>
      </c>
      <c r="M123">
        <v>1.5</v>
      </c>
      <c r="N123">
        <v>1.1000000000000001</v>
      </c>
      <c r="O123">
        <v>1.2</v>
      </c>
      <c r="P123">
        <v>1.7</v>
      </c>
      <c r="Q123">
        <v>5</v>
      </c>
      <c r="R123">
        <v>5</v>
      </c>
      <c r="S123">
        <v>5</v>
      </c>
      <c r="T123">
        <v>3.3</v>
      </c>
      <c r="U123">
        <v>1.2</v>
      </c>
      <c r="V123">
        <v>1.2</v>
      </c>
      <c r="W123">
        <v>1.4</v>
      </c>
      <c r="X123">
        <v>1.2</v>
      </c>
      <c r="Y123">
        <v>1</v>
      </c>
      <c r="Z123">
        <v>1.2</v>
      </c>
      <c r="AA123" s="28">
        <v>2.4</v>
      </c>
      <c r="AE123">
        <f t="shared" si="55"/>
        <v>0</v>
      </c>
      <c r="AF123">
        <f t="shared" si="56"/>
        <v>0</v>
      </c>
      <c r="AG123">
        <f t="shared" si="31"/>
        <v>0</v>
      </c>
      <c r="AH123" t="str">
        <f t="shared" si="32"/>
        <v/>
      </c>
      <c r="AI123" t="str">
        <f t="shared" si="33"/>
        <v/>
      </c>
      <c r="AJ123" t="str">
        <f t="shared" si="34"/>
        <v/>
      </c>
      <c r="AK123" t="str">
        <f t="shared" si="35"/>
        <v/>
      </c>
      <c r="AL123" t="str">
        <f t="shared" si="36"/>
        <v/>
      </c>
      <c r="AM123" t="str">
        <f t="shared" si="37"/>
        <v/>
      </c>
      <c r="AN123" t="str">
        <f t="shared" si="38"/>
        <v/>
      </c>
      <c r="AO123" t="str">
        <f t="shared" si="39"/>
        <v/>
      </c>
      <c r="AP123" t="str">
        <f t="shared" si="40"/>
        <v/>
      </c>
      <c r="AQ123" t="str">
        <f t="shared" si="41"/>
        <v/>
      </c>
      <c r="AR123" t="str">
        <f t="shared" si="42"/>
        <v/>
      </c>
      <c r="AS123" t="str">
        <f t="shared" si="43"/>
        <v/>
      </c>
      <c r="AT123" t="str">
        <f t="shared" si="44"/>
        <v/>
      </c>
      <c r="AU123" t="str">
        <f t="shared" si="45"/>
        <v/>
      </c>
      <c r="AV123" t="str">
        <f t="shared" si="46"/>
        <v/>
      </c>
      <c r="AW123" t="str">
        <f t="shared" si="47"/>
        <v/>
      </c>
      <c r="AX123" t="str">
        <f t="shared" si="48"/>
        <v/>
      </c>
      <c r="AY123" t="str">
        <f t="shared" si="49"/>
        <v/>
      </c>
      <c r="AZ123" t="str">
        <f t="shared" si="50"/>
        <v/>
      </c>
      <c r="BA123" t="str">
        <f t="shared" si="51"/>
        <v/>
      </c>
      <c r="BB123" t="str">
        <f t="shared" si="52"/>
        <v/>
      </c>
      <c r="BC123" t="str">
        <f t="shared" si="53"/>
        <v/>
      </c>
      <c r="BD123" t="str">
        <f t="shared" si="54"/>
        <v/>
      </c>
    </row>
    <row r="124" spans="1:56" x14ac:dyDescent="0.2">
      <c r="A124" t="s">
        <v>572</v>
      </c>
      <c r="D124" s="80">
        <v>3</v>
      </c>
      <c r="E124" s="91">
        <v>2</v>
      </c>
      <c r="F124" s="80">
        <v>3</v>
      </c>
      <c r="G124" s="80">
        <v>3</v>
      </c>
      <c r="H124" s="82">
        <v>4</v>
      </c>
      <c r="I124" s="80">
        <v>3</v>
      </c>
      <c r="J124" s="87">
        <v>4</v>
      </c>
      <c r="K124" s="84">
        <v>4</v>
      </c>
      <c r="L124" s="91">
        <v>1</v>
      </c>
      <c r="M124" s="80">
        <v>3</v>
      </c>
      <c r="N124" s="80">
        <v>3</v>
      </c>
      <c r="O124" s="82">
        <v>4</v>
      </c>
      <c r="P124" s="88">
        <v>4</v>
      </c>
      <c r="Q124" s="90">
        <v>3</v>
      </c>
      <c r="R124" s="82">
        <v>4</v>
      </c>
      <c r="S124" s="82">
        <v>4</v>
      </c>
      <c r="T124" s="95">
        <v>3</v>
      </c>
      <c r="U124" s="84">
        <v>4</v>
      </c>
      <c r="V124" s="91">
        <v>2</v>
      </c>
      <c r="W124" s="82">
        <v>4</v>
      </c>
      <c r="X124" s="80">
        <v>3</v>
      </c>
      <c r="Y124" s="82">
        <v>5</v>
      </c>
      <c r="Z124" s="85">
        <v>3</v>
      </c>
      <c r="AA124" s="28">
        <v>3.3</v>
      </c>
      <c r="AE124">
        <f t="shared" si="55"/>
        <v>0</v>
      </c>
      <c r="AF124">
        <f t="shared" si="56"/>
        <v>0</v>
      </c>
      <c r="AG124">
        <f t="shared" si="31"/>
        <v>0</v>
      </c>
      <c r="AH124" t="str">
        <f t="shared" si="32"/>
        <v/>
      </c>
      <c r="AI124" t="str">
        <f t="shared" si="33"/>
        <v/>
      </c>
      <c r="AJ124" t="str">
        <f t="shared" si="34"/>
        <v/>
      </c>
      <c r="AK124" t="str">
        <f t="shared" si="35"/>
        <v/>
      </c>
      <c r="AL124" t="str">
        <f t="shared" si="36"/>
        <v/>
      </c>
      <c r="AM124" t="str">
        <f t="shared" si="37"/>
        <v/>
      </c>
      <c r="AN124" t="str">
        <f t="shared" si="38"/>
        <v/>
      </c>
      <c r="AO124" t="str">
        <f t="shared" si="39"/>
        <v/>
      </c>
      <c r="AP124" t="str">
        <f t="shared" si="40"/>
        <v/>
      </c>
      <c r="AQ124" t="str">
        <f t="shared" si="41"/>
        <v/>
      </c>
      <c r="AR124" t="str">
        <f t="shared" si="42"/>
        <v/>
      </c>
      <c r="AS124" t="str">
        <f t="shared" si="43"/>
        <v/>
      </c>
      <c r="AT124" t="str">
        <f t="shared" si="44"/>
        <v/>
      </c>
      <c r="AU124" t="str">
        <f t="shared" si="45"/>
        <v/>
      </c>
      <c r="AV124" t="str">
        <f t="shared" si="46"/>
        <v/>
      </c>
      <c r="AW124" t="str">
        <f t="shared" si="47"/>
        <v/>
      </c>
      <c r="AX124" t="str">
        <f t="shared" si="48"/>
        <v/>
      </c>
      <c r="AY124" t="str">
        <f t="shared" si="49"/>
        <v/>
      </c>
      <c r="AZ124" t="str">
        <f t="shared" si="50"/>
        <v/>
      </c>
      <c r="BA124" t="str">
        <f t="shared" si="51"/>
        <v/>
      </c>
      <c r="BB124" t="str">
        <f t="shared" si="52"/>
        <v/>
      </c>
      <c r="BC124" t="str">
        <f t="shared" si="53"/>
        <v/>
      </c>
      <c r="BD124" t="str">
        <f t="shared" si="54"/>
        <v/>
      </c>
    </row>
    <row r="125" spans="1:56" x14ac:dyDescent="0.2">
      <c r="A125" t="s">
        <v>572</v>
      </c>
      <c r="B125" t="s">
        <v>795</v>
      </c>
      <c r="C125" t="s">
        <v>824</v>
      </c>
      <c r="D125">
        <v>3.5</v>
      </c>
      <c r="E125">
        <v>2.1</v>
      </c>
      <c r="F125">
        <v>3.4</v>
      </c>
      <c r="G125">
        <v>3.8</v>
      </c>
      <c r="H125">
        <v>4.3</v>
      </c>
      <c r="I125">
        <v>3.5</v>
      </c>
      <c r="J125">
        <v>4.3</v>
      </c>
      <c r="K125">
        <v>4.8</v>
      </c>
      <c r="L125">
        <v>1.6</v>
      </c>
      <c r="M125">
        <v>3.4</v>
      </c>
      <c r="N125">
        <v>3.5</v>
      </c>
      <c r="O125">
        <v>4.9000000000000004</v>
      </c>
      <c r="P125">
        <v>4.3</v>
      </c>
      <c r="Q125">
        <v>3.4</v>
      </c>
      <c r="R125">
        <v>4.9000000000000004</v>
      </c>
      <c r="S125">
        <v>4.9000000000000004</v>
      </c>
      <c r="T125">
        <v>3.9</v>
      </c>
      <c r="U125">
        <v>4.9000000000000004</v>
      </c>
      <c r="V125">
        <v>2.8</v>
      </c>
      <c r="W125">
        <v>4.9000000000000004</v>
      </c>
      <c r="X125">
        <v>3.2</v>
      </c>
      <c r="Y125">
        <v>5</v>
      </c>
      <c r="Z125">
        <v>3.8</v>
      </c>
      <c r="AA125" s="28">
        <v>3.9</v>
      </c>
      <c r="AE125">
        <f t="shared" si="55"/>
        <v>0</v>
      </c>
      <c r="AF125">
        <f t="shared" si="56"/>
        <v>0</v>
      </c>
      <c r="AG125">
        <f t="shared" si="31"/>
        <v>0</v>
      </c>
      <c r="AH125" t="str">
        <f t="shared" si="32"/>
        <v/>
      </c>
      <c r="AI125" t="str">
        <f t="shared" si="33"/>
        <v/>
      </c>
      <c r="AJ125" t="str">
        <f t="shared" si="34"/>
        <v/>
      </c>
      <c r="AK125" t="str">
        <f t="shared" si="35"/>
        <v/>
      </c>
      <c r="AL125" t="str">
        <f t="shared" si="36"/>
        <v/>
      </c>
      <c r="AM125" t="str">
        <f t="shared" si="37"/>
        <v/>
      </c>
      <c r="AN125" t="str">
        <f t="shared" si="38"/>
        <v/>
      </c>
      <c r="AO125" t="str">
        <f t="shared" si="39"/>
        <v/>
      </c>
      <c r="AP125" t="str">
        <f t="shared" si="40"/>
        <v/>
      </c>
      <c r="AQ125" t="str">
        <f t="shared" si="41"/>
        <v/>
      </c>
      <c r="AR125" t="str">
        <f t="shared" si="42"/>
        <v/>
      </c>
      <c r="AS125" t="str">
        <f t="shared" si="43"/>
        <v/>
      </c>
      <c r="AT125" t="str">
        <f t="shared" si="44"/>
        <v/>
      </c>
      <c r="AU125" t="str">
        <f t="shared" si="45"/>
        <v/>
      </c>
      <c r="AV125" t="str">
        <f t="shared" si="46"/>
        <v/>
      </c>
      <c r="AW125" t="str">
        <f t="shared" si="47"/>
        <v/>
      </c>
      <c r="AX125" t="str">
        <f t="shared" si="48"/>
        <v/>
      </c>
      <c r="AY125" t="str">
        <f t="shared" si="49"/>
        <v/>
      </c>
      <c r="AZ125" t="str">
        <f t="shared" si="50"/>
        <v/>
      </c>
      <c r="BA125" t="str">
        <f t="shared" si="51"/>
        <v/>
      </c>
      <c r="BB125" t="str">
        <f t="shared" si="52"/>
        <v/>
      </c>
      <c r="BC125" t="str">
        <f t="shared" si="53"/>
        <v/>
      </c>
      <c r="BD125" t="str">
        <f t="shared" si="54"/>
        <v/>
      </c>
    </row>
    <row r="126" spans="1:56" x14ac:dyDescent="0.2">
      <c r="A126" t="s">
        <v>572</v>
      </c>
      <c r="B126" t="s">
        <v>805</v>
      </c>
      <c r="C126" t="s">
        <v>832</v>
      </c>
      <c r="D126">
        <v>3.5</v>
      </c>
      <c r="E126">
        <v>2.9</v>
      </c>
      <c r="F126">
        <v>3.8</v>
      </c>
      <c r="G126">
        <v>3.3</v>
      </c>
      <c r="H126">
        <v>4.3</v>
      </c>
      <c r="I126">
        <v>3.6</v>
      </c>
      <c r="J126">
        <v>4.3</v>
      </c>
      <c r="K126">
        <v>4.8</v>
      </c>
      <c r="L126">
        <v>1.3</v>
      </c>
      <c r="M126">
        <v>3.5</v>
      </c>
      <c r="N126">
        <v>3.6</v>
      </c>
      <c r="O126">
        <v>4.8</v>
      </c>
      <c r="P126">
        <v>4.4000000000000004</v>
      </c>
      <c r="Q126">
        <v>3.8</v>
      </c>
      <c r="R126">
        <v>4.9000000000000004</v>
      </c>
      <c r="S126">
        <v>4.5</v>
      </c>
      <c r="T126">
        <v>3.2</v>
      </c>
      <c r="U126">
        <v>4.7</v>
      </c>
      <c r="V126">
        <v>2.5</v>
      </c>
      <c r="W126">
        <v>4.7</v>
      </c>
      <c r="X126">
        <v>3.9</v>
      </c>
      <c r="Y126">
        <v>5</v>
      </c>
      <c r="Z126">
        <v>3.2</v>
      </c>
      <c r="AA126" s="28">
        <v>3.8</v>
      </c>
      <c r="AE126">
        <f t="shared" si="55"/>
        <v>0</v>
      </c>
      <c r="AF126">
        <f t="shared" si="56"/>
        <v>0</v>
      </c>
      <c r="AG126">
        <f t="shared" si="31"/>
        <v>0</v>
      </c>
      <c r="AH126" t="str">
        <f t="shared" si="32"/>
        <v/>
      </c>
      <c r="AI126" t="str">
        <f t="shared" si="33"/>
        <v/>
      </c>
      <c r="AJ126" t="str">
        <f t="shared" si="34"/>
        <v/>
      </c>
      <c r="AK126" t="str">
        <f t="shared" si="35"/>
        <v/>
      </c>
      <c r="AL126" t="str">
        <f t="shared" si="36"/>
        <v/>
      </c>
      <c r="AM126" t="str">
        <f t="shared" si="37"/>
        <v/>
      </c>
      <c r="AN126" t="str">
        <f t="shared" si="38"/>
        <v/>
      </c>
      <c r="AO126" t="str">
        <f t="shared" si="39"/>
        <v/>
      </c>
      <c r="AP126" t="str">
        <f t="shared" si="40"/>
        <v/>
      </c>
      <c r="AQ126" t="str">
        <f t="shared" si="41"/>
        <v/>
      </c>
      <c r="AR126" t="str">
        <f t="shared" si="42"/>
        <v/>
      </c>
      <c r="AS126" t="str">
        <f t="shared" si="43"/>
        <v/>
      </c>
      <c r="AT126" t="str">
        <f t="shared" si="44"/>
        <v/>
      </c>
      <c r="AU126" t="str">
        <f t="shared" si="45"/>
        <v/>
      </c>
      <c r="AV126" t="str">
        <f t="shared" si="46"/>
        <v/>
      </c>
      <c r="AW126" t="str">
        <f t="shared" si="47"/>
        <v/>
      </c>
      <c r="AX126" t="str">
        <f t="shared" si="48"/>
        <v/>
      </c>
      <c r="AY126" t="str">
        <f t="shared" si="49"/>
        <v/>
      </c>
      <c r="AZ126" t="str">
        <f t="shared" si="50"/>
        <v/>
      </c>
      <c r="BA126" t="str">
        <f t="shared" si="51"/>
        <v/>
      </c>
      <c r="BB126" t="str">
        <f t="shared" si="52"/>
        <v/>
      </c>
      <c r="BC126" t="str">
        <f t="shared" si="53"/>
        <v/>
      </c>
      <c r="BD126" t="str">
        <f t="shared" si="54"/>
        <v/>
      </c>
    </row>
    <row r="127" spans="1:56" x14ac:dyDescent="0.2">
      <c r="A127" t="s">
        <v>572</v>
      </c>
      <c r="B127" t="s">
        <v>713</v>
      </c>
      <c r="C127" t="s">
        <v>868</v>
      </c>
      <c r="D127">
        <v>3.9</v>
      </c>
      <c r="E127">
        <v>2.8</v>
      </c>
      <c r="F127">
        <v>4</v>
      </c>
      <c r="G127">
        <v>3.7</v>
      </c>
      <c r="H127">
        <v>4.9000000000000004</v>
      </c>
      <c r="I127">
        <v>3.8</v>
      </c>
      <c r="J127">
        <v>4.8</v>
      </c>
      <c r="K127">
        <v>4.5999999999999996</v>
      </c>
      <c r="L127">
        <v>1.5</v>
      </c>
      <c r="M127">
        <v>3.2</v>
      </c>
      <c r="N127">
        <v>3.2</v>
      </c>
      <c r="O127">
        <v>4.2</v>
      </c>
      <c r="P127">
        <v>5</v>
      </c>
      <c r="Q127">
        <v>3.2</v>
      </c>
      <c r="R127">
        <v>4.2</v>
      </c>
      <c r="S127">
        <v>4.5</v>
      </c>
      <c r="T127">
        <v>3.9</v>
      </c>
      <c r="U127">
        <v>4.0999999999999996</v>
      </c>
      <c r="V127">
        <v>2.2999999999999998</v>
      </c>
      <c r="W127">
        <v>4.4000000000000004</v>
      </c>
      <c r="X127">
        <v>3.6</v>
      </c>
      <c r="Y127">
        <v>5</v>
      </c>
      <c r="Z127">
        <v>3.2</v>
      </c>
      <c r="AA127" s="28">
        <v>3.8</v>
      </c>
      <c r="AE127">
        <f t="shared" si="55"/>
        <v>0</v>
      </c>
      <c r="AF127">
        <f t="shared" si="56"/>
        <v>0</v>
      </c>
      <c r="AG127">
        <f t="shared" si="31"/>
        <v>0</v>
      </c>
      <c r="AH127" t="str">
        <f t="shared" si="32"/>
        <v/>
      </c>
      <c r="AI127" t="str">
        <f t="shared" si="33"/>
        <v/>
      </c>
      <c r="AJ127" t="str">
        <f t="shared" si="34"/>
        <v/>
      </c>
      <c r="AK127" t="str">
        <f t="shared" si="35"/>
        <v/>
      </c>
      <c r="AL127" t="str">
        <f t="shared" si="36"/>
        <v/>
      </c>
      <c r="AM127" t="str">
        <f t="shared" si="37"/>
        <v/>
      </c>
      <c r="AN127" t="str">
        <f t="shared" si="38"/>
        <v/>
      </c>
      <c r="AO127" t="str">
        <f t="shared" si="39"/>
        <v/>
      </c>
      <c r="AP127" t="str">
        <f t="shared" si="40"/>
        <v/>
      </c>
      <c r="AQ127" t="str">
        <f t="shared" si="41"/>
        <v/>
      </c>
      <c r="AR127" t="str">
        <f t="shared" si="42"/>
        <v/>
      </c>
      <c r="AS127" t="str">
        <f t="shared" si="43"/>
        <v/>
      </c>
      <c r="AT127" t="str">
        <f t="shared" si="44"/>
        <v/>
      </c>
      <c r="AU127" t="str">
        <f t="shared" si="45"/>
        <v/>
      </c>
      <c r="AV127" t="str">
        <f t="shared" si="46"/>
        <v/>
      </c>
      <c r="AW127" t="str">
        <f t="shared" si="47"/>
        <v/>
      </c>
      <c r="AX127" t="str">
        <f t="shared" si="48"/>
        <v/>
      </c>
      <c r="AY127" t="str">
        <f t="shared" si="49"/>
        <v/>
      </c>
      <c r="AZ127" t="str">
        <f t="shared" si="50"/>
        <v/>
      </c>
      <c r="BA127" t="str">
        <f t="shared" si="51"/>
        <v/>
      </c>
      <c r="BB127" t="str">
        <f t="shared" si="52"/>
        <v/>
      </c>
      <c r="BC127" t="str">
        <f t="shared" si="53"/>
        <v/>
      </c>
      <c r="BD127" t="str">
        <f t="shared" si="54"/>
        <v/>
      </c>
    </row>
    <row r="128" spans="1:56" x14ac:dyDescent="0.2">
      <c r="A128" t="s">
        <v>572</v>
      </c>
      <c r="B128" t="s">
        <v>806</v>
      </c>
      <c r="C128" t="s">
        <v>833</v>
      </c>
      <c r="D128">
        <v>3.9</v>
      </c>
      <c r="E128">
        <v>2.2999999999999998</v>
      </c>
      <c r="F128">
        <v>3.5</v>
      </c>
      <c r="G128">
        <v>3.5</v>
      </c>
      <c r="H128">
        <v>4.5</v>
      </c>
      <c r="I128">
        <v>3.5</v>
      </c>
      <c r="J128">
        <v>4.4000000000000004</v>
      </c>
      <c r="K128">
        <v>4.3</v>
      </c>
      <c r="L128">
        <v>1.2</v>
      </c>
      <c r="M128">
        <v>3</v>
      </c>
      <c r="N128">
        <v>3.2</v>
      </c>
      <c r="O128">
        <v>4.2</v>
      </c>
      <c r="P128">
        <v>4.8</v>
      </c>
      <c r="Q128">
        <v>3.2</v>
      </c>
      <c r="R128">
        <v>4.3</v>
      </c>
      <c r="S128">
        <v>4.4000000000000004</v>
      </c>
      <c r="T128">
        <v>3.2</v>
      </c>
      <c r="U128">
        <v>4.3</v>
      </c>
      <c r="V128">
        <v>2.4</v>
      </c>
      <c r="W128">
        <v>4.2</v>
      </c>
      <c r="X128">
        <v>3.6</v>
      </c>
      <c r="Y128">
        <v>5</v>
      </c>
      <c r="Z128">
        <v>3.2</v>
      </c>
      <c r="AA128" s="28">
        <v>3.7</v>
      </c>
      <c r="AE128">
        <f t="shared" si="55"/>
        <v>0</v>
      </c>
      <c r="AF128">
        <f t="shared" si="56"/>
        <v>0</v>
      </c>
      <c r="AG128">
        <f t="shared" si="31"/>
        <v>0</v>
      </c>
      <c r="AH128" t="str">
        <f t="shared" si="32"/>
        <v/>
      </c>
      <c r="AI128" t="str">
        <f t="shared" si="33"/>
        <v/>
      </c>
      <c r="AJ128" t="str">
        <f t="shared" si="34"/>
        <v/>
      </c>
      <c r="AK128" t="str">
        <f t="shared" si="35"/>
        <v/>
      </c>
      <c r="AL128" t="str">
        <f t="shared" si="36"/>
        <v/>
      </c>
      <c r="AM128" t="str">
        <f t="shared" si="37"/>
        <v/>
      </c>
      <c r="AN128" t="str">
        <f t="shared" si="38"/>
        <v/>
      </c>
      <c r="AO128" t="str">
        <f t="shared" si="39"/>
        <v/>
      </c>
      <c r="AP128" t="str">
        <f t="shared" si="40"/>
        <v/>
      </c>
      <c r="AQ128" t="str">
        <f t="shared" si="41"/>
        <v/>
      </c>
      <c r="AR128" t="str">
        <f t="shared" si="42"/>
        <v/>
      </c>
      <c r="AS128" t="str">
        <f t="shared" si="43"/>
        <v/>
      </c>
      <c r="AT128" t="str">
        <f t="shared" si="44"/>
        <v/>
      </c>
      <c r="AU128" t="str">
        <f t="shared" si="45"/>
        <v/>
      </c>
      <c r="AV128" t="str">
        <f t="shared" si="46"/>
        <v/>
      </c>
      <c r="AW128" t="str">
        <f t="shared" si="47"/>
        <v/>
      </c>
      <c r="AX128" t="str">
        <f t="shared" si="48"/>
        <v/>
      </c>
      <c r="AY128" t="str">
        <f t="shared" si="49"/>
        <v/>
      </c>
      <c r="AZ128" t="str">
        <f t="shared" si="50"/>
        <v/>
      </c>
      <c r="BA128" t="str">
        <f t="shared" si="51"/>
        <v/>
      </c>
      <c r="BB128" t="str">
        <f t="shared" si="52"/>
        <v/>
      </c>
      <c r="BC128" t="str">
        <f t="shared" si="53"/>
        <v/>
      </c>
      <c r="BD128" t="str">
        <f t="shared" si="54"/>
        <v/>
      </c>
    </row>
    <row r="129" spans="1:56" x14ac:dyDescent="0.2">
      <c r="A129" t="s">
        <v>574</v>
      </c>
      <c r="D129" s="91">
        <v>2</v>
      </c>
      <c r="E129" s="91">
        <v>2</v>
      </c>
      <c r="F129" s="91">
        <v>2</v>
      </c>
      <c r="G129" s="91">
        <v>2</v>
      </c>
      <c r="H129" s="80">
        <v>3</v>
      </c>
      <c r="I129" s="80">
        <v>3</v>
      </c>
      <c r="J129" s="87">
        <v>4</v>
      </c>
      <c r="K129" s="90">
        <v>3</v>
      </c>
      <c r="L129" s="91">
        <v>2</v>
      </c>
      <c r="M129" s="91">
        <v>2</v>
      </c>
      <c r="N129" s="91">
        <v>2</v>
      </c>
      <c r="O129" s="91">
        <v>2</v>
      </c>
      <c r="P129" s="94">
        <v>1</v>
      </c>
      <c r="Q129" s="93">
        <v>1</v>
      </c>
      <c r="R129" s="91">
        <v>1</v>
      </c>
      <c r="S129" s="91">
        <v>1</v>
      </c>
      <c r="T129" s="95">
        <v>3</v>
      </c>
      <c r="U129" s="93">
        <v>2</v>
      </c>
      <c r="V129" s="80">
        <v>3</v>
      </c>
      <c r="W129" s="80">
        <v>3</v>
      </c>
      <c r="X129" s="80">
        <v>3</v>
      </c>
      <c r="Y129" s="91">
        <v>1</v>
      </c>
      <c r="Z129" s="85">
        <v>3</v>
      </c>
      <c r="AA129" s="28">
        <v>2.2000000000000002</v>
      </c>
      <c r="AE129">
        <f t="shared" si="55"/>
        <v>0</v>
      </c>
      <c r="AF129">
        <f t="shared" si="56"/>
        <v>0</v>
      </c>
      <c r="AG129">
        <f t="shared" si="31"/>
        <v>0</v>
      </c>
      <c r="AH129" t="str">
        <f t="shared" si="32"/>
        <v/>
      </c>
      <c r="AI129" t="str">
        <f t="shared" si="33"/>
        <v/>
      </c>
      <c r="AJ129" t="str">
        <f t="shared" si="34"/>
        <v/>
      </c>
      <c r="AK129" t="str">
        <f t="shared" si="35"/>
        <v/>
      </c>
      <c r="AL129" t="str">
        <f t="shared" si="36"/>
        <v/>
      </c>
      <c r="AM129" t="str">
        <f t="shared" si="37"/>
        <v/>
      </c>
      <c r="AN129" t="str">
        <f t="shared" si="38"/>
        <v/>
      </c>
      <c r="AO129" t="str">
        <f t="shared" si="39"/>
        <v/>
      </c>
      <c r="AP129" t="str">
        <f t="shared" si="40"/>
        <v/>
      </c>
      <c r="AQ129" t="str">
        <f t="shared" si="41"/>
        <v/>
      </c>
      <c r="AR129" t="str">
        <f t="shared" si="42"/>
        <v/>
      </c>
      <c r="AS129" t="str">
        <f t="shared" si="43"/>
        <v/>
      </c>
      <c r="AT129" t="str">
        <f t="shared" si="44"/>
        <v/>
      </c>
      <c r="AU129" t="str">
        <f t="shared" si="45"/>
        <v/>
      </c>
      <c r="AV129" t="str">
        <f t="shared" si="46"/>
        <v/>
      </c>
      <c r="AW129" t="str">
        <f t="shared" si="47"/>
        <v/>
      </c>
      <c r="AX129" t="str">
        <f t="shared" si="48"/>
        <v/>
      </c>
      <c r="AY129" t="str">
        <f t="shared" si="49"/>
        <v/>
      </c>
      <c r="AZ129" t="str">
        <f t="shared" si="50"/>
        <v/>
      </c>
      <c r="BA129" t="str">
        <f t="shared" si="51"/>
        <v/>
      </c>
      <c r="BB129" t="str">
        <f t="shared" si="52"/>
        <v/>
      </c>
      <c r="BC129" t="str">
        <f t="shared" si="53"/>
        <v/>
      </c>
      <c r="BD129" t="str">
        <f t="shared" si="54"/>
        <v/>
      </c>
    </row>
    <row r="130" spans="1:56" x14ac:dyDescent="0.2">
      <c r="A130" t="s">
        <v>574</v>
      </c>
      <c r="B130" t="s">
        <v>807</v>
      </c>
      <c r="C130" t="s">
        <v>834</v>
      </c>
      <c r="D130">
        <v>2.4</v>
      </c>
      <c r="E130">
        <v>2.6</v>
      </c>
      <c r="F130">
        <v>2.1</v>
      </c>
      <c r="G130">
        <v>2.2000000000000002</v>
      </c>
      <c r="H130">
        <v>3.5</v>
      </c>
      <c r="I130">
        <v>3.6</v>
      </c>
      <c r="J130">
        <v>4.5999999999999996</v>
      </c>
      <c r="K130">
        <v>3.5</v>
      </c>
      <c r="L130">
        <v>2.2000000000000002</v>
      </c>
      <c r="M130">
        <v>2.2000000000000002</v>
      </c>
      <c r="N130">
        <v>2.2000000000000002</v>
      </c>
      <c r="O130">
        <v>2.2999999999999998</v>
      </c>
      <c r="P130">
        <v>1.3</v>
      </c>
      <c r="Q130">
        <v>1.5</v>
      </c>
      <c r="R130">
        <v>1.5</v>
      </c>
      <c r="S130">
        <v>1.3</v>
      </c>
      <c r="T130">
        <v>3.4</v>
      </c>
      <c r="U130">
        <v>2.4</v>
      </c>
      <c r="V130">
        <v>3.3</v>
      </c>
      <c r="W130">
        <v>3.3</v>
      </c>
      <c r="X130">
        <v>3.4</v>
      </c>
      <c r="Y130">
        <v>1</v>
      </c>
      <c r="Z130">
        <v>3.7</v>
      </c>
      <c r="AA130" s="28">
        <v>2.6</v>
      </c>
      <c r="AE130">
        <f t="shared" ref="AE130:AE156" si="57">IF(EXACT(business_type_parent,A130),1,0)</f>
        <v>0</v>
      </c>
      <c r="AF130">
        <f t="shared" ref="AF130:AF156" si="58">IF(EXACT(business_type_child,B130),1,0)</f>
        <v>0</v>
      </c>
      <c r="AG130">
        <f t="shared" si="31"/>
        <v>0</v>
      </c>
      <c r="AH130" t="str">
        <f t="shared" si="32"/>
        <v/>
      </c>
      <c r="AI130" t="str">
        <f t="shared" si="33"/>
        <v/>
      </c>
      <c r="AJ130" t="str">
        <f t="shared" si="34"/>
        <v/>
      </c>
      <c r="AK130" t="str">
        <f t="shared" si="35"/>
        <v/>
      </c>
      <c r="AL130" t="str">
        <f t="shared" si="36"/>
        <v/>
      </c>
      <c r="AM130" t="str">
        <f t="shared" si="37"/>
        <v/>
      </c>
      <c r="AN130" t="str">
        <f t="shared" si="38"/>
        <v/>
      </c>
      <c r="AO130" t="str">
        <f t="shared" si="39"/>
        <v/>
      </c>
      <c r="AP130" t="str">
        <f t="shared" si="40"/>
        <v/>
      </c>
      <c r="AQ130" t="str">
        <f t="shared" si="41"/>
        <v/>
      </c>
      <c r="AR130" t="str">
        <f t="shared" si="42"/>
        <v/>
      </c>
      <c r="AS130" t="str">
        <f t="shared" si="43"/>
        <v/>
      </c>
      <c r="AT130" t="str">
        <f t="shared" si="44"/>
        <v/>
      </c>
      <c r="AU130" t="str">
        <f t="shared" si="45"/>
        <v/>
      </c>
      <c r="AV130" t="str">
        <f t="shared" si="46"/>
        <v/>
      </c>
      <c r="AW130" t="str">
        <f t="shared" si="47"/>
        <v/>
      </c>
      <c r="AX130" t="str">
        <f t="shared" si="48"/>
        <v/>
      </c>
      <c r="AY130" t="str">
        <f t="shared" si="49"/>
        <v/>
      </c>
      <c r="AZ130" t="str">
        <f t="shared" si="50"/>
        <v/>
      </c>
      <c r="BA130" t="str">
        <f t="shared" si="51"/>
        <v/>
      </c>
      <c r="BB130" t="str">
        <f t="shared" si="52"/>
        <v/>
      </c>
      <c r="BC130" t="str">
        <f t="shared" si="53"/>
        <v/>
      </c>
      <c r="BD130" t="str">
        <f t="shared" si="54"/>
        <v/>
      </c>
    </row>
    <row r="131" spans="1:56" x14ac:dyDescent="0.2">
      <c r="A131" t="s">
        <v>576</v>
      </c>
      <c r="D131" s="80">
        <v>3</v>
      </c>
      <c r="E131" s="91">
        <v>2</v>
      </c>
      <c r="F131" s="91">
        <v>2</v>
      </c>
      <c r="G131" s="80">
        <v>3</v>
      </c>
      <c r="H131" s="91">
        <v>2</v>
      </c>
      <c r="I131" s="80">
        <v>3</v>
      </c>
      <c r="J131" s="95">
        <v>3</v>
      </c>
      <c r="K131" s="84">
        <v>4</v>
      </c>
      <c r="L131" s="91">
        <v>1</v>
      </c>
      <c r="M131" s="80">
        <v>3</v>
      </c>
      <c r="N131" s="80">
        <v>3</v>
      </c>
      <c r="O131" s="80">
        <v>3</v>
      </c>
      <c r="P131" s="94">
        <v>1</v>
      </c>
      <c r="Q131" s="93">
        <v>1</v>
      </c>
      <c r="R131" s="91">
        <v>1</v>
      </c>
      <c r="S131" s="91">
        <v>1</v>
      </c>
      <c r="T131" s="92">
        <v>2</v>
      </c>
      <c r="U131" s="93">
        <v>2</v>
      </c>
      <c r="V131" s="80">
        <v>3</v>
      </c>
      <c r="W131" s="80">
        <v>3</v>
      </c>
      <c r="X131" s="80">
        <v>3</v>
      </c>
      <c r="Y131" s="91">
        <v>1</v>
      </c>
      <c r="Z131" s="85">
        <v>3</v>
      </c>
      <c r="AA131" s="28">
        <v>2.2999999999999998</v>
      </c>
      <c r="AE131">
        <f t="shared" si="57"/>
        <v>0</v>
      </c>
      <c r="AF131">
        <f t="shared" si="58"/>
        <v>0</v>
      </c>
      <c r="AG131">
        <f t="shared" ref="AG131:AG156" si="59">SUM(AE131:AF131)</f>
        <v>0</v>
      </c>
      <c r="AH131" t="str">
        <f t="shared" ref="AH131:AH156" si="60">IF(AG131=2,D131,"")</f>
        <v/>
      </c>
      <c r="AI131" t="str">
        <f t="shared" ref="AI131:AI156" si="61">IF(AG131=2,E131,"")</f>
        <v/>
      </c>
      <c r="AJ131" t="str">
        <f t="shared" ref="AJ131:AJ156" si="62">IF(AG131=2,F131,"")</f>
        <v/>
      </c>
      <c r="AK131" t="str">
        <f t="shared" ref="AK131:AK156" si="63">IF(AG131=2,G131,"")</f>
        <v/>
      </c>
      <c r="AL131" t="str">
        <f t="shared" ref="AL131:AL156" si="64">IF(AG131=2,H131,"")</f>
        <v/>
      </c>
      <c r="AM131" t="str">
        <f t="shared" ref="AM131:AM156" si="65">IF(AG131=2,I131,"")</f>
        <v/>
      </c>
      <c r="AN131" t="str">
        <f t="shared" ref="AN131:AN156" si="66">IF(AG131=2,J131,"")</f>
        <v/>
      </c>
      <c r="AO131" t="str">
        <f t="shared" ref="AO131:AO156" si="67">IF(AG131=2,K131,"")</f>
        <v/>
      </c>
      <c r="AP131" t="str">
        <f t="shared" ref="AP131:AP156" si="68">IF(AG131=2,L131,"")</f>
        <v/>
      </c>
      <c r="AQ131" t="str">
        <f t="shared" ref="AQ131:AQ156" si="69">IF(AG131=2,M131,"")</f>
        <v/>
      </c>
      <c r="AR131" t="str">
        <f t="shared" ref="AR131:AR156" si="70">IF(AG131=2,N131,"")</f>
        <v/>
      </c>
      <c r="AS131" t="str">
        <f t="shared" ref="AS131:AS156" si="71">IF(AG131=2,O131,"")</f>
        <v/>
      </c>
      <c r="AT131" t="str">
        <f t="shared" ref="AT131:AT156" si="72">IF(AG131=2,P131,"")</f>
        <v/>
      </c>
      <c r="AU131" t="str">
        <f t="shared" ref="AU131:AU156" si="73">IF(AG131=2,Q131,"")</f>
        <v/>
      </c>
      <c r="AV131" t="str">
        <f t="shared" ref="AV131:AV156" si="74">IF(AG131=2,R131,"")</f>
        <v/>
      </c>
      <c r="AW131" t="str">
        <f t="shared" ref="AW131:AW156" si="75">IF(AG131=2,S131,"")</f>
        <v/>
      </c>
      <c r="AX131" t="str">
        <f t="shared" ref="AX131:AX156" si="76">IF(AG131=2,T131,"")</f>
        <v/>
      </c>
      <c r="AY131" t="str">
        <f t="shared" ref="AY131:AY156" si="77">IF(AG131=2,U131,"")</f>
        <v/>
      </c>
      <c r="AZ131" t="str">
        <f t="shared" ref="AZ131:AZ156" si="78">IF(AG131=2,V131,"")</f>
        <v/>
      </c>
      <c r="BA131" t="str">
        <f t="shared" ref="BA131:BA156" si="79">IF(AG131=2,W131,"")</f>
        <v/>
      </c>
      <c r="BB131" t="str">
        <f t="shared" ref="BB131:BB156" si="80">IF(AG131=2,X131,"")</f>
        <v/>
      </c>
      <c r="BC131" t="str">
        <f t="shared" ref="BC131:BC156" si="81">IF(AG131=2,Y131,"")</f>
        <v/>
      </c>
      <c r="BD131" t="str">
        <f t="shared" ref="BD131:BD156" si="82">IF(AG131=2,Z131,"")</f>
        <v/>
      </c>
    </row>
    <row r="132" spans="1:56" x14ac:dyDescent="0.2">
      <c r="A132" t="s">
        <v>576</v>
      </c>
      <c r="B132" t="s">
        <v>795</v>
      </c>
      <c r="C132" t="s">
        <v>824</v>
      </c>
      <c r="D132">
        <v>3.8</v>
      </c>
      <c r="E132">
        <v>2.2000000000000002</v>
      </c>
      <c r="F132">
        <v>2.2000000000000002</v>
      </c>
      <c r="G132">
        <v>3.1</v>
      </c>
      <c r="H132">
        <v>2.4</v>
      </c>
      <c r="I132">
        <v>3.2</v>
      </c>
      <c r="J132">
        <v>3.3</v>
      </c>
      <c r="K132">
        <v>4.7</v>
      </c>
      <c r="L132">
        <v>1.4</v>
      </c>
      <c r="M132">
        <v>3.5</v>
      </c>
      <c r="N132">
        <v>3.3</v>
      </c>
      <c r="O132">
        <v>3.5</v>
      </c>
      <c r="P132">
        <v>1.3</v>
      </c>
      <c r="Q132">
        <v>1.4</v>
      </c>
      <c r="R132">
        <v>1</v>
      </c>
      <c r="S132">
        <v>1.4</v>
      </c>
      <c r="T132">
        <v>2.5</v>
      </c>
      <c r="U132">
        <v>2.7</v>
      </c>
      <c r="V132">
        <v>3.6</v>
      </c>
      <c r="W132">
        <v>3.8</v>
      </c>
      <c r="X132">
        <v>3.7</v>
      </c>
      <c r="Y132">
        <v>1</v>
      </c>
      <c r="Z132">
        <v>3.8</v>
      </c>
      <c r="AA132" s="28">
        <v>2.7</v>
      </c>
      <c r="AE132">
        <f t="shared" si="57"/>
        <v>0</v>
      </c>
      <c r="AF132">
        <f t="shared" si="58"/>
        <v>0</v>
      </c>
      <c r="AG132">
        <f t="shared" si="59"/>
        <v>0</v>
      </c>
      <c r="AH132" t="str">
        <f t="shared" si="60"/>
        <v/>
      </c>
      <c r="AI132" t="str">
        <f t="shared" si="61"/>
        <v/>
      </c>
      <c r="AJ132" t="str">
        <f t="shared" si="62"/>
        <v/>
      </c>
      <c r="AK132" t="str">
        <f t="shared" si="63"/>
        <v/>
      </c>
      <c r="AL132" t="str">
        <f t="shared" si="64"/>
        <v/>
      </c>
      <c r="AM132" t="str">
        <f t="shared" si="65"/>
        <v/>
      </c>
      <c r="AN132" t="str">
        <f t="shared" si="66"/>
        <v/>
      </c>
      <c r="AO132" t="str">
        <f t="shared" si="67"/>
        <v/>
      </c>
      <c r="AP132" t="str">
        <f t="shared" si="68"/>
        <v/>
      </c>
      <c r="AQ132" t="str">
        <f t="shared" si="69"/>
        <v/>
      </c>
      <c r="AR132" t="str">
        <f t="shared" si="70"/>
        <v/>
      </c>
      <c r="AS132" t="str">
        <f t="shared" si="71"/>
        <v/>
      </c>
      <c r="AT132" t="str">
        <f t="shared" si="72"/>
        <v/>
      </c>
      <c r="AU132" t="str">
        <f t="shared" si="73"/>
        <v/>
      </c>
      <c r="AV132" t="str">
        <f t="shared" si="74"/>
        <v/>
      </c>
      <c r="AW132" t="str">
        <f t="shared" si="75"/>
        <v/>
      </c>
      <c r="AX132" t="str">
        <f t="shared" si="76"/>
        <v/>
      </c>
      <c r="AY132" t="str">
        <f t="shared" si="77"/>
        <v/>
      </c>
      <c r="AZ132" t="str">
        <f t="shared" si="78"/>
        <v/>
      </c>
      <c r="BA132" t="str">
        <f t="shared" si="79"/>
        <v/>
      </c>
      <c r="BB132" t="str">
        <f t="shared" si="80"/>
        <v/>
      </c>
      <c r="BC132" t="str">
        <f t="shared" si="81"/>
        <v/>
      </c>
      <c r="BD132" t="str">
        <f t="shared" si="82"/>
        <v/>
      </c>
    </row>
    <row r="133" spans="1:56" x14ac:dyDescent="0.2">
      <c r="A133" t="s">
        <v>576</v>
      </c>
      <c r="B133" t="s">
        <v>713</v>
      </c>
      <c r="C133" t="s">
        <v>868</v>
      </c>
      <c r="D133">
        <v>3.3</v>
      </c>
      <c r="E133">
        <v>2.4</v>
      </c>
      <c r="F133">
        <v>2.7</v>
      </c>
      <c r="G133">
        <v>3.4</v>
      </c>
      <c r="H133">
        <v>2.7</v>
      </c>
      <c r="I133">
        <v>3.3</v>
      </c>
      <c r="J133">
        <v>3.8</v>
      </c>
      <c r="K133">
        <v>4.2</v>
      </c>
      <c r="L133">
        <v>1.1000000000000001</v>
      </c>
      <c r="M133">
        <v>3.3</v>
      </c>
      <c r="N133">
        <v>3.1</v>
      </c>
      <c r="O133">
        <v>3</v>
      </c>
      <c r="P133">
        <v>1</v>
      </c>
      <c r="Q133">
        <v>1</v>
      </c>
      <c r="R133">
        <v>1</v>
      </c>
      <c r="S133">
        <v>1.2</v>
      </c>
      <c r="T133">
        <v>2.1</v>
      </c>
      <c r="U133">
        <v>2.2000000000000002</v>
      </c>
      <c r="V133">
        <v>3.3</v>
      </c>
      <c r="W133">
        <v>3.2</v>
      </c>
      <c r="X133">
        <v>3.2</v>
      </c>
      <c r="Y133">
        <v>1</v>
      </c>
      <c r="Z133">
        <v>3.2</v>
      </c>
      <c r="AA133" s="28">
        <v>2.6</v>
      </c>
      <c r="AE133">
        <f t="shared" si="57"/>
        <v>0</v>
      </c>
      <c r="AF133">
        <f t="shared" si="58"/>
        <v>0</v>
      </c>
      <c r="AG133">
        <f t="shared" si="59"/>
        <v>0</v>
      </c>
      <c r="AH133" t="str">
        <f t="shared" si="60"/>
        <v/>
      </c>
      <c r="AI133" t="str">
        <f t="shared" si="61"/>
        <v/>
      </c>
      <c r="AJ133" t="str">
        <f t="shared" si="62"/>
        <v/>
      </c>
      <c r="AK133" t="str">
        <f t="shared" si="63"/>
        <v/>
      </c>
      <c r="AL133" t="str">
        <f t="shared" si="64"/>
        <v/>
      </c>
      <c r="AM133" t="str">
        <f t="shared" si="65"/>
        <v/>
      </c>
      <c r="AN133" t="str">
        <f t="shared" si="66"/>
        <v/>
      </c>
      <c r="AO133" t="str">
        <f t="shared" si="67"/>
        <v/>
      </c>
      <c r="AP133" t="str">
        <f t="shared" si="68"/>
        <v/>
      </c>
      <c r="AQ133" t="str">
        <f t="shared" si="69"/>
        <v/>
      </c>
      <c r="AR133" t="str">
        <f t="shared" si="70"/>
        <v/>
      </c>
      <c r="AS133" t="str">
        <f t="shared" si="71"/>
        <v/>
      </c>
      <c r="AT133" t="str">
        <f t="shared" si="72"/>
        <v/>
      </c>
      <c r="AU133" t="str">
        <f t="shared" si="73"/>
        <v/>
      </c>
      <c r="AV133" t="str">
        <f t="shared" si="74"/>
        <v/>
      </c>
      <c r="AW133" t="str">
        <f t="shared" si="75"/>
        <v/>
      </c>
      <c r="AX133" t="str">
        <f t="shared" si="76"/>
        <v/>
      </c>
      <c r="AY133" t="str">
        <f t="shared" si="77"/>
        <v/>
      </c>
      <c r="AZ133" t="str">
        <f t="shared" si="78"/>
        <v/>
      </c>
      <c r="BA133" t="str">
        <f t="shared" si="79"/>
        <v/>
      </c>
      <c r="BB133" t="str">
        <f t="shared" si="80"/>
        <v/>
      </c>
      <c r="BC133" t="str">
        <f t="shared" si="81"/>
        <v/>
      </c>
      <c r="BD133" t="str">
        <f t="shared" si="82"/>
        <v/>
      </c>
    </row>
    <row r="134" spans="1:56" x14ac:dyDescent="0.2">
      <c r="A134" t="s">
        <v>578</v>
      </c>
      <c r="D134" s="82">
        <v>4</v>
      </c>
      <c r="E134" s="82">
        <v>4</v>
      </c>
      <c r="F134" s="80">
        <v>3</v>
      </c>
      <c r="G134" s="82">
        <v>4</v>
      </c>
      <c r="H134" s="91">
        <v>1</v>
      </c>
      <c r="I134" s="80">
        <v>3</v>
      </c>
      <c r="J134" s="92">
        <v>1</v>
      </c>
      <c r="K134" s="93">
        <v>1</v>
      </c>
      <c r="L134" s="91">
        <v>1</v>
      </c>
      <c r="M134" s="91">
        <v>1</v>
      </c>
      <c r="N134" s="91">
        <v>1</v>
      </c>
      <c r="O134" s="91">
        <v>1</v>
      </c>
      <c r="P134" s="85">
        <v>3</v>
      </c>
      <c r="Q134" s="90">
        <v>3</v>
      </c>
      <c r="R134" s="91">
        <v>1</v>
      </c>
      <c r="S134" s="80">
        <v>3</v>
      </c>
      <c r="T134" s="92">
        <v>1</v>
      </c>
      <c r="U134" s="93">
        <v>1</v>
      </c>
      <c r="V134" s="91">
        <v>1</v>
      </c>
      <c r="W134" s="91">
        <v>1</v>
      </c>
      <c r="X134" s="91">
        <v>1</v>
      </c>
      <c r="Y134" s="91">
        <v>1</v>
      </c>
      <c r="Z134" s="94">
        <v>1</v>
      </c>
      <c r="AA134" s="28">
        <v>1.8</v>
      </c>
      <c r="AE134">
        <f t="shared" si="57"/>
        <v>0</v>
      </c>
      <c r="AF134">
        <f t="shared" si="58"/>
        <v>0</v>
      </c>
      <c r="AG134">
        <f t="shared" si="59"/>
        <v>0</v>
      </c>
      <c r="AH134" t="str">
        <f t="shared" si="60"/>
        <v/>
      </c>
      <c r="AI134" t="str">
        <f t="shared" si="61"/>
        <v/>
      </c>
      <c r="AJ134" t="str">
        <f t="shared" si="62"/>
        <v/>
      </c>
      <c r="AK134" t="str">
        <f t="shared" si="63"/>
        <v/>
      </c>
      <c r="AL134" t="str">
        <f t="shared" si="64"/>
        <v/>
      </c>
      <c r="AM134" t="str">
        <f t="shared" si="65"/>
        <v/>
      </c>
      <c r="AN134" t="str">
        <f t="shared" si="66"/>
        <v/>
      </c>
      <c r="AO134" t="str">
        <f t="shared" si="67"/>
        <v/>
      </c>
      <c r="AP134" t="str">
        <f t="shared" si="68"/>
        <v/>
      </c>
      <c r="AQ134" t="str">
        <f t="shared" si="69"/>
        <v/>
      </c>
      <c r="AR134" t="str">
        <f t="shared" si="70"/>
        <v/>
      </c>
      <c r="AS134" t="str">
        <f t="shared" si="71"/>
        <v/>
      </c>
      <c r="AT134" t="str">
        <f t="shared" si="72"/>
        <v/>
      </c>
      <c r="AU134" t="str">
        <f t="shared" si="73"/>
        <v/>
      </c>
      <c r="AV134" t="str">
        <f t="shared" si="74"/>
        <v/>
      </c>
      <c r="AW134" t="str">
        <f t="shared" si="75"/>
        <v/>
      </c>
      <c r="AX134" t="str">
        <f t="shared" si="76"/>
        <v/>
      </c>
      <c r="AY134" t="str">
        <f t="shared" si="77"/>
        <v/>
      </c>
      <c r="AZ134" t="str">
        <f t="shared" si="78"/>
        <v/>
      </c>
      <c r="BA134" t="str">
        <f t="shared" si="79"/>
        <v/>
      </c>
      <c r="BB134" t="str">
        <f t="shared" si="80"/>
        <v/>
      </c>
      <c r="BC134" t="str">
        <f t="shared" si="81"/>
        <v/>
      </c>
      <c r="BD134" t="str">
        <f t="shared" si="82"/>
        <v/>
      </c>
    </row>
    <row r="135" spans="1:56" x14ac:dyDescent="0.2">
      <c r="A135" t="s">
        <v>578</v>
      </c>
      <c r="B135" t="s">
        <v>808</v>
      </c>
      <c r="C135" t="s">
        <v>835</v>
      </c>
      <c r="D135">
        <v>1.6</v>
      </c>
      <c r="E135">
        <v>4.5</v>
      </c>
      <c r="F135">
        <v>3.2</v>
      </c>
      <c r="G135">
        <v>4.3</v>
      </c>
      <c r="H135">
        <v>1</v>
      </c>
      <c r="I135">
        <v>3.3</v>
      </c>
      <c r="J135">
        <v>1.2</v>
      </c>
      <c r="K135">
        <v>1</v>
      </c>
      <c r="L135">
        <v>1.2</v>
      </c>
      <c r="M135">
        <v>1</v>
      </c>
      <c r="N135">
        <v>1</v>
      </c>
      <c r="O135">
        <v>1</v>
      </c>
      <c r="P135">
        <v>3.2</v>
      </c>
      <c r="Q135">
        <v>3.6</v>
      </c>
      <c r="R135">
        <v>1</v>
      </c>
      <c r="S135">
        <v>3.5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 s="28">
        <v>1.9</v>
      </c>
      <c r="AE135">
        <f t="shared" si="57"/>
        <v>0</v>
      </c>
      <c r="AF135">
        <f t="shared" si="58"/>
        <v>0</v>
      </c>
      <c r="AG135">
        <f t="shared" si="59"/>
        <v>0</v>
      </c>
      <c r="AH135" t="str">
        <f t="shared" si="60"/>
        <v/>
      </c>
      <c r="AI135" t="str">
        <f t="shared" si="61"/>
        <v/>
      </c>
      <c r="AJ135" t="str">
        <f t="shared" si="62"/>
        <v/>
      </c>
      <c r="AK135" t="str">
        <f t="shared" si="63"/>
        <v/>
      </c>
      <c r="AL135" t="str">
        <f t="shared" si="64"/>
        <v/>
      </c>
      <c r="AM135" t="str">
        <f t="shared" si="65"/>
        <v/>
      </c>
      <c r="AN135" t="str">
        <f t="shared" si="66"/>
        <v/>
      </c>
      <c r="AO135" t="str">
        <f t="shared" si="67"/>
        <v/>
      </c>
      <c r="AP135" t="str">
        <f t="shared" si="68"/>
        <v/>
      </c>
      <c r="AQ135" t="str">
        <f t="shared" si="69"/>
        <v/>
      </c>
      <c r="AR135" t="str">
        <f t="shared" si="70"/>
        <v/>
      </c>
      <c r="AS135" t="str">
        <f t="shared" si="71"/>
        <v/>
      </c>
      <c r="AT135" t="str">
        <f t="shared" si="72"/>
        <v/>
      </c>
      <c r="AU135" t="str">
        <f t="shared" si="73"/>
        <v/>
      </c>
      <c r="AV135" t="str">
        <f t="shared" si="74"/>
        <v/>
      </c>
      <c r="AW135" t="str">
        <f t="shared" si="75"/>
        <v/>
      </c>
      <c r="AX135" t="str">
        <f t="shared" si="76"/>
        <v/>
      </c>
      <c r="AY135" t="str">
        <f t="shared" si="77"/>
        <v/>
      </c>
      <c r="AZ135" t="str">
        <f t="shared" si="78"/>
        <v/>
      </c>
      <c r="BA135" t="str">
        <f t="shared" si="79"/>
        <v/>
      </c>
      <c r="BB135" t="str">
        <f t="shared" si="80"/>
        <v/>
      </c>
      <c r="BC135" t="str">
        <f t="shared" si="81"/>
        <v/>
      </c>
      <c r="BD135" t="str">
        <f t="shared" si="82"/>
        <v/>
      </c>
    </row>
    <row r="136" spans="1:56" x14ac:dyDescent="0.2">
      <c r="A136" t="s">
        <v>578</v>
      </c>
      <c r="B136" t="s">
        <v>809</v>
      </c>
      <c r="C136" t="s">
        <v>836</v>
      </c>
      <c r="D136">
        <v>4.4000000000000004</v>
      </c>
      <c r="E136">
        <v>4.5</v>
      </c>
      <c r="F136">
        <v>3.5</v>
      </c>
      <c r="G136">
        <v>4.3</v>
      </c>
      <c r="H136">
        <v>1</v>
      </c>
      <c r="I136">
        <v>3.3</v>
      </c>
      <c r="J136">
        <v>1.7</v>
      </c>
      <c r="K136">
        <v>1</v>
      </c>
      <c r="L136">
        <v>1.3</v>
      </c>
      <c r="M136">
        <v>1</v>
      </c>
      <c r="N136">
        <v>1</v>
      </c>
      <c r="O136">
        <v>1</v>
      </c>
      <c r="P136">
        <v>3.9</v>
      </c>
      <c r="Q136">
        <v>3.7</v>
      </c>
      <c r="R136">
        <v>1.6</v>
      </c>
      <c r="S136">
        <v>3.3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 s="28">
        <v>2.1</v>
      </c>
      <c r="AE136">
        <f t="shared" si="57"/>
        <v>0</v>
      </c>
      <c r="AF136">
        <f t="shared" si="58"/>
        <v>0</v>
      </c>
      <c r="AG136">
        <f t="shared" si="59"/>
        <v>0</v>
      </c>
      <c r="AH136" t="str">
        <f t="shared" si="60"/>
        <v/>
      </c>
      <c r="AI136" t="str">
        <f t="shared" si="61"/>
        <v/>
      </c>
      <c r="AJ136" t="str">
        <f t="shared" si="62"/>
        <v/>
      </c>
      <c r="AK136" t="str">
        <f t="shared" si="63"/>
        <v/>
      </c>
      <c r="AL136" t="str">
        <f t="shared" si="64"/>
        <v/>
      </c>
      <c r="AM136" t="str">
        <f t="shared" si="65"/>
        <v/>
      </c>
      <c r="AN136" t="str">
        <f t="shared" si="66"/>
        <v/>
      </c>
      <c r="AO136" t="str">
        <f t="shared" si="67"/>
        <v/>
      </c>
      <c r="AP136" t="str">
        <f t="shared" si="68"/>
        <v/>
      </c>
      <c r="AQ136" t="str">
        <f t="shared" si="69"/>
        <v/>
      </c>
      <c r="AR136" t="str">
        <f t="shared" si="70"/>
        <v/>
      </c>
      <c r="AS136" t="str">
        <f t="shared" si="71"/>
        <v/>
      </c>
      <c r="AT136" t="str">
        <f t="shared" si="72"/>
        <v/>
      </c>
      <c r="AU136" t="str">
        <f t="shared" si="73"/>
        <v/>
      </c>
      <c r="AV136" t="str">
        <f t="shared" si="74"/>
        <v/>
      </c>
      <c r="AW136" t="str">
        <f t="shared" si="75"/>
        <v/>
      </c>
      <c r="AX136" t="str">
        <f t="shared" si="76"/>
        <v/>
      </c>
      <c r="AY136" t="str">
        <f t="shared" si="77"/>
        <v/>
      </c>
      <c r="AZ136" t="str">
        <f t="shared" si="78"/>
        <v/>
      </c>
      <c r="BA136" t="str">
        <f t="shared" si="79"/>
        <v/>
      </c>
      <c r="BB136" t="str">
        <f t="shared" si="80"/>
        <v/>
      </c>
      <c r="BC136" t="str">
        <f t="shared" si="81"/>
        <v/>
      </c>
      <c r="BD136" t="str">
        <f t="shared" si="82"/>
        <v/>
      </c>
    </row>
    <row r="137" spans="1:56" x14ac:dyDescent="0.2">
      <c r="A137" t="s">
        <v>578</v>
      </c>
      <c r="B137" t="s">
        <v>801</v>
      </c>
      <c r="C137" t="s">
        <v>830</v>
      </c>
      <c r="D137">
        <v>4.5999999999999996</v>
      </c>
      <c r="E137">
        <v>4.4000000000000004</v>
      </c>
      <c r="F137">
        <v>3.2</v>
      </c>
      <c r="G137">
        <v>4.3</v>
      </c>
      <c r="H137">
        <v>1</v>
      </c>
      <c r="I137">
        <v>3.5</v>
      </c>
      <c r="J137">
        <v>1.6</v>
      </c>
      <c r="K137">
        <v>1</v>
      </c>
      <c r="L137">
        <v>1.2</v>
      </c>
      <c r="M137">
        <v>1</v>
      </c>
      <c r="N137">
        <v>1</v>
      </c>
      <c r="O137">
        <v>1</v>
      </c>
      <c r="P137">
        <v>3.2</v>
      </c>
      <c r="Q137">
        <v>3.4</v>
      </c>
      <c r="R137">
        <v>1</v>
      </c>
      <c r="S137">
        <v>3.9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 s="28">
        <v>2</v>
      </c>
      <c r="AE137">
        <f t="shared" si="57"/>
        <v>0</v>
      </c>
      <c r="AF137">
        <f t="shared" si="58"/>
        <v>0</v>
      </c>
      <c r="AG137">
        <f t="shared" si="59"/>
        <v>0</v>
      </c>
      <c r="AH137" t="str">
        <f t="shared" si="60"/>
        <v/>
      </c>
      <c r="AI137" t="str">
        <f t="shared" si="61"/>
        <v/>
      </c>
      <c r="AJ137" t="str">
        <f t="shared" si="62"/>
        <v/>
      </c>
      <c r="AK137" t="str">
        <f t="shared" si="63"/>
        <v/>
      </c>
      <c r="AL137" t="str">
        <f t="shared" si="64"/>
        <v/>
      </c>
      <c r="AM137" t="str">
        <f t="shared" si="65"/>
        <v/>
      </c>
      <c r="AN137" t="str">
        <f t="shared" si="66"/>
        <v/>
      </c>
      <c r="AO137" t="str">
        <f t="shared" si="67"/>
        <v/>
      </c>
      <c r="AP137" t="str">
        <f t="shared" si="68"/>
        <v/>
      </c>
      <c r="AQ137" t="str">
        <f t="shared" si="69"/>
        <v/>
      </c>
      <c r="AR137" t="str">
        <f t="shared" si="70"/>
        <v/>
      </c>
      <c r="AS137" t="str">
        <f t="shared" si="71"/>
        <v/>
      </c>
      <c r="AT137" t="str">
        <f t="shared" si="72"/>
        <v/>
      </c>
      <c r="AU137" t="str">
        <f t="shared" si="73"/>
        <v/>
      </c>
      <c r="AV137" t="str">
        <f t="shared" si="74"/>
        <v/>
      </c>
      <c r="AW137" t="str">
        <f t="shared" si="75"/>
        <v/>
      </c>
      <c r="AX137" t="str">
        <f t="shared" si="76"/>
        <v/>
      </c>
      <c r="AY137" t="str">
        <f t="shared" si="77"/>
        <v/>
      </c>
      <c r="AZ137" t="str">
        <f t="shared" si="78"/>
        <v/>
      </c>
      <c r="BA137" t="str">
        <f t="shared" si="79"/>
        <v/>
      </c>
      <c r="BB137" t="str">
        <f t="shared" si="80"/>
        <v/>
      </c>
      <c r="BC137" t="str">
        <f t="shared" si="81"/>
        <v/>
      </c>
      <c r="BD137" t="str">
        <f t="shared" si="82"/>
        <v/>
      </c>
    </row>
    <row r="138" spans="1:56" x14ac:dyDescent="0.2">
      <c r="A138" t="s">
        <v>580</v>
      </c>
      <c r="D138" s="80">
        <v>3</v>
      </c>
      <c r="E138" s="91">
        <v>2</v>
      </c>
      <c r="F138" s="91">
        <v>2</v>
      </c>
      <c r="G138" s="80">
        <v>3</v>
      </c>
      <c r="H138" s="82">
        <v>4</v>
      </c>
      <c r="I138" s="80">
        <v>3</v>
      </c>
      <c r="J138" s="95">
        <v>3</v>
      </c>
      <c r="K138" s="93">
        <v>2</v>
      </c>
      <c r="L138" s="80">
        <v>3</v>
      </c>
      <c r="M138" s="91">
        <v>2</v>
      </c>
      <c r="N138" s="91">
        <v>2</v>
      </c>
      <c r="O138" s="91">
        <v>2</v>
      </c>
      <c r="P138" s="85">
        <v>3</v>
      </c>
      <c r="Q138" s="90">
        <v>3</v>
      </c>
      <c r="R138" s="91">
        <v>1</v>
      </c>
      <c r="S138" s="80">
        <v>3</v>
      </c>
      <c r="T138" s="92">
        <v>1</v>
      </c>
      <c r="U138" s="93">
        <v>1</v>
      </c>
      <c r="V138" s="91">
        <v>1</v>
      </c>
      <c r="W138" s="91">
        <v>1</v>
      </c>
      <c r="X138" s="91">
        <v>1</v>
      </c>
      <c r="Y138" s="91">
        <v>1</v>
      </c>
      <c r="Z138" s="85">
        <v>3</v>
      </c>
      <c r="AA138" s="28">
        <v>2.2000000000000002</v>
      </c>
      <c r="AE138">
        <f t="shared" si="57"/>
        <v>0</v>
      </c>
      <c r="AF138">
        <f t="shared" si="58"/>
        <v>0</v>
      </c>
      <c r="AG138">
        <f t="shared" si="59"/>
        <v>0</v>
      </c>
      <c r="AH138" t="str">
        <f t="shared" si="60"/>
        <v/>
      </c>
      <c r="AI138" t="str">
        <f t="shared" si="61"/>
        <v/>
      </c>
      <c r="AJ138" t="str">
        <f t="shared" si="62"/>
        <v/>
      </c>
      <c r="AK138" t="str">
        <f t="shared" si="63"/>
        <v/>
      </c>
      <c r="AL138" t="str">
        <f t="shared" si="64"/>
        <v/>
      </c>
      <c r="AM138" t="str">
        <f t="shared" si="65"/>
        <v/>
      </c>
      <c r="AN138" t="str">
        <f t="shared" si="66"/>
        <v/>
      </c>
      <c r="AO138" t="str">
        <f t="shared" si="67"/>
        <v/>
      </c>
      <c r="AP138" t="str">
        <f t="shared" si="68"/>
        <v/>
      </c>
      <c r="AQ138" t="str">
        <f t="shared" si="69"/>
        <v/>
      </c>
      <c r="AR138" t="str">
        <f t="shared" si="70"/>
        <v/>
      </c>
      <c r="AS138" t="str">
        <f t="shared" si="71"/>
        <v/>
      </c>
      <c r="AT138" t="str">
        <f t="shared" si="72"/>
        <v/>
      </c>
      <c r="AU138" t="str">
        <f t="shared" si="73"/>
        <v/>
      </c>
      <c r="AV138" t="str">
        <f t="shared" si="74"/>
        <v/>
      </c>
      <c r="AW138" t="str">
        <f t="shared" si="75"/>
        <v/>
      </c>
      <c r="AX138" t="str">
        <f t="shared" si="76"/>
        <v/>
      </c>
      <c r="AY138" t="str">
        <f t="shared" si="77"/>
        <v/>
      </c>
      <c r="AZ138" t="str">
        <f t="shared" si="78"/>
        <v/>
      </c>
      <c r="BA138" t="str">
        <f t="shared" si="79"/>
        <v/>
      </c>
      <c r="BB138" t="str">
        <f t="shared" si="80"/>
        <v/>
      </c>
      <c r="BC138" t="str">
        <f t="shared" si="81"/>
        <v/>
      </c>
      <c r="BD138" t="str">
        <f t="shared" si="82"/>
        <v/>
      </c>
    </row>
    <row r="139" spans="1:56" x14ac:dyDescent="0.2">
      <c r="A139" t="s">
        <v>582</v>
      </c>
      <c r="D139" s="80">
        <v>3</v>
      </c>
      <c r="E139" s="91">
        <v>2</v>
      </c>
      <c r="F139" s="91">
        <v>2</v>
      </c>
      <c r="G139" s="91">
        <v>2</v>
      </c>
      <c r="H139" s="80">
        <v>3</v>
      </c>
      <c r="I139" s="80">
        <v>3</v>
      </c>
      <c r="J139" s="87">
        <v>4</v>
      </c>
      <c r="K139" s="84">
        <v>4</v>
      </c>
      <c r="L139" s="91">
        <v>2</v>
      </c>
      <c r="M139" s="80">
        <v>3</v>
      </c>
      <c r="N139" s="80">
        <v>3</v>
      </c>
      <c r="O139" s="82">
        <v>5</v>
      </c>
      <c r="P139" s="94">
        <v>1</v>
      </c>
      <c r="Q139" s="93">
        <v>1</v>
      </c>
      <c r="R139" s="82">
        <v>5</v>
      </c>
      <c r="S139" s="82">
        <v>5</v>
      </c>
      <c r="T139" s="87">
        <v>4</v>
      </c>
      <c r="U139" s="84">
        <v>5</v>
      </c>
      <c r="V139" s="82">
        <v>4</v>
      </c>
      <c r="W139" s="82">
        <v>4</v>
      </c>
      <c r="X139" s="80">
        <v>3</v>
      </c>
      <c r="Y139" s="91">
        <v>1</v>
      </c>
      <c r="Z139" s="88">
        <v>4</v>
      </c>
      <c r="AA139" s="28">
        <v>3.2</v>
      </c>
      <c r="AE139">
        <f t="shared" si="57"/>
        <v>0</v>
      </c>
      <c r="AF139">
        <f t="shared" si="58"/>
        <v>0</v>
      </c>
      <c r="AG139">
        <f t="shared" si="59"/>
        <v>0</v>
      </c>
      <c r="AH139" t="str">
        <f t="shared" si="60"/>
        <v/>
      </c>
      <c r="AI139" t="str">
        <f t="shared" si="61"/>
        <v/>
      </c>
      <c r="AJ139" t="str">
        <f t="shared" si="62"/>
        <v/>
      </c>
      <c r="AK139" t="str">
        <f t="shared" si="63"/>
        <v/>
      </c>
      <c r="AL139" t="str">
        <f t="shared" si="64"/>
        <v/>
      </c>
      <c r="AM139" t="str">
        <f t="shared" si="65"/>
        <v/>
      </c>
      <c r="AN139" t="str">
        <f t="shared" si="66"/>
        <v/>
      </c>
      <c r="AO139" t="str">
        <f t="shared" si="67"/>
        <v/>
      </c>
      <c r="AP139" t="str">
        <f t="shared" si="68"/>
        <v/>
      </c>
      <c r="AQ139" t="str">
        <f t="shared" si="69"/>
        <v/>
      </c>
      <c r="AR139" t="str">
        <f t="shared" si="70"/>
        <v/>
      </c>
      <c r="AS139" t="str">
        <f t="shared" si="71"/>
        <v/>
      </c>
      <c r="AT139" t="str">
        <f t="shared" si="72"/>
        <v/>
      </c>
      <c r="AU139" t="str">
        <f t="shared" si="73"/>
        <v/>
      </c>
      <c r="AV139" t="str">
        <f t="shared" si="74"/>
        <v/>
      </c>
      <c r="AW139" t="str">
        <f t="shared" si="75"/>
        <v/>
      </c>
      <c r="AX139" t="str">
        <f t="shared" si="76"/>
        <v/>
      </c>
      <c r="AY139" t="str">
        <f t="shared" si="77"/>
        <v/>
      </c>
      <c r="AZ139" t="str">
        <f t="shared" si="78"/>
        <v/>
      </c>
      <c r="BA139" t="str">
        <f t="shared" si="79"/>
        <v/>
      </c>
      <c r="BB139" t="str">
        <f t="shared" si="80"/>
        <v/>
      </c>
      <c r="BC139" t="str">
        <f t="shared" si="81"/>
        <v/>
      </c>
      <c r="BD139" t="str">
        <f t="shared" si="82"/>
        <v/>
      </c>
    </row>
    <row r="140" spans="1:56" x14ac:dyDescent="0.2">
      <c r="A140" t="s">
        <v>582</v>
      </c>
      <c r="B140" t="s">
        <v>795</v>
      </c>
      <c r="C140" t="s">
        <v>824</v>
      </c>
      <c r="D140">
        <v>3.4</v>
      </c>
      <c r="E140">
        <v>2.2999999999999998</v>
      </c>
      <c r="F140">
        <v>2.2999999999999998</v>
      </c>
      <c r="G140">
        <v>2.2999999999999998</v>
      </c>
      <c r="H140">
        <v>3.3</v>
      </c>
      <c r="I140">
        <v>3.8</v>
      </c>
      <c r="J140">
        <v>4.5</v>
      </c>
      <c r="K140">
        <v>4.9000000000000004</v>
      </c>
      <c r="L140">
        <v>2.5</v>
      </c>
      <c r="M140">
        <v>3.9</v>
      </c>
      <c r="N140">
        <v>3</v>
      </c>
      <c r="O140">
        <v>5</v>
      </c>
      <c r="P140">
        <v>1.3</v>
      </c>
      <c r="Q140">
        <v>1.7</v>
      </c>
      <c r="R140">
        <v>5</v>
      </c>
      <c r="S140">
        <v>5</v>
      </c>
      <c r="T140">
        <v>4.8</v>
      </c>
      <c r="U140">
        <v>5</v>
      </c>
      <c r="V140">
        <v>5</v>
      </c>
      <c r="W140">
        <v>4.3</v>
      </c>
      <c r="X140">
        <v>3.7</v>
      </c>
      <c r="Y140">
        <v>1</v>
      </c>
      <c r="Z140">
        <v>4.9000000000000004</v>
      </c>
      <c r="AA140" s="28">
        <v>3.6</v>
      </c>
      <c r="AE140">
        <f t="shared" si="57"/>
        <v>0</v>
      </c>
      <c r="AF140">
        <f t="shared" si="58"/>
        <v>0</v>
      </c>
      <c r="AG140">
        <f t="shared" si="59"/>
        <v>0</v>
      </c>
      <c r="AH140" t="str">
        <f t="shared" si="60"/>
        <v/>
      </c>
      <c r="AI140" t="str">
        <f t="shared" si="61"/>
        <v/>
      </c>
      <c r="AJ140" t="str">
        <f t="shared" si="62"/>
        <v/>
      </c>
      <c r="AK140" t="str">
        <f t="shared" si="63"/>
        <v/>
      </c>
      <c r="AL140" t="str">
        <f t="shared" si="64"/>
        <v/>
      </c>
      <c r="AM140" t="str">
        <f t="shared" si="65"/>
        <v/>
      </c>
      <c r="AN140" t="str">
        <f t="shared" si="66"/>
        <v/>
      </c>
      <c r="AO140" t="str">
        <f t="shared" si="67"/>
        <v/>
      </c>
      <c r="AP140" t="str">
        <f t="shared" si="68"/>
        <v/>
      </c>
      <c r="AQ140" t="str">
        <f t="shared" si="69"/>
        <v/>
      </c>
      <c r="AR140" t="str">
        <f t="shared" si="70"/>
        <v/>
      </c>
      <c r="AS140" t="str">
        <f t="shared" si="71"/>
        <v/>
      </c>
      <c r="AT140" t="str">
        <f t="shared" si="72"/>
        <v/>
      </c>
      <c r="AU140" t="str">
        <f t="shared" si="73"/>
        <v/>
      </c>
      <c r="AV140" t="str">
        <f t="shared" si="74"/>
        <v/>
      </c>
      <c r="AW140" t="str">
        <f t="shared" si="75"/>
        <v/>
      </c>
      <c r="AX140" t="str">
        <f t="shared" si="76"/>
        <v/>
      </c>
      <c r="AY140" t="str">
        <f t="shared" si="77"/>
        <v/>
      </c>
      <c r="AZ140" t="str">
        <f t="shared" si="78"/>
        <v/>
      </c>
      <c r="BA140" t="str">
        <f t="shared" si="79"/>
        <v/>
      </c>
      <c r="BB140" t="str">
        <f t="shared" si="80"/>
        <v/>
      </c>
      <c r="BC140" t="str">
        <f t="shared" si="81"/>
        <v/>
      </c>
      <c r="BD140" t="str">
        <f t="shared" si="82"/>
        <v/>
      </c>
    </row>
    <row r="141" spans="1:56" x14ac:dyDescent="0.2">
      <c r="A141" t="s">
        <v>582</v>
      </c>
      <c r="B141" t="s">
        <v>713</v>
      </c>
      <c r="C141" t="s">
        <v>868</v>
      </c>
      <c r="D141">
        <v>3.9</v>
      </c>
      <c r="E141">
        <v>2.8</v>
      </c>
      <c r="F141">
        <v>2.7</v>
      </c>
      <c r="G141">
        <v>2.7</v>
      </c>
      <c r="H141">
        <v>3.8</v>
      </c>
      <c r="I141">
        <v>3.6</v>
      </c>
      <c r="J141">
        <v>4.9000000000000004</v>
      </c>
      <c r="K141">
        <v>4.2</v>
      </c>
      <c r="L141">
        <v>2</v>
      </c>
      <c r="M141">
        <v>3.2</v>
      </c>
      <c r="N141">
        <v>3</v>
      </c>
      <c r="O141">
        <v>5</v>
      </c>
      <c r="P141">
        <v>1.8</v>
      </c>
      <c r="Q141">
        <v>1</v>
      </c>
      <c r="R141">
        <v>5</v>
      </c>
      <c r="S141">
        <v>5</v>
      </c>
      <c r="T141">
        <v>4.2</v>
      </c>
      <c r="U141">
        <v>4.0999999999999996</v>
      </c>
      <c r="V141">
        <v>4.9000000000000004</v>
      </c>
      <c r="W141">
        <v>4.8</v>
      </c>
      <c r="X141">
        <v>3.4</v>
      </c>
      <c r="Y141">
        <v>1</v>
      </c>
      <c r="Z141">
        <v>4.4000000000000004</v>
      </c>
      <c r="AA141" s="28">
        <v>3.5</v>
      </c>
      <c r="AE141">
        <f t="shared" si="57"/>
        <v>0</v>
      </c>
      <c r="AF141">
        <f t="shared" si="58"/>
        <v>0</v>
      </c>
      <c r="AG141">
        <f t="shared" si="59"/>
        <v>0</v>
      </c>
      <c r="AH141" t="str">
        <f t="shared" si="60"/>
        <v/>
      </c>
      <c r="AI141" t="str">
        <f t="shared" si="61"/>
        <v/>
      </c>
      <c r="AJ141" t="str">
        <f t="shared" si="62"/>
        <v/>
      </c>
      <c r="AK141" t="str">
        <f t="shared" si="63"/>
        <v/>
      </c>
      <c r="AL141" t="str">
        <f t="shared" si="64"/>
        <v/>
      </c>
      <c r="AM141" t="str">
        <f t="shared" si="65"/>
        <v/>
      </c>
      <c r="AN141" t="str">
        <f t="shared" si="66"/>
        <v/>
      </c>
      <c r="AO141" t="str">
        <f t="shared" si="67"/>
        <v/>
      </c>
      <c r="AP141" t="str">
        <f t="shared" si="68"/>
        <v/>
      </c>
      <c r="AQ141" t="str">
        <f t="shared" si="69"/>
        <v/>
      </c>
      <c r="AR141" t="str">
        <f t="shared" si="70"/>
        <v/>
      </c>
      <c r="AS141" t="str">
        <f t="shared" si="71"/>
        <v/>
      </c>
      <c r="AT141" t="str">
        <f t="shared" si="72"/>
        <v/>
      </c>
      <c r="AU141" t="str">
        <f t="shared" si="73"/>
        <v/>
      </c>
      <c r="AV141" t="str">
        <f t="shared" si="74"/>
        <v/>
      </c>
      <c r="AW141" t="str">
        <f t="shared" si="75"/>
        <v/>
      </c>
      <c r="AX141" t="str">
        <f t="shared" si="76"/>
        <v/>
      </c>
      <c r="AY141" t="str">
        <f t="shared" si="77"/>
        <v/>
      </c>
      <c r="AZ141" t="str">
        <f t="shared" si="78"/>
        <v/>
      </c>
      <c r="BA141" t="str">
        <f t="shared" si="79"/>
        <v/>
      </c>
      <c r="BB141" t="str">
        <f t="shared" si="80"/>
        <v/>
      </c>
      <c r="BC141" t="str">
        <f t="shared" si="81"/>
        <v/>
      </c>
      <c r="BD141" t="str">
        <f t="shared" si="82"/>
        <v/>
      </c>
    </row>
    <row r="142" spans="1:56" x14ac:dyDescent="0.2">
      <c r="A142" t="s">
        <v>584</v>
      </c>
      <c r="D142" s="82">
        <v>2</v>
      </c>
      <c r="E142" s="82">
        <v>2</v>
      </c>
      <c r="F142" s="82">
        <v>2</v>
      </c>
      <c r="G142" s="82">
        <v>2</v>
      </c>
      <c r="H142" s="82">
        <v>2</v>
      </c>
      <c r="I142" s="82">
        <v>2</v>
      </c>
      <c r="J142" s="95">
        <v>3</v>
      </c>
      <c r="K142" s="90">
        <v>3</v>
      </c>
      <c r="L142" s="82">
        <v>1</v>
      </c>
      <c r="M142" s="82">
        <v>2</v>
      </c>
      <c r="N142" s="82">
        <v>2</v>
      </c>
      <c r="O142" s="82">
        <v>1</v>
      </c>
      <c r="P142" s="88">
        <v>2</v>
      </c>
      <c r="Q142" s="84">
        <v>2</v>
      </c>
      <c r="R142" s="80">
        <v>3</v>
      </c>
      <c r="S142" s="80">
        <v>3</v>
      </c>
      <c r="T142" s="87">
        <v>1</v>
      </c>
      <c r="U142" s="84">
        <v>2</v>
      </c>
      <c r="V142" s="82">
        <v>2</v>
      </c>
      <c r="W142" s="82">
        <v>2</v>
      </c>
      <c r="X142" s="82">
        <v>2</v>
      </c>
      <c r="Y142" s="82">
        <v>1</v>
      </c>
      <c r="Z142" s="88">
        <v>2</v>
      </c>
      <c r="AA142" s="28">
        <v>2</v>
      </c>
      <c r="AE142">
        <f t="shared" si="57"/>
        <v>0</v>
      </c>
      <c r="AF142">
        <f t="shared" si="58"/>
        <v>0</v>
      </c>
      <c r="AG142">
        <f t="shared" si="59"/>
        <v>0</v>
      </c>
      <c r="AH142" t="str">
        <f t="shared" si="60"/>
        <v/>
      </c>
      <c r="AI142" t="str">
        <f t="shared" si="61"/>
        <v/>
      </c>
      <c r="AJ142" t="str">
        <f t="shared" si="62"/>
        <v/>
      </c>
      <c r="AK142" t="str">
        <f t="shared" si="63"/>
        <v/>
      </c>
      <c r="AL142" t="str">
        <f t="shared" si="64"/>
        <v/>
      </c>
      <c r="AM142" t="str">
        <f t="shared" si="65"/>
        <v/>
      </c>
      <c r="AN142" t="str">
        <f t="shared" si="66"/>
        <v/>
      </c>
      <c r="AO142" t="str">
        <f t="shared" si="67"/>
        <v/>
      </c>
      <c r="AP142" t="str">
        <f t="shared" si="68"/>
        <v/>
      </c>
      <c r="AQ142" t="str">
        <f t="shared" si="69"/>
        <v/>
      </c>
      <c r="AR142" t="str">
        <f t="shared" si="70"/>
        <v/>
      </c>
      <c r="AS142" t="str">
        <f t="shared" si="71"/>
        <v/>
      </c>
      <c r="AT142" t="str">
        <f t="shared" si="72"/>
        <v/>
      </c>
      <c r="AU142" t="str">
        <f t="shared" si="73"/>
        <v/>
      </c>
      <c r="AV142" t="str">
        <f t="shared" si="74"/>
        <v/>
      </c>
      <c r="AW142" t="str">
        <f t="shared" si="75"/>
        <v/>
      </c>
      <c r="AX142" t="str">
        <f t="shared" si="76"/>
        <v/>
      </c>
      <c r="AY142" t="str">
        <f t="shared" si="77"/>
        <v/>
      </c>
      <c r="AZ142" t="str">
        <f t="shared" si="78"/>
        <v/>
      </c>
      <c r="BA142" t="str">
        <f t="shared" si="79"/>
        <v/>
      </c>
      <c r="BB142" t="str">
        <f t="shared" si="80"/>
        <v/>
      </c>
      <c r="BC142" t="str">
        <f t="shared" si="81"/>
        <v/>
      </c>
      <c r="BD142" t="str">
        <f t="shared" si="82"/>
        <v/>
      </c>
    </row>
    <row r="143" spans="1:56" x14ac:dyDescent="0.2">
      <c r="A143" t="s">
        <v>584</v>
      </c>
      <c r="B143" t="s">
        <v>795</v>
      </c>
      <c r="C143" t="s">
        <v>824</v>
      </c>
      <c r="D143">
        <v>2.1</v>
      </c>
      <c r="E143">
        <v>2.2000000000000002</v>
      </c>
      <c r="F143">
        <v>2</v>
      </c>
      <c r="G143">
        <v>2</v>
      </c>
      <c r="H143">
        <v>2</v>
      </c>
      <c r="I143">
        <v>2</v>
      </c>
      <c r="J143">
        <v>3.1</v>
      </c>
      <c r="K143">
        <v>3.6</v>
      </c>
      <c r="L143">
        <v>1.4</v>
      </c>
      <c r="M143">
        <v>2.7</v>
      </c>
      <c r="N143">
        <v>2</v>
      </c>
      <c r="O143">
        <v>1.4</v>
      </c>
      <c r="P143">
        <v>2.2000000000000002</v>
      </c>
      <c r="Q143">
        <v>2</v>
      </c>
      <c r="R143">
        <v>3.6</v>
      </c>
      <c r="S143">
        <v>3.2</v>
      </c>
      <c r="T143">
        <v>1</v>
      </c>
      <c r="U143">
        <v>2.6</v>
      </c>
      <c r="V143">
        <v>2.2999999999999998</v>
      </c>
      <c r="W143">
        <v>2.2999999999999998</v>
      </c>
      <c r="X143">
        <v>2.6</v>
      </c>
      <c r="Y143">
        <v>1</v>
      </c>
      <c r="Z143">
        <v>2.6</v>
      </c>
      <c r="AA143" s="28">
        <v>2.2999999999999998</v>
      </c>
      <c r="AE143">
        <f t="shared" si="57"/>
        <v>0</v>
      </c>
      <c r="AF143">
        <f t="shared" si="58"/>
        <v>0</v>
      </c>
      <c r="AG143">
        <f t="shared" si="59"/>
        <v>0</v>
      </c>
      <c r="AH143" t="str">
        <f t="shared" si="60"/>
        <v/>
      </c>
      <c r="AI143" t="str">
        <f t="shared" si="61"/>
        <v/>
      </c>
      <c r="AJ143" t="str">
        <f t="shared" si="62"/>
        <v/>
      </c>
      <c r="AK143" t="str">
        <f t="shared" si="63"/>
        <v/>
      </c>
      <c r="AL143" t="str">
        <f t="shared" si="64"/>
        <v/>
      </c>
      <c r="AM143" t="str">
        <f t="shared" si="65"/>
        <v/>
      </c>
      <c r="AN143" t="str">
        <f t="shared" si="66"/>
        <v/>
      </c>
      <c r="AO143" t="str">
        <f t="shared" si="67"/>
        <v/>
      </c>
      <c r="AP143" t="str">
        <f t="shared" si="68"/>
        <v/>
      </c>
      <c r="AQ143" t="str">
        <f t="shared" si="69"/>
        <v/>
      </c>
      <c r="AR143" t="str">
        <f t="shared" si="70"/>
        <v/>
      </c>
      <c r="AS143" t="str">
        <f t="shared" si="71"/>
        <v/>
      </c>
      <c r="AT143" t="str">
        <f t="shared" si="72"/>
        <v/>
      </c>
      <c r="AU143" t="str">
        <f t="shared" si="73"/>
        <v/>
      </c>
      <c r="AV143" t="str">
        <f t="shared" si="74"/>
        <v/>
      </c>
      <c r="AW143" t="str">
        <f t="shared" si="75"/>
        <v/>
      </c>
      <c r="AX143" t="str">
        <f t="shared" si="76"/>
        <v/>
      </c>
      <c r="AY143" t="str">
        <f t="shared" si="77"/>
        <v/>
      </c>
      <c r="AZ143" t="str">
        <f t="shared" si="78"/>
        <v/>
      </c>
      <c r="BA143" t="str">
        <f t="shared" si="79"/>
        <v/>
      </c>
      <c r="BB143" t="str">
        <f t="shared" si="80"/>
        <v/>
      </c>
      <c r="BC143" t="str">
        <f t="shared" si="81"/>
        <v/>
      </c>
      <c r="BD143" t="str">
        <f t="shared" si="82"/>
        <v/>
      </c>
    </row>
    <row r="144" spans="1:56" x14ac:dyDescent="0.2">
      <c r="A144" t="s">
        <v>584</v>
      </c>
      <c r="B144" t="s">
        <v>713</v>
      </c>
      <c r="C144" t="s">
        <v>868</v>
      </c>
      <c r="D144">
        <v>2.2999999999999998</v>
      </c>
      <c r="E144">
        <v>2.4</v>
      </c>
      <c r="F144">
        <v>2</v>
      </c>
      <c r="G144">
        <v>2</v>
      </c>
      <c r="H144">
        <v>2</v>
      </c>
      <c r="I144">
        <v>2</v>
      </c>
      <c r="J144">
        <v>3.7</v>
      </c>
      <c r="K144">
        <v>3.1</v>
      </c>
      <c r="L144">
        <v>1.1000000000000001</v>
      </c>
      <c r="M144">
        <v>2.1</v>
      </c>
      <c r="N144">
        <v>2</v>
      </c>
      <c r="O144">
        <v>1.1000000000000001</v>
      </c>
      <c r="P144">
        <v>2.8</v>
      </c>
      <c r="Q144">
        <v>2.5</v>
      </c>
      <c r="R144">
        <v>3.3</v>
      </c>
      <c r="S144">
        <v>3.4</v>
      </c>
      <c r="T144">
        <v>1</v>
      </c>
      <c r="U144">
        <v>2.2000000000000002</v>
      </c>
      <c r="V144">
        <v>2</v>
      </c>
      <c r="W144">
        <v>2</v>
      </c>
      <c r="X144">
        <v>2</v>
      </c>
      <c r="Y144">
        <v>1</v>
      </c>
      <c r="Z144">
        <v>2.1</v>
      </c>
      <c r="AA144" s="28">
        <v>2.2000000000000002</v>
      </c>
      <c r="AE144">
        <f t="shared" si="57"/>
        <v>0</v>
      </c>
      <c r="AF144">
        <f t="shared" si="58"/>
        <v>0</v>
      </c>
      <c r="AG144">
        <f t="shared" si="59"/>
        <v>0</v>
      </c>
      <c r="AH144" t="str">
        <f t="shared" si="60"/>
        <v/>
      </c>
      <c r="AI144" t="str">
        <f t="shared" si="61"/>
        <v/>
      </c>
      <c r="AJ144" t="str">
        <f t="shared" si="62"/>
        <v/>
      </c>
      <c r="AK144" t="str">
        <f t="shared" si="63"/>
        <v/>
      </c>
      <c r="AL144" t="str">
        <f t="shared" si="64"/>
        <v/>
      </c>
      <c r="AM144" t="str">
        <f t="shared" si="65"/>
        <v/>
      </c>
      <c r="AN144" t="str">
        <f t="shared" si="66"/>
        <v/>
      </c>
      <c r="AO144" t="str">
        <f t="shared" si="67"/>
        <v/>
      </c>
      <c r="AP144" t="str">
        <f t="shared" si="68"/>
        <v/>
      </c>
      <c r="AQ144" t="str">
        <f t="shared" si="69"/>
        <v/>
      </c>
      <c r="AR144" t="str">
        <f t="shared" si="70"/>
        <v/>
      </c>
      <c r="AS144" t="str">
        <f t="shared" si="71"/>
        <v/>
      </c>
      <c r="AT144" t="str">
        <f t="shared" si="72"/>
        <v/>
      </c>
      <c r="AU144" t="str">
        <f t="shared" si="73"/>
        <v/>
      </c>
      <c r="AV144" t="str">
        <f t="shared" si="74"/>
        <v/>
      </c>
      <c r="AW144" t="str">
        <f t="shared" si="75"/>
        <v/>
      </c>
      <c r="AX144" t="str">
        <f t="shared" si="76"/>
        <v/>
      </c>
      <c r="AY144" t="str">
        <f t="shared" si="77"/>
        <v/>
      </c>
      <c r="AZ144" t="str">
        <f t="shared" si="78"/>
        <v/>
      </c>
      <c r="BA144" t="str">
        <f t="shared" si="79"/>
        <v/>
      </c>
      <c r="BB144" t="str">
        <f t="shared" si="80"/>
        <v/>
      </c>
      <c r="BC144" t="str">
        <f t="shared" si="81"/>
        <v/>
      </c>
      <c r="BD144" t="str">
        <f t="shared" si="82"/>
        <v/>
      </c>
    </row>
    <row r="145" spans="1:56" x14ac:dyDescent="0.2">
      <c r="A145" t="s">
        <v>586</v>
      </c>
      <c r="D145" s="81">
        <v>4</v>
      </c>
      <c r="E145" s="82">
        <v>2</v>
      </c>
      <c r="F145" s="80">
        <v>3</v>
      </c>
      <c r="G145" s="81">
        <v>4</v>
      </c>
      <c r="H145" s="82">
        <v>1</v>
      </c>
      <c r="I145" s="80">
        <v>3</v>
      </c>
      <c r="J145" s="83">
        <v>4</v>
      </c>
      <c r="K145" s="84">
        <v>2</v>
      </c>
      <c r="L145" s="82">
        <v>1</v>
      </c>
      <c r="M145" s="82">
        <v>1</v>
      </c>
      <c r="N145" s="82">
        <v>1</v>
      </c>
      <c r="O145" s="82">
        <v>1</v>
      </c>
      <c r="P145" s="85">
        <v>3</v>
      </c>
      <c r="Q145" s="84">
        <v>1</v>
      </c>
      <c r="R145" s="82">
        <v>1</v>
      </c>
      <c r="S145" s="82">
        <v>1</v>
      </c>
      <c r="T145" s="87">
        <v>1</v>
      </c>
      <c r="U145" s="84">
        <v>1</v>
      </c>
      <c r="V145" s="82">
        <v>1</v>
      </c>
      <c r="W145" s="82">
        <v>1</v>
      </c>
      <c r="X145" s="82">
        <v>1</v>
      </c>
      <c r="Y145" s="80">
        <v>3</v>
      </c>
      <c r="Z145" s="88">
        <v>1</v>
      </c>
      <c r="AA145" s="28">
        <v>1.8</v>
      </c>
      <c r="AE145">
        <f t="shared" si="57"/>
        <v>0</v>
      </c>
      <c r="AF145">
        <f t="shared" si="58"/>
        <v>0</v>
      </c>
      <c r="AG145">
        <f t="shared" si="59"/>
        <v>0</v>
      </c>
      <c r="AH145" t="str">
        <f t="shared" si="60"/>
        <v/>
      </c>
      <c r="AI145" t="str">
        <f t="shared" si="61"/>
        <v/>
      </c>
      <c r="AJ145" t="str">
        <f t="shared" si="62"/>
        <v/>
      </c>
      <c r="AK145" t="str">
        <f t="shared" si="63"/>
        <v/>
      </c>
      <c r="AL145" t="str">
        <f t="shared" si="64"/>
        <v/>
      </c>
      <c r="AM145" t="str">
        <f t="shared" si="65"/>
        <v/>
      </c>
      <c r="AN145" t="str">
        <f t="shared" si="66"/>
        <v/>
      </c>
      <c r="AO145" t="str">
        <f t="shared" si="67"/>
        <v/>
      </c>
      <c r="AP145" t="str">
        <f t="shared" si="68"/>
        <v/>
      </c>
      <c r="AQ145" t="str">
        <f t="shared" si="69"/>
        <v/>
      </c>
      <c r="AR145" t="str">
        <f t="shared" si="70"/>
        <v/>
      </c>
      <c r="AS145" t="str">
        <f t="shared" si="71"/>
        <v/>
      </c>
      <c r="AT145" t="str">
        <f t="shared" si="72"/>
        <v/>
      </c>
      <c r="AU145" t="str">
        <f t="shared" si="73"/>
        <v/>
      </c>
      <c r="AV145" t="str">
        <f t="shared" si="74"/>
        <v/>
      </c>
      <c r="AW145" t="str">
        <f t="shared" si="75"/>
        <v/>
      </c>
      <c r="AX145" t="str">
        <f t="shared" si="76"/>
        <v/>
      </c>
      <c r="AY145" t="str">
        <f t="shared" si="77"/>
        <v/>
      </c>
      <c r="AZ145" t="str">
        <f t="shared" si="78"/>
        <v/>
      </c>
      <c r="BA145" t="str">
        <f t="shared" si="79"/>
        <v/>
      </c>
      <c r="BB145" t="str">
        <f t="shared" si="80"/>
        <v/>
      </c>
      <c r="BC145" t="str">
        <f t="shared" si="81"/>
        <v/>
      </c>
      <c r="BD145" t="str">
        <f t="shared" si="82"/>
        <v/>
      </c>
    </row>
    <row r="146" spans="1:56" x14ac:dyDescent="0.2">
      <c r="A146" t="s">
        <v>588</v>
      </c>
      <c r="D146" s="80">
        <v>3</v>
      </c>
      <c r="E146" s="91">
        <v>2</v>
      </c>
      <c r="F146" s="91">
        <v>2</v>
      </c>
      <c r="G146" s="91">
        <v>2</v>
      </c>
      <c r="H146" s="82">
        <v>4</v>
      </c>
      <c r="I146" s="82">
        <v>4</v>
      </c>
      <c r="J146" s="87">
        <v>4</v>
      </c>
      <c r="K146" s="90">
        <v>3</v>
      </c>
      <c r="L146" s="91">
        <v>1</v>
      </c>
      <c r="M146" s="80">
        <v>3</v>
      </c>
      <c r="N146" s="82">
        <v>4</v>
      </c>
      <c r="O146" s="82">
        <v>4</v>
      </c>
      <c r="P146" s="85">
        <v>3</v>
      </c>
      <c r="Q146" s="93">
        <v>1</v>
      </c>
      <c r="R146" s="82">
        <v>5</v>
      </c>
      <c r="S146" s="82">
        <v>5</v>
      </c>
      <c r="T146" s="95">
        <v>3</v>
      </c>
      <c r="U146" s="84">
        <v>4</v>
      </c>
      <c r="V146" s="80">
        <v>3</v>
      </c>
      <c r="W146" s="82">
        <v>4</v>
      </c>
      <c r="X146" s="82">
        <v>4</v>
      </c>
      <c r="Y146" s="91">
        <v>1</v>
      </c>
      <c r="Z146" s="88">
        <v>4</v>
      </c>
      <c r="AA146" s="28">
        <v>3.2</v>
      </c>
      <c r="AE146">
        <f t="shared" si="57"/>
        <v>0</v>
      </c>
      <c r="AF146">
        <f t="shared" si="58"/>
        <v>0</v>
      </c>
      <c r="AG146">
        <f t="shared" si="59"/>
        <v>0</v>
      </c>
      <c r="AH146" t="str">
        <f t="shared" si="60"/>
        <v/>
      </c>
      <c r="AI146" t="str">
        <f t="shared" si="61"/>
        <v/>
      </c>
      <c r="AJ146" t="str">
        <f t="shared" si="62"/>
        <v/>
      </c>
      <c r="AK146" t="str">
        <f t="shared" si="63"/>
        <v/>
      </c>
      <c r="AL146" t="str">
        <f t="shared" si="64"/>
        <v/>
      </c>
      <c r="AM146" t="str">
        <f t="shared" si="65"/>
        <v/>
      </c>
      <c r="AN146" t="str">
        <f t="shared" si="66"/>
        <v/>
      </c>
      <c r="AO146" t="str">
        <f t="shared" si="67"/>
        <v/>
      </c>
      <c r="AP146" t="str">
        <f t="shared" si="68"/>
        <v/>
      </c>
      <c r="AQ146" t="str">
        <f t="shared" si="69"/>
        <v/>
      </c>
      <c r="AR146" t="str">
        <f t="shared" si="70"/>
        <v/>
      </c>
      <c r="AS146" t="str">
        <f t="shared" si="71"/>
        <v/>
      </c>
      <c r="AT146" t="str">
        <f t="shared" si="72"/>
        <v/>
      </c>
      <c r="AU146" t="str">
        <f t="shared" si="73"/>
        <v/>
      </c>
      <c r="AV146" t="str">
        <f t="shared" si="74"/>
        <v/>
      </c>
      <c r="AW146" t="str">
        <f t="shared" si="75"/>
        <v/>
      </c>
      <c r="AX146" t="str">
        <f t="shared" si="76"/>
        <v/>
      </c>
      <c r="AY146" t="str">
        <f t="shared" si="77"/>
        <v/>
      </c>
      <c r="AZ146" t="str">
        <f t="shared" si="78"/>
        <v/>
      </c>
      <c r="BA146" t="str">
        <f t="shared" si="79"/>
        <v/>
      </c>
      <c r="BB146" t="str">
        <f t="shared" si="80"/>
        <v/>
      </c>
      <c r="BC146" t="str">
        <f t="shared" si="81"/>
        <v/>
      </c>
      <c r="BD146" t="str">
        <f t="shared" si="82"/>
        <v/>
      </c>
    </row>
    <row r="147" spans="1:56" x14ac:dyDescent="0.2">
      <c r="A147" t="s">
        <v>588</v>
      </c>
      <c r="B147" t="s">
        <v>810</v>
      </c>
      <c r="C147" t="s">
        <v>837</v>
      </c>
      <c r="D147">
        <v>3.6</v>
      </c>
      <c r="E147">
        <v>2.6</v>
      </c>
      <c r="F147">
        <v>2.4</v>
      </c>
      <c r="G147">
        <v>2.7</v>
      </c>
      <c r="H147">
        <v>4.0999999999999996</v>
      </c>
      <c r="I147">
        <v>4.3</v>
      </c>
      <c r="J147">
        <v>5</v>
      </c>
      <c r="K147">
        <v>3.8</v>
      </c>
      <c r="L147">
        <v>1.8</v>
      </c>
      <c r="M147">
        <v>3.8</v>
      </c>
      <c r="N147">
        <v>4.2</v>
      </c>
      <c r="O147">
        <v>4.7</v>
      </c>
      <c r="P147">
        <v>3.3</v>
      </c>
      <c r="Q147">
        <v>1.4</v>
      </c>
      <c r="R147">
        <v>5</v>
      </c>
      <c r="S147">
        <v>5</v>
      </c>
      <c r="T147">
        <v>3.9</v>
      </c>
      <c r="U147">
        <v>4.4000000000000004</v>
      </c>
      <c r="V147">
        <v>3.8</v>
      </c>
      <c r="W147">
        <v>4.2</v>
      </c>
      <c r="X147">
        <v>4.3</v>
      </c>
      <c r="Y147">
        <v>1</v>
      </c>
      <c r="Z147">
        <v>4.5999999999999996</v>
      </c>
      <c r="AA147" s="28">
        <v>3.6</v>
      </c>
      <c r="AE147">
        <f t="shared" si="57"/>
        <v>0</v>
      </c>
      <c r="AF147">
        <f t="shared" si="58"/>
        <v>0</v>
      </c>
      <c r="AG147">
        <f t="shared" si="59"/>
        <v>0</v>
      </c>
      <c r="AH147" t="str">
        <f t="shared" si="60"/>
        <v/>
      </c>
      <c r="AI147" t="str">
        <f t="shared" si="61"/>
        <v/>
      </c>
      <c r="AJ147" t="str">
        <f t="shared" si="62"/>
        <v/>
      </c>
      <c r="AK147" t="str">
        <f t="shared" si="63"/>
        <v/>
      </c>
      <c r="AL147" t="str">
        <f t="shared" si="64"/>
        <v/>
      </c>
      <c r="AM147" t="str">
        <f t="shared" si="65"/>
        <v/>
      </c>
      <c r="AN147" t="str">
        <f t="shared" si="66"/>
        <v/>
      </c>
      <c r="AO147" t="str">
        <f t="shared" si="67"/>
        <v/>
      </c>
      <c r="AP147" t="str">
        <f t="shared" si="68"/>
        <v/>
      </c>
      <c r="AQ147" t="str">
        <f t="shared" si="69"/>
        <v/>
      </c>
      <c r="AR147" t="str">
        <f t="shared" si="70"/>
        <v/>
      </c>
      <c r="AS147" t="str">
        <f t="shared" si="71"/>
        <v/>
      </c>
      <c r="AT147" t="str">
        <f t="shared" si="72"/>
        <v/>
      </c>
      <c r="AU147" t="str">
        <f t="shared" si="73"/>
        <v/>
      </c>
      <c r="AV147" t="str">
        <f t="shared" si="74"/>
        <v/>
      </c>
      <c r="AW147" t="str">
        <f t="shared" si="75"/>
        <v/>
      </c>
      <c r="AX147" t="str">
        <f t="shared" si="76"/>
        <v/>
      </c>
      <c r="AY147" t="str">
        <f t="shared" si="77"/>
        <v/>
      </c>
      <c r="AZ147" t="str">
        <f t="shared" si="78"/>
        <v/>
      </c>
      <c r="BA147" t="str">
        <f t="shared" si="79"/>
        <v/>
      </c>
      <c r="BB147" t="str">
        <f t="shared" si="80"/>
        <v/>
      </c>
      <c r="BC147" t="str">
        <f t="shared" si="81"/>
        <v/>
      </c>
      <c r="BD147" t="str">
        <f t="shared" si="82"/>
        <v/>
      </c>
    </row>
    <row r="148" spans="1:56" x14ac:dyDescent="0.2">
      <c r="A148" t="s">
        <v>590</v>
      </c>
      <c r="D148" s="80">
        <v>3</v>
      </c>
      <c r="E148" s="91">
        <v>2</v>
      </c>
      <c r="F148" s="91">
        <v>2</v>
      </c>
      <c r="G148" s="91">
        <v>2</v>
      </c>
      <c r="H148" s="91">
        <v>1</v>
      </c>
      <c r="I148" s="80">
        <v>3</v>
      </c>
      <c r="J148" s="87">
        <v>4</v>
      </c>
      <c r="K148" s="93">
        <v>1</v>
      </c>
      <c r="L148" s="91">
        <v>1</v>
      </c>
      <c r="M148" s="91">
        <v>1</v>
      </c>
      <c r="N148" s="91">
        <v>1</v>
      </c>
      <c r="O148" s="91">
        <v>1</v>
      </c>
      <c r="P148" s="94">
        <v>1</v>
      </c>
      <c r="Q148" s="84">
        <v>4</v>
      </c>
      <c r="R148" s="82">
        <v>4</v>
      </c>
      <c r="S148" s="82">
        <v>4</v>
      </c>
      <c r="T148" s="92">
        <v>2</v>
      </c>
      <c r="U148" s="93">
        <v>1</v>
      </c>
      <c r="V148" s="91">
        <v>1</v>
      </c>
      <c r="W148" s="91">
        <v>1</v>
      </c>
      <c r="X148" s="91">
        <v>1</v>
      </c>
      <c r="Y148" s="91">
        <v>1</v>
      </c>
      <c r="Z148" s="94">
        <v>1</v>
      </c>
      <c r="AA148" s="28">
        <v>1.9</v>
      </c>
      <c r="AE148">
        <f t="shared" si="57"/>
        <v>0</v>
      </c>
      <c r="AF148">
        <f t="shared" si="58"/>
        <v>0</v>
      </c>
      <c r="AG148">
        <f t="shared" si="59"/>
        <v>0</v>
      </c>
      <c r="AH148" t="str">
        <f t="shared" si="60"/>
        <v/>
      </c>
      <c r="AI148" t="str">
        <f t="shared" si="61"/>
        <v/>
      </c>
      <c r="AJ148" t="str">
        <f t="shared" si="62"/>
        <v/>
      </c>
      <c r="AK148" t="str">
        <f t="shared" si="63"/>
        <v/>
      </c>
      <c r="AL148" t="str">
        <f t="shared" si="64"/>
        <v/>
      </c>
      <c r="AM148" t="str">
        <f t="shared" si="65"/>
        <v/>
      </c>
      <c r="AN148" t="str">
        <f t="shared" si="66"/>
        <v/>
      </c>
      <c r="AO148" t="str">
        <f t="shared" si="67"/>
        <v/>
      </c>
      <c r="AP148" t="str">
        <f t="shared" si="68"/>
        <v/>
      </c>
      <c r="AQ148" t="str">
        <f t="shared" si="69"/>
        <v/>
      </c>
      <c r="AR148" t="str">
        <f t="shared" si="70"/>
        <v/>
      </c>
      <c r="AS148" t="str">
        <f t="shared" si="71"/>
        <v/>
      </c>
      <c r="AT148" t="str">
        <f t="shared" si="72"/>
        <v/>
      </c>
      <c r="AU148" t="str">
        <f t="shared" si="73"/>
        <v/>
      </c>
      <c r="AV148" t="str">
        <f t="shared" si="74"/>
        <v/>
      </c>
      <c r="AW148" t="str">
        <f t="shared" si="75"/>
        <v/>
      </c>
      <c r="AX148" t="str">
        <f t="shared" si="76"/>
        <v/>
      </c>
      <c r="AY148" t="str">
        <f t="shared" si="77"/>
        <v/>
      </c>
      <c r="AZ148" t="str">
        <f t="shared" si="78"/>
        <v/>
      </c>
      <c r="BA148" t="str">
        <f t="shared" si="79"/>
        <v/>
      </c>
      <c r="BB148" t="str">
        <f t="shared" si="80"/>
        <v/>
      </c>
      <c r="BC148" t="str">
        <f t="shared" si="81"/>
        <v/>
      </c>
      <c r="BD148" t="str">
        <f t="shared" si="82"/>
        <v/>
      </c>
    </row>
    <row r="149" spans="1:56" x14ac:dyDescent="0.2">
      <c r="A149" t="s">
        <v>590</v>
      </c>
      <c r="B149" t="s">
        <v>797</v>
      </c>
      <c r="C149" t="s">
        <v>826</v>
      </c>
      <c r="D149">
        <v>3.3</v>
      </c>
      <c r="E149">
        <v>2.4</v>
      </c>
      <c r="F149">
        <v>2.2000000000000002</v>
      </c>
      <c r="G149">
        <v>2</v>
      </c>
      <c r="H149">
        <v>1.2</v>
      </c>
      <c r="I149">
        <v>3.3</v>
      </c>
      <c r="J149">
        <v>4.2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4.2</v>
      </c>
      <c r="R149">
        <v>4.2</v>
      </c>
      <c r="S149">
        <v>4.2</v>
      </c>
      <c r="T149">
        <v>2.5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 s="28">
        <v>2</v>
      </c>
      <c r="AE149">
        <f t="shared" si="57"/>
        <v>0</v>
      </c>
      <c r="AF149">
        <f t="shared" si="58"/>
        <v>0</v>
      </c>
      <c r="AG149">
        <f t="shared" si="59"/>
        <v>0</v>
      </c>
      <c r="AH149" t="str">
        <f t="shared" si="60"/>
        <v/>
      </c>
      <c r="AI149" t="str">
        <f t="shared" si="61"/>
        <v/>
      </c>
      <c r="AJ149" t="str">
        <f t="shared" si="62"/>
        <v/>
      </c>
      <c r="AK149" t="str">
        <f t="shared" si="63"/>
        <v/>
      </c>
      <c r="AL149" t="str">
        <f t="shared" si="64"/>
        <v/>
      </c>
      <c r="AM149" t="str">
        <f t="shared" si="65"/>
        <v/>
      </c>
      <c r="AN149" t="str">
        <f t="shared" si="66"/>
        <v/>
      </c>
      <c r="AO149" t="str">
        <f t="shared" si="67"/>
        <v/>
      </c>
      <c r="AP149" t="str">
        <f t="shared" si="68"/>
        <v/>
      </c>
      <c r="AQ149" t="str">
        <f t="shared" si="69"/>
        <v/>
      </c>
      <c r="AR149" t="str">
        <f t="shared" si="70"/>
        <v/>
      </c>
      <c r="AS149" t="str">
        <f t="shared" si="71"/>
        <v/>
      </c>
      <c r="AT149" t="str">
        <f t="shared" si="72"/>
        <v/>
      </c>
      <c r="AU149" t="str">
        <f t="shared" si="73"/>
        <v/>
      </c>
      <c r="AV149" t="str">
        <f t="shared" si="74"/>
        <v/>
      </c>
      <c r="AW149" t="str">
        <f t="shared" si="75"/>
        <v/>
      </c>
      <c r="AX149" t="str">
        <f t="shared" si="76"/>
        <v/>
      </c>
      <c r="AY149" t="str">
        <f t="shared" si="77"/>
        <v/>
      </c>
      <c r="AZ149" t="str">
        <f t="shared" si="78"/>
        <v/>
      </c>
      <c r="BA149" t="str">
        <f t="shared" si="79"/>
        <v/>
      </c>
      <c r="BB149" t="str">
        <f t="shared" si="80"/>
        <v/>
      </c>
      <c r="BC149" t="str">
        <f t="shared" si="81"/>
        <v/>
      </c>
      <c r="BD149" t="str">
        <f t="shared" si="82"/>
        <v/>
      </c>
    </row>
    <row r="150" spans="1:56" x14ac:dyDescent="0.2">
      <c r="A150" t="s">
        <v>590</v>
      </c>
      <c r="B150" t="s">
        <v>794</v>
      </c>
      <c r="C150" t="s">
        <v>823</v>
      </c>
      <c r="D150">
        <v>3.8</v>
      </c>
      <c r="E150">
        <v>2.2000000000000002</v>
      </c>
      <c r="F150">
        <v>2.4</v>
      </c>
      <c r="G150">
        <v>2.2000000000000002</v>
      </c>
      <c r="H150">
        <v>1.4</v>
      </c>
      <c r="I150">
        <v>3.5</v>
      </c>
      <c r="J150">
        <v>4.5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4.4000000000000004</v>
      </c>
      <c r="R150">
        <v>4.4000000000000004</v>
      </c>
      <c r="S150">
        <v>4.4000000000000004</v>
      </c>
      <c r="T150">
        <v>2.7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 s="28">
        <v>2.1</v>
      </c>
      <c r="AE150">
        <f t="shared" si="57"/>
        <v>0</v>
      </c>
      <c r="AF150">
        <f t="shared" si="58"/>
        <v>0</v>
      </c>
      <c r="AG150">
        <f t="shared" si="59"/>
        <v>0</v>
      </c>
      <c r="AH150" t="str">
        <f t="shared" si="60"/>
        <v/>
      </c>
      <c r="AI150" t="str">
        <f t="shared" si="61"/>
        <v/>
      </c>
      <c r="AJ150" t="str">
        <f t="shared" si="62"/>
        <v/>
      </c>
      <c r="AK150" t="str">
        <f t="shared" si="63"/>
        <v/>
      </c>
      <c r="AL150" t="str">
        <f t="shared" si="64"/>
        <v/>
      </c>
      <c r="AM150" t="str">
        <f t="shared" si="65"/>
        <v/>
      </c>
      <c r="AN150" t="str">
        <f t="shared" si="66"/>
        <v/>
      </c>
      <c r="AO150" t="str">
        <f t="shared" si="67"/>
        <v/>
      </c>
      <c r="AP150" t="str">
        <f t="shared" si="68"/>
        <v/>
      </c>
      <c r="AQ150" t="str">
        <f t="shared" si="69"/>
        <v/>
      </c>
      <c r="AR150" t="str">
        <f t="shared" si="70"/>
        <v/>
      </c>
      <c r="AS150" t="str">
        <f t="shared" si="71"/>
        <v/>
      </c>
      <c r="AT150" t="str">
        <f t="shared" si="72"/>
        <v/>
      </c>
      <c r="AU150" t="str">
        <f t="shared" si="73"/>
        <v/>
      </c>
      <c r="AV150" t="str">
        <f t="shared" si="74"/>
        <v/>
      </c>
      <c r="AW150" t="str">
        <f t="shared" si="75"/>
        <v/>
      </c>
      <c r="AX150" t="str">
        <f t="shared" si="76"/>
        <v/>
      </c>
      <c r="AY150" t="str">
        <f t="shared" si="77"/>
        <v/>
      </c>
      <c r="AZ150" t="str">
        <f t="shared" si="78"/>
        <v/>
      </c>
      <c r="BA150" t="str">
        <f t="shared" si="79"/>
        <v/>
      </c>
      <c r="BB150" t="str">
        <f t="shared" si="80"/>
        <v/>
      </c>
      <c r="BC150" t="str">
        <f t="shared" si="81"/>
        <v/>
      </c>
      <c r="BD150" t="str">
        <f t="shared" si="82"/>
        <v/>
      </c>
    </row>
    <row r="151" spans="1:56" x14ac:dyDescent="0.2">
      <c r="A151" t="s">
        <v>592</v>
      </c>
      <c r="D151" s="82">
        <v>4</v>
      </c>
      <c r="E151" s="80">
        <v>3</v>
      </c>
      <c r="F151" s="80">
        <v>3</v>
      </c>
      <c r="G151" s="80">
        <v>3</v>
      </c>
      <c r="H151" s="80">
        <v>3</v>
      </c>
      <c r="I151" s="80">
        <v>3</v>
      </c>
      <c r="J151" s="87">
        <v>4</v>
      </c>
      <c r="K151" s="84">
        <v>4</v>
      </c>
      <c r="L151" s="91">
        <v>2</v>
      </c>
      <c r="M151" s="82">
        <v>4</v>
      </c>
      <c r="N151" s="82">
        <v>4</v>
      </c>
      <c r="O151" s="91">
        <v>2</v>
      </c>
      <c r="P151" s="94">
        <v>1</v>
      </c>
      <c r="Q151" s="93">
        <v>1</v>
      </c>
      <c r="R151" s="91">
        <v>1</v>
      </c>
      <c r="S151" s="91">
        <v>1</v>
      </c>
      <c r="T151" s="92">
        <v>1</v>
      </c>
      <c r="U151" s="84">
        <v>4</v>
      </c>
      <c r="V151" s="82">
        <v>4</v>
      </c>
      <c r="W151" s="91">
        <v>2</v>
      </c>
      <c r="X151" s="82">
        <v>4</v>
      </c>
      <c r="Y151" s="91">
        <v>1</v>
      </c>
      <c r="Z151" s="88">
        <v>4</v>
      </c>
      <c r="AA151" s="28">
        <v>2.7</v>
      </c>
      <c r="AE151">
        <f t="shared" si="57"/>
        <v>0</v>
      </c>
      <c r="AF151">
        <f t="shared" si="58"/>
        <v>0</v>
      </c>
      <c r="AG151">
        <f t="shared" si="59"/>
        <v>0</v>
      </c>
      <c r="AH151" t="str">
        <f t="shared" si="60"/>
        <v/>
      </c>
      <c r="AI151" t="str">
        <f t="shared" si="61"/>
        <v/>
      </c>
      <c r="AJ151" t="str">
        <f t="shared" si="62"/>
        <v/>
      </c>
      <c r="AK151" t="str">
        <f t="shared" si="63"/>
        <v/>
      </c>
      <c r="AL151" t="str">
        <f t="shared" si="64"/>
        <v/>
      </c>
      <c r="AM151" t="str">
        <f t="shared" si="65"/>
        <v/>
      </c>
      <c r="AN151" t="str">
        <f t="shared" si="66"/>
        <v/>
      </c>
      <c r="AO151" t="str">
        <f t="shared" si="67"/>
        <v/>
      </c>
      <c r="AP151" t="str">
        <f t="shared" si="68"/>
        <v/>
      </c>
      <c r="AQ151" t="str">
        <f t="shared" si="69"/>
        <v/>
      </c>
      <c r="AR151" t="str">
        <f t="shared" si="70"/>
        <v/>
      </c>
      <c r="AS151" t="str">
        <f t="shared" si="71"/>
        <v/>
      </c>
      <c r="AT151" t="str">
        <f t="shared" si="72"/>
        <v/>
      </c>
      <c r="AU151" t="str">
        <f t="shared" si="73"/>
        <v/>
      </c>
      <c r="AV151" t="str">
        <f t="shared" si="74"/>
        <v/>
      </c>
      <c r="AW151" t="str">
        <f t="shared" si="75"/>
        <v/>
      </c>
      <c r="AX151" t="str">
        <f t="shared" si="76"/>
        <v/>
      </c>
      <c r="AY151" t="str">
        <f t="shared" si="77"/>
        <v/>
      </c>
      <c r="AZ151" t="str">
        <f t="shared" si="78"/>
        <v/>
      </c>
      <c r="BA151" t="str">
        <f t="shared" si="79"/>
        <v/>
      </c>
      <c r="BB151" t="str">
        <f t="shared" si="80"/>
        <v/>
      </c>
      <c r="BC151" t="str">
        <f t="shared" si="81"/>
        <v/>
      </c>
      <c r="BD151" t="str">
        <f t="shared" si="82"/>
        <v/>
      </c>
    </row>
    <row r="152" spans="1:56" x14ac:dyDescent="0.2">
      <c r="A152" t="s">
        <v>592</v>
      </c>
      <c r="B152" t="s">
        <v>795</v>
      </c>
      <c r="C152" t="s">
        <v>824</v>
      </c>
      <c r="D152">
        <v>4.0999999999999996</v>
      </c>
      <c r="E152">
        <v>3.2</v>
      </c>
      <c r="F152">
        <v>3.1</v>
      </c>
      <c r="G152">
        <v>3.2</v>
      </c>
      <c r="H152">
        <v>3.2</v>
      </c>
      <c r="I152">
        <v>3.1</v>
      </c>
      <c r="J152">
        <v>4.2</v>
      </c>
      <c r="K152">
        <v>4.9000000000000004</v>
      </c>
      <c r="L152">
        <v>2.7</v>
      </c>
      <c r="M152">
        <v>4.9000000000000004</v>
      </c>
      <c r="N152">
        <v>4.9000000000000004</v>
      </c>
      <c r="O152">
        <v>2.4</v>
      </c>
      <c r="P152">
        <v>1</v>
      </c>
      <c r="Q152">
        <v>1</v>
      </c>
      <c r="R152">
        <v>1.2</v>
      </c>
      <c r="S152">
        <v>1</v>
      </c>
      <c r="T152">
        <v>1.3</v>
      </c>
      <c r="U152">
        <v>4.5999999999999996</v>
      </c>
      <c r="V152">
        <v>4.7</v>
      </c>
      <c r="W152">
        <v>2.2999999999999998</v>
      </c>
      <c r="X152">
        <v>4.7</v>
      </c>
      <c r="Y152">
        <v>1</v>
      </c>
      <c r="Z152">
        <v>4.9000000000000004</v>
      </c>
      <c r="AA152" s="28">
        <v>3.1</v>
      </c>
      <c r="AE152">
        <f t="shared" si="57"/>
        <v>0</v>
      </c>
      <c r="AF152">
        <f t="shared" si="58"/>
        <v>0</v>
      </c>
      <c r="AG152">
        <f t="shared" si="59"/>
        <v>0</v>
      </c>
      <c r="AH152" t="str">
        <f t="shared" si="60"/>
        <v/>
      </c>
      <c r="AI152" t="str">
        <f t="shared" si="61"/>
        <v/>
      </c>
      <c r="AJ152" t="str">
        <f t="shared" si="62"/>
        <v/>
      </c>
      <c r="AK152" t="str">
        <f t="shared" si="63"/>
        <v/>
      </c>
      <c r="AL152" t="str">
        <f t="shared" si="64"/>
        <v/>
      </c>
      <c r="AM152" t="str">
        <f t="shared" si="65"/>
        <v/>
      </c>
      <c r="AN152" t="str">
        <f t="shared" si="66"/>
        <v/>
      </c>
      <c r="AO152" t="str">
        <f t="shared" si="67"/>
        <v/>
      </c>
      <c r="AP152" t="str">
        <f t="shared" si="68"/>
        <v/>
      </c>
      <c r="AQ152" t="str">
        <f t="shared" si="69"/>
        <v/>
      </c>
      <c r="AR152" t="str">
        <f t="shared" si="70"/>
        <v/>
      </c>
      <c r="AS152" t="str">
        <f t="shared" si="71"/>
        <v/>
      </c>
      <c r="AT152" t="str">
        <f t="shared" si="72"/>
        <v/>
      </c>
      <c r="AU152" t="str">
        <f t="shared" si="73"/>
        <v/>
      </c>
      <c r="AV152" t="str">
        <f t="shared" si="74"/>
        <v/>
      </c>
      <c r="AW152" t="str">
        <f t="shared" si="75"/>
        <v/>
      </c>
      <c r="AX152" t="str">
        <f t="shared" si="76"/>
        <v/>
      </c>
      <c r="AY152" t="str">
        <f t="shared" si="77"/>
        <v/>
      </c>
      <c r="AZ152" t="str">
        <f t="shared" si="78"/>
        <v/>
      </c>
      <c r="BA152" t="str">
        <f t="shared" si="79"/>
        <v/>
      </c>
      <c r="BB152" t="str">
        <f t="shared" si="80"/>
        <v/>
      </c>
      <c r="BC152" t="str">
        <f t="shared" si="81"/>
        <v/>
      </c>
      <c r="BD152" t="str">
        <f t="shared" si="82"/>
        <v/>
      </c>
    </row>
    <row r="153" spans="1:56" x14ac:dyDescent="0.2">
      <c r="A153" t="s">
        <v>592</v>
      </c>
      <c r="B153" t="s">
        <v>713</v>
      </c>
      <c r="C153" t="s">
        <v>868</v>
      </c>
      <c r="D153">
        <v>4.4000000000000004</v>
      </c>
      <c r="E153">
        <v>3.4</v>
      </c>
      <c r="F153">
        <v>3.1</v>
      </c>
      <c r="G153">
        <v>3.6</v>
      </c>
      <c r="H153">
        <v>3.4</v>
      </c>
      <c r="I153">
        <v>3.5</v>
      </c>
      <c r="J153">
        <v>4.8</v>
      </c>
      <c r="K153">
        <v>4.2</v>
      </c>
      <c r="L153">
        <v>2.1</v>
      </c>
      <c r="M153">
        <v>4.2</v>
      </c>
      <c r="N153">
        <v>4</v>
      </c>
      <c r="O153">
        <v>2.1</v>
      </c>
      <c r="P153">
        <v>1.3</v>
      </c>
      <c r="Q153">
        <v>1</v>
      </c>
      <c r="R153">
        <v>1</v>
      </c>
      <c r="S153">
        <v>1</v>
      </c>
      <c r="T153">
        <v>1</v>
      </c>
      <c r="U153">
        <v>4.2</v>
      </c>
      <c r="V153">
        <v>4</v>
      </c>
      <c r="W153">
        <v>1</v>
      </c>
      <c r="X153">
        <v>4.2</v>
      </c>
      <c r="Y153">
        <v>1</v>
      </c>
      <c r="Z153">
        <v>4.2</v>
      </c>
      <c r="AA153" s="28">
        <v>2.9</v>
      </c>
      <c r="AE153">
        <f t="shared" si="57"/>
        <v>0</v>
      </c>
      <c r="AF153">
        <f t="shared" si="58"/>
        <v>0</v>
      </c>
      <c r="AG153">
        <f t="shared" si="59"/>
        <v>0</v>
      </c>
      <c r="AH153" t="str">
        <f t="shared" si="60"/>
        <v/>
      </c>
      <c r="AI153" t="str">
        <f t="shared" si="61"/>
        <v/>
      </c>
      <c r="AJ153" t="str">
        <f t="shared" si="62"/>
        <v/>
      </c>
      <c r="AK153" t="str">
        <f t="shared" si="63"/>
        <v/>
      </c>
      <c r="AL153" t="str">
        <f t="shared" si="64"/>
        <v/>
      </c>
      <c r="AM153" t="str">
        <f t="shared" si="65"/>
        <v/>
      </c>
      <c r="AN153" t="str">
        <f t="shared" si="66"/>
        <v/>
      </c>
      <c r="AO153" t="str">
        <f t="shared" si="67"/>
        <v/>
      </c>
      <c r="AP153" t="str">
        <f t="shared" si="68"/>
        <v/>
      </c>
      <c r="AQ153" t="str">
        <f t="shared" si="69"/>
        <v/>
      </c>
      <c r="AR153" t="str">
        <f t="shared" si="70"/>
        <v/>
      </c>
      <c r="AS153" t="str">
        <f t="shared" si="71"/>
        <v/>
      </c>
      <c r="AT153" t="str">
        <f t="shared" si="72"/>
        <v/>
      </c>
      <c r="AU153" t="str">
        <f t="shared" si="73"/>
        <v/>
      </c>
      <c r="AV153" t="str">
        <f t="shared" si="74"/>
        <v/>
      </c>
      <c r="AW153" t="str">
        <f t="shared" si="75"/>
        <v/>
      </c>
      <c r="AX153" t="str">
        <f t="shared" si="76"/>
        <v/>
      </c>
      <c r="AY153" t="str">
        <f t="shared" si="77"/>
        <v/>
      </c>
      <c r="AZ153" t="str">
        <f t="shared" si="78"/>
        <v/>
      </c>
      <c r="BA153" t="str">
        <f t="shared" si="79"/>
        <v/>
      </c>
      <c r="BB153" t="str">
        <f t="shared" si="80"/>
        <v/>
      </c>
      <c r="BC153" t="str">
        <f t="shared" si="81"/>
        <v/>
      </c>
      <c r="BD153" t="str">
        <f t="shared" si="82"/>
        <v/>
      </c>
    </row>
    <row r="154" spans="1:56" x14ac:dyDescent="0.2">
      <c r="A154" t="s">
        <v>594</v>
      </c>
      <c r="D154" s="80">
        <v>3</v>
      </c>
      <c r="E154" s="80">
        <v>3</v>
      </c>
      <c r="F154" s="91">
        <v>2</v>
      </c>
      <c r="G154" s="91">
        <v>2</v>
      </c>
      <c r="H154" s="91">
        <v>1</v>
      </c>
      <c r="I154" s="80">
        <v>3</v>
      </c>
      <c r="J154" s="87">
        <v>4</v>
      </c>
      <c r="K154" s="93">
        <v>2</v>
      </c>
      <c r="L154" s="91">
        <v>1</v>
      </c>
      <c r="M154" s="91">
        <v>1</v>
      </c>
      <c r="N154" s="91">
        <v>1</v>
      </c>
      <c r="O154" s="91">
        <v>1</v>
      </c>
      <c r="P154" s="85">
        <v>3</v>
      </c>
      <c r="Q154" s="93">
        <v>1</v>
      </c>
      <c r="R154" s="91">
        <v>1</v>
      </c>
      <c r="S154" s="80">
        <v>3</v>
      </c>
      <c r="T154" s="87">
        <v>4</v>
      </c>
      <c r="U154" s="90">
        <v>3</v>
      </c>
      <c r="V154" s="82">
        <v>4</v>
      </c>
      <c r="W154" s="91">
        <v>2</v>
      </c>
      <c r="X154" s="82">
        <v>4</v>
      </c>
      <c r="Y154" s="91">
        <v>1</v>
      </c>
      <c r="Z154" s="88">
        <v>4</v>
      </c>
      <c r="AA154" s="28">
        <v>2.2999999999999998</v>
      </c>
      <c r="AE154">
        <f t="shared" si="57"/>
        <v>0</v>
      </c>
      <c r="AF154">
        <f t="shared" si="58"/>
        <v>0</v>
      </c>
      <c r="AG154">
        <f t="shared" si="59"/>
        <v>0</v>
      </c>
      <c r="AH154" t="str">
        <f t="shared" si="60"/>
        <v/>
      </c>
      <c r="AI154" t="str">
        <f t="shared" si="61"/>
        <v/>
      </c>
      <c r="AJ154" t="str">
        <f t="shared" si="62"/>
        <v/>
      </c>
      <c r="AK154" t="str">
        <f t="shared" si="63"/>
        <v/>
      </c>
      <c r="AL154" t="str">
        <f t="shared" si="64"/>
        <v/>
      </c>
      <c r="AM154" t="str">
        <f t="shared" si="65"/>
        <v/>
      </c>
      <c r="AN154" t="str">
        <f t="shared" si="66"/>
        <v/>
      </c>
      <c r="AO154" t="str">
        <f t="shared" si="67"/>
        <v/>
      </c>
      <c r="AP154" t="str">
        <f t="shared" si="68"/>
        <v/>
      </c>
      <c r="AQ154" t="str">
        <f t="shared" si="69"/>
        <v/>
      </c>
      <c r="AR154" t="str">
        <f t="shared" si="70"/>
        <v/>
      </c>
      <c r="AS154" t="str">
        <f t="shared" si="71"/>
        <v/>
      </c>
      <c r="AT154" t="str">
        <f t="shared" si="72"/>
        <v/>
      </c>
      <c r="AU154" t="str">
        <f t="shared" si="73"/>
        <v/>
      </c>
      <c r="AV154" t="str">
        <f t="shared" si="74"/>
        <v/>
      </c>
      <c r="AW154" t="str">
        <f t="shared" si="75"/>
        <v/>
      </c>
      <c r="AX154" t="str">
        <f t="shared" si="76"/>
        <v/>
      </c>
      <c r="AY154" t="str">
        <f t="shared" si="77"/>
        <v/>
      </c>
      <c r="AZ154" t="str">
        <f t="shared" si="78"/>
        <v/>
      </c>
      <c r="BA154" t="str">
        <f t="shared" si="79"/>
        <v/>
      </c>
      <c r="BB154" t="str">
        <f t="shared" si="80"/>
        <v/>
      </c>
      <c r="BC154" t="str">
        <f t="shared" si="81"/>
        <v/>
      </c>
      <c r="BD154" t="str">
        <f t="shared" si="82"/>
        <v/>
      </c>
    </row>
    <row r="155" spans="1:56" x14ac:dyDescent="0.2">
      <c r="A155" t="s">
        <v>596</v>
      </c>
      <c r="D155" s="82">
        <v>4</v>
      </c>
      <c r="E155" s="91">
        <v>2</v>
      </c>
      <c r="F155" s="80">
        <v>3</v>
      </c>
      <c r="G155" s="82">
        <v>4</v>
      </c>
      <c r="H155" s="80">
        <v>3</v>
      </c>
      <c r="I155" s="82">
        <v>4</v>
      </c>
      <c r="J155" s="87">
        <v>4</v>
      </c>
      <c r="K155" s="90">
        <v>3</v>
      </c>
      <c r="L155" s="91">
        <v>1</v>
      </c>
      <c r="M155" s="80">
        <v>3</v>
      </c>
      <c r="N155" s="80">
        <v>3</v>
      </c>
      <c r="O155" s="91">
        <v>2</v>
      </c>
      <c r="P155" s="94">
        <v>2</v>
      </c>
      <c r="Q155" s="93">
        <v>1</v>
      </c>
      <c r="R155" s="91">
        <v>1</v>
      </c>
      <c r="S155" s="80">
        <v>3</v>
      </c>
      <c r="T155" s="87">
        <v>5</v>
      </c>
      <c r="U155" s="90">
        <v>3</v>
      </c>
      <c r="V155" s="82">
        <v>4</v>
      </c>
      <c r="W155" s="82">
        <v>4</v>
      </c>
      <c r="X155" s="82">
        <v>4</v>
      </c>
      <c r="Y155" s="91">
        <v>1</v>
      </c>
      <c r="Z155" s="88">
        <v>4</v>
      </c>
      <c r="AA155" s="28">
        <v>3</v>
      </c>
      <c r="AE155">
        <f t="shared" si="57"/>
        <v>0</v>
      </c>
      <c r="AF155">
        <f t="shared" si="58"/>
        <v>0</v>
      </c>
      <c r="AG155">
        <f t="shared" si="59"/>
        <v>0</v>
      </c>
      <c r="AH155" t="str">
        <f t="shared" si="60"/>
        <v/>
      </c>
      <c r="AI155" t="str">
        <f t="shared" si="61"/>
        <v/>
      </c>
      <c r="AJ155" t="str">
        <f t="shared" si="62"/>
        <v/>
      </c>
      <c r="AK155" t="str">
        <f t="shared" si="63"/>
        <v/>
      </c>
      <c r="AL155" t="str">
        <f t="shared" si="64"/>
        <v/>
      </c>
      <c r="AM155" t="str">
        <f t="shared" si="65"/>
        <v/>
      </c>
      <c r="AN155" t="str">
        <f t="shared" si="66"/>
        <v/>
      </c>
      <c r="AO155" t="str">
        <f t="shared" si="67"/>
        <v/>
      </c>
      <c r="AP155" t="str">
        <f t="shared" si="68"/>
        <v/>
      </c>
      <c r="AQ155" t="str">
        <f t="shared" si="69"/>
        <v/>
      </c>
      <c r="AR155" t="str">
        <f t="shared" si="70"/>
        <v/>
      </c>
      <c r="AS155" t="str">
        <f t="shared" si="71"/>
        <v/>
      </c>
      <c r="AT155" t="str">
        <f t="shared" si="72"/>
        <v/>
      </c>
      <c r="AU155" t="str">
        <f t="shared" si="73"/>
        <v/>
      </c>
      <c r="AV155" t="str">
        <f t="shared" si="74"/>
        <v/>
      </c>
      <c r="AW155" t="str">
        <f t="shared" si="75"/>
        <v/>
      </c>
      <c r="AX155" t="str">
        <f t="shared" si="76"/>
        <v/>
      </c>
      <c r="AY155" t="str">
        <f t="shared" si="77"/>
        <v/>
      </c>
      <c r="AZ155" t="str">
        <f t="shared" si="78"/>
        <v/>
      </c>
      <c r="BA155" t="str">
        <f t="shared" si="79"/>
        <v/>
      </c>
      <c r="BB155" t="str">
        <f t="shared" si="80"/>
        <v/>
      </c>
      <c r="BC155" t="str">
        <f t="shared" si="81"/>
        <v/>
      </c>
      <c r="BD155" t="str">
        <f t="shared" si="82"/>
        <v/>
      </c>
    </row>
    <row r="156" spans="1:56" x14ac:dyDescent="0.2">
      <c r="A156" t="s">
        <v>598</v>
      </c>
      <c r="D156" s="80">
        <v>3</v>
      </c>
      <c r="E156" s="91">
        <v>2</v>
      </c>
      <c r="F156" s="91">
        <v>2</v>
      </c>
      <c r="G156" s="91">
        <v>2</v>
      </c>
      <c r="H156" s="91">
        <v>2</v>
      </c>
      <c r="I156" s="91">
        <v>2</v>
      </c>
      <c r="J156" s="92">
        <v>2</v>
      </c>
      <c r="K156" s="84">
        <v>4</v>
      </c>
      <c r="L156" s="91">
        <v>1</v>
      </c>
      <c r="M156" s="80">
        <v>3</v>
      </c>
      <c r="N156" s="80">
        <v>3</v>
      </c>
      <c r="O156" s="80">
        <v>3</v>
      </c>
      <c r="P156" s="94">
        <v>1</v>
      </c>
      <c r="Q156" s="96">
        <v>1</v>
      </c>
      <c r="R156" s="97">
        <v>1</v>
      </c>
      <c r="S156" s="97">
        <v>1</v>
      </c>
      <c r="T156" s="98">
        <v>1</v>
      </c>
      <c r="U156" s="99">
        <v>3</v>
      </c>
      <c r="V156" s="100">
        <v>3</v>
      </c>
      <c r="W156" s="100">
        <v>3</v>
      </c>
      <c r="X156" s="101">
        <v>4</v>
      </c>
      <c r="Y156" s="97">
        <v>1</v>
      </c>
      <c r="Z156" s="102">
        <v>4</v>
      </c>
      <c r="AA156" s="28">
        <v>2.2999999999999998</v>
      </c>
      <c r="AE156">
        <f t="shared" si="57"/>
        <v>0</v>
      </c>
      <c r="AF156">
        <f t="shared" si="58"/>
        <v>0</v>
      </c>
      <c r="AG156">
        <f t="shared" si="59"/>
        <v>0</v>
      </c>
      <c r="AH156" t="str">
        <f t="shared" si="60"/>
        <v/>
      </c>
      <c r="AI156" t="str">
        <f t="shared" si="61"/>
        <v/>
      </c>
      <c r="AJ156" t="str">
        <f t="shared" si="62"/>
        <v/>
      </c>
      <c r="AK156" t="str">
        <f t="shared" si="63"/>
        <v/>
      </c>
      <c r="AL156" t="str">
        <f t="shared" si="64"/>
        <v/>
      </c>
      <c r="AM156" t="str">
        <f t="shared" si="65"/>
        <v/>
      </c>
      <c r="AN156" t="str">
        <f t="shared" si="66"/>
        <v/>
      </c>
      <c r="AO156" t="str">
        <f t="shared" si="67"/>
        <v/>
      </c>
      <c r="AP156" t="str">
        <f t="shared" si="68"/>
        <v/>
      </c>
      <c r="AQ156" t="str">
        <f t="shared" si="69"/>
        <v/>
      </c>
      <c r="AR156" t="str">
        <f t="shared" si="70"/>
        <v/>
      </c>
      <c r="AS156" t="str">
        <f t="shared" si="71"/>
        <v/>
      </c>
      <c r="AT156" t="str">
        <f t="shared" si="72"/>
        <v/>
      </c>
      <c r="AU156" t="str">
        <f t="shared" si="73"/>
        <v/>
      </c>
      <c r="AV156" t="str">
        <f t="shared" si="74"/>
        <v/>
      </c>
      <c r="AW156" t="str">
        <f t="shared" si="75"/>
        <v/>
      </c>
      <c r="AX156" t="str">
        <f t="shared" si="76"/>
        <v/>
      </c>
      <c r="AY156" t="str">
        <f t="shared" si="77"/>
        <v/>
      </c>
      <c r="AZ156" t="str">
        <f t="shared" si="78"/>
        <v/>
      </c>
      <c r="BA156" t="str">
        <f t="shared" si="79"/>
        <v/>
      </c>
      <c r="BB156" t="str">
        <f t="shared" si="80"/>
        <v/>
      </c>
      <c r="BC156" t="str">
        <f t="shared" si="81"/>
        <v/>
      </c>
      <c r="BD156" t="str">
        <f t="shared" si="82"/>
        <v/>
      </c>
    </row>
    <row r="157" spans="1:56" x14ac:dyDescent="0.2">
      <c r="AH157" s="28">
        <f>SUM(AH2:AH156)</f>
        <v>0</v>
      </c>
      <c r="AI157" s="28">
        <f t="shared" ref="AI157:AZ157" si="83">SUM(AI2:AI156)</f>
        <v>0</v>
      </c>
      <c r="AJ157" s="28">
        <f t="shared" si="83"/>
        <v>0</v>
      </c>
      <c r="AK157" s="28">
        <f t="shared" si="83"/>
        <v>0</v>
      </c>
      <c r="AL157" s="28">
        <f t="shared" si="83"/>
        <v>0</v>
      </c>
      <c r="AM157" s="28">
        <f t="shared" si="83"/>
        <v>0</v>
      </c>
      <c r="AN157" s="28">
        <f t="shared" si="83"/>
        <v>0</v>
      </c>
      <c r="AO157" s="28">
        <f t="shared" si="83"/>
        <v>0</v>
      </c>
      <c r="AP157" s="28">
        <f t="shared" si="83"/>
        <v>0</v>
      </c>
      <c r="AQ157" s="28">
        <f t="shared" si="83"/>
        <v>0</v>
      </c>
      <c r="AR157" s="28">
        <f t="shared" si="83"/>
        <v>0</v>
      </c>
      <c r="AS157" s="28">
        <f t="shared" si="83"/>
        <v>0</v>
      </c>
      <c r="AT157" s="28">
        <f t="shared" si="83"/>
        <v>0</v>
      </c>
      <c r="AU157" s="28">
        <f t="shared" si="83"/>
        <v>0</v>
      </c>
      <c r="AV157" s="28">
        <f t="shared" si="83"/>
        <v>0</v>
      </c>
      <c r="AW157" s="28">
        <f t="shared" si="83"/>
        <v>0</v>
      </c>
      <c r="AX157" s="28">
        <f t="shared" si="83"/>
        <v>0</v>
      </c>
      <c r="AY157" s="28">
        <f t="shared" si="83"/>
        <v>0</v>
      </c>
      <c r="AZ157" s="28">
        <f t="shared" si="83"/>
        <v>0</v>
      </c>
      <c r="BA157" s="28">
        <f>SUM(BA2:BA156)</f>
        <v>0</v>
      </c>
      <c r="BB157" s="28">
        <f t="shared" ref="BB157:BD157" si="84">SUM(BB2:BB156)</f>
        <v>0</v>
      </c>
      <c r="BC157" s="28">
        <f t="shared" si="84"/>
        <v>0</v>
      </c>
      <c r="BD157" s="28">
        <f t="shared" si="84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AEB0C-888D-7F4B-9433-622E206ED723}">
  <dimension ref="A1:B13"/>
  <sheetViews>
    <sheetView workbookViewId="0">
      <selection activeCell="H18" sqref="H18"/>
    </sheetView>
  </sheetViews>
  <sheetFormatPr baseColWidth="10" defaultRowHeight="15" x14ac:dyDescent="0.2"/>
  <cols>
    <col min="1" max="1" width="22.33203125" bestFit="1" customWidth="1"/>
  </cols>
  <sheetData>
    <row r="1" spans="1:2" x14ac:dyDescent="0.2">
      <c r="A1" s="120" t="s">
        <v>865</v>
      </c>
      <c r="B1" s="120" t="s">
        <v>866</v>
      </c>
    </row>
    <row r="2" spans="1:2" ht="16" x14ac:dyDescent="0.2">
      <c r="A2" s="118" t="s">
        <v>0</v>
      </c>
      <c r="B2" s="119">
        <v>2</v>
      </c>
    </row>
    <row r="3" spans="1:2" ht="16" x14ac:dyDescent="0.2">
      <c r="A3" s="118" t="s">
        <v>843</v>
      </c>
      <c r="B3" s="119">
        <v>1.5</v>
      </c>
    </row>
    <row r="4" spans="1:2" ht="16" x14ac:dyDescent="0.2">
      <c r="A4" s="118" t="s">
        <v>1</v>
      </c>
      <c r="B4" s="119">
        <v>0.2</v>
      </c>
    </row>
    <row r="5" spans="1:2" ht="16" x14ac:dyDescent="0.2">
      <c r="A5" s="118" t="s">
        <v>2</v>
      </c>
      <c r="B5" s="119">
        <v>1.5</v>
      </c>
    </row>
    <row r="6" spans="1:2" ht="16" x14ac:dyDescent="0.2">
      <c r="A6" s="118" t="s">
        <v>3</v>
      </c>
      <c r="B6" s="119">
        <v>0.2</v>
      </c>
    </row>
    <row r="7" spans="1:2" ht="16" x14ac:dyDescent="0.2">
      <c r="A7" s="118" t="s">
        <v>4</v>
      </c>
      <c r="B7" s="119">
        <v>0.1</v>
      </c>
    </row>
    <row r="8" spans="1:2" ht="16" x14ac:dyDescent="0.2">
      <c r="A8" s="118" t="s">
        <v>5</v>
      </c>
      <c r="B8" s="119">
        <v>0.1</v>
      </c>
    </row>
    <row r="9" spans="1:2" ht="16" x14ac:dyDescent="0.2">
      <c r="A9" s="118" t="s">
        <v>6</v>
      </c>
      <c r="B9" s="119">
        <v>0.1</v>
      </c>
    </row>
    <row r="10" spans="1:2" ht="16" x14ac:dyDescent="0.2">
      <c r="A10" s="118" t="s">
        <v>7</v>
      </c>
      <c r="B10" s="119">
        <v>0.1</v>
      </c>
    </row>
    <row r="11" spans="1:2" ht="16" x14ac:dyDescent="0.2">
      <c r="A11" s="118" t="s">
        <v>8</v>
      </c>
      <c r="B11" s="119">
        <v>0.1</v>
      </c>
    </row>
    <row r="12" spans="1:2" ht="16" x14ac:dyDescent="0.2">
      <c r="A12" s="118" t="s">
        <v>9</v>
      </c>
      <c r="B12" s="119">
        <v>0.1</v>
      </c>
    </row>
    <row r="13" spans="1:2" ht="16" x14ac:dyDescent="0.2">
      <c r="A13" s="118" t="s">
        <v>842</v>
      </c>
      <c r="B13" s="119">
        <v>1.5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F112BB-5E0C-4043-968E-3536F7955D08}">
  <dimension ref="A1:D23"/>
  <sheetViews>
    <sheetView workbookViewId="0">
      <selection activeCell="E21" sqref="E21"/>
    </sheetView>
  </sheetViews>
  <sheetFormatPr baseColWidth="10" defaultColWidth="8.83203125" defaultRowHeight="15" x14ac:dyDescent="0.2"/>
  <cols>
    <col min="2" max="2" width="33.1640625" bestFit="1" customWidth="1"/>
    <col min="3" max="3" width="33.1640625" customWidth="1"/>
    <col min="4" max="4" width="45.5" bestFit="1" customWidth="1"/>
  </cols>
  <sheetData>
    <row r="1" spans="1:4" x14ac:dyDescent="0.2">
      <c r="A1" t="s">
        <v>845</v>
      </c>
      <c r="B1" t="s">
        <v>846</v>
      </c>
      <c r="C1" t="s">
        <v>762</v>
      </c>
      <c r="D1" t="s">
        <v>10</v>
      </c>
    </row>
    <row r="2" spans="1:4" x14ac:dyDescent="0.2">
      <c r="C2" t="s">
        <v>764</v>
      </c>
      <c r="D2" t="s">
        <v>11</v>
      </c>
    </row>
    <row r="3" spans="1:4" x14ac:dyDescent="0.2">
      <c r="C3" t="s">
        <v>785</v>
      </c>
      <c r="D3" t="s">
        <v>12</v>
      </c>
    </row>
    <row r="4" spans="1:4" x14ac:dyDescent="0.2">
      <c r="C4" t="s">
        <v>765</v>
      </c>
      <c r="D4" t="s">
        <v>13</v>
      </c>
    </row>
    <row r="5" spans="1:4" x14ac:dyDescent="0.2">
      <c r="C5" t="s">
        <v>766</v>
      </c>
      <c r="D5" t="s">
        <v>14</v>
      </c>
    </row>
    <row r="6" spans="1:4" x14ac:dyDescent="0.2">
      <c r="C6" t="s">
        <v>767</v>
      </c>
      <c r="D6" t="s">
        <v>15</v>
      </c>
    </row>
    <row r="7" spans="1:4" x14ac:dyDescent="0.2">
      <c r="C7" t="s">
        <v>768</v>
      </c>
      <c r="D7" t="s">
        <v>16</v>
      </c>
    </row>
    <row r="8" spans="1:4" x14ac:dyDescent="0.2">
      <c r="A8" t="s">
        <v>847</v>
      </c>
      <c r="B8" t="s">
        <v>848</v>
      </c>
      <c r="C8" t="s">
        <v>769</v>
      </c>
      <c r="D8" t="s">
        <v>17</v>
      </c>
    </row>
    <row r="9" spans="1:4" x14ac:dyDescent="0.2">
      <c r="C9" t="s">
        <v>770</v>
      </c>
      <c r="D9" t="s">
        <v>18</v>
      </c>
    </row>
    <row r="10" spans="1:4" x14ac:dyDescent="0.2">
      <c r="C10" t="s">
        <v>771</v>
      </c>
      <c r="D10" t="s">
        <v>19</v>
      </c>
    </row>
    <row r="11" spans="1:4" x14ac:dyDescent="0.2">
      <c r="C11" t="s">
        <v>772</v>
      </c>
      <c r="D11" t="s">
        <v>20</v>
      </c>
    </row>
    <row r="12" spans="1:4" x14ac:dyDescent="0.2">
      <c r="C12" t="s">
        <v>773</v>
      </c>
      <c r="D12" t="s">
        <v>21</v>
      </c>
    </row>
    <row r="13" spans="1:4" x14ac:dyDescent="0.2">
      <c r="C13" t="s">
        <v>774</v>
      </c>
      <c r="D13" t="s">
        <v>22</v>
      </c>
    </row>
    <row r="14" spans="1:4" x14ac:dyDescent="0.2">
      <c r="A14" t="s">
        <v>849</v>
      </c>
      <c r="B14" t="s">
        <v>850</v>
      </c>
      <c r="C14" t="s">
        <v>775</v>
      </c>
      <c r="D14" t="s">
        <v>23</v>
      </c>
    </row>
    <row r="15" spans="1:4" x14ac:dyDescent="0.2">
      <c r="C15" t="s">
        <v>776</v>
      </c>
      <c r="D15" t="s">
        <v>24</v>
      </c>
    </row>
    <row r="16" spans="1:4" x14ac:dyDescent="0.2">
      <c r="C16" t="s">
        <v>777</v>
      </c>
      <c r="D16" t="s">
        <v>25</v>
      </c>
    </row>
    <row r="17" spans="1:4" x14ac:dyDescent="0.2">
      <c r="C17" t="s">
        <v>778</v>
      </c>
      <c r="D17" t="s">
        <v>26</v>
      </c>
    </row>
    <row r="18" spans="1:4" x14ac:dyDescent="0.2">
      <c r="A18" t="s">
        <v>851</v>
      </c>
      <c r="B18" t="s">
        <v>852</v>
      </c>
      <c r="C18" t="s">
        <v>779</v>
      </c>
      <c r="D18" t="s">
        <v>27</v>
      </c>
    </row>
    <row r="19" spans="1:4" x14ac:dyDescent="0.2">
      <c r="C19" t="s">
        <v>780</v>
      </c>
      <c r="D19" t="s">
        <v>28</v>
      </c>
    </row>
    <row r="20" spans="1:4" x14ac:dyDescent="0.2">
      <c r="C20" t="s">
        <v>781</v>
      </c>
      <c r="D20" t="s">
        <v>29</v>
      </c>
    </row>
    <row r="21" spans="1:4" x14ac:dyDescent="0.2">
      <c r="C21" t="s">
        <v>782</v>
      </c>
      <c r="D21" t="s">
        <v>30</v>
      </c>
    </row>
    <row r="22" spans="1:4" x14ac:dyDescent="0.2">
      <c r="C22" t="s">
        <v>783</v>
      </c>
      <c r="D22" t="s">
        <v>31</v>
      </c>
    </row>
    <row r="23" spans="1:4" x14ac:dyDescent="0.2">
      <c r="C23" t="s">
        <v>784</v>
      </c>
      <c r="D23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F3CC98-CE98-5446-93FB-15EFAFB75CF0}">
  <dimension ref="A1:D8"/>
  <sheetViews>
    <sheetView workbookViewId="0">
      <selection activeCell="I20" sqref="I20"/>
    </sheetView>
  </sheetViews>
  <sheetFormatPr baseColWidth="10" defaultRowHeight="15" x14ac:dyDescent="0.2"/>
  <cols>
    <col min="2" max="2" width="10" bestFit="1" customWidth="1"/>
  </cols>
  <sheetData>
    <row r="1" spans="1:4" x14ac:dyDescent="0.2">
      <c r="A1" s="116" t="s">
        <v>856</v>
      </c>
      <c r="B1" s="116" t="s">
        <v>864</v>
      </c>
    </row>
    <row r="2" spans="1:4" x14ac:dyDescent="0.2">
      <c r="A2" s="116" t="s">
        <v>854</v>
      </c>
      <c r="B2" s="117">
        <v>0</v>
      </c>
    </row>
    <row r="3" spans="1:4" x14ac:dyDescent="0.2">
      <c r="A3" s="116" t="s">
        <v>855</v>
      </c>
      <c r="B3" s="117">
        <v>5</v>
      </c>
    </row>
    <row r="5" spans="1:4" x14ac:dyDescent="0.2">
      <c r="A5" s="116" t="s">
        <v>856</v>
      </c>
      <c r="B5" s="116" t="s">
        <v>854</v>
      </c>
      <c r="C5" s="116" t="s">
        <v>855</v>
      </c>
      <c r="D5" s="116" t="s">
        <v>857</v>
      </c>
    </row>
    <row r="6" spans="1:4" x14ac:dyDescent="0.2">
      <c r="A6" s="116" t="s">
        <v>858</v>
      </c>
      <c r="B6" s="117">
        <v>0</v>
      </c>
      <c r="C6" s="117">
        <v>2.9</v>
      </c>
      <c r="D6" s="116" t="s">
        <v>859</v>
      </c>
    </row>
    <row r="7" spans="1:4" x14ac:dyDescent="0.2">
      <c r="A7" s="116" t="s">
        <v>860</v>
      </c>
      <c r="B7" s="117">
        <v>3</v>
      </c>
      <c r="C7" s="117">
        <v>4</v>
      </c>
      <c r="D7" s="116" t="s">
        <v>861</v>
      </c>
    </row>
    <row r="8" spans="1:4" x14ac:dyDescent="0.2">
      <c r="A8" s="116" t="s">
        <v>862</v>
      </c>
      <c r="B8" s="117">
        <v>4.0999999999999996</v>
      </c>
      <c r="C8" s="117">
        <v>5</v>
      </c>
      <c r="D8" s="116" t="s">
        <v>863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231"/>
  <sheetViews>
    <sheetView zoomScale="115" zoomScaleNormal="115" workbookViewId="0">
      <pane ySplit="2" topLeftCell="A3" activePane="bottomLeft" state="frozen"/>
      <selection pane="bottomLeft" activeCell="AT3" sqref="AT3"/>
    </sheetView>
  </sheetViews>
  <sheetFormatPr baseColWidth="10" defaultColWidth="8.83203125" defaultRowHeight="15" x14ac:dyDescent="0.2"/>
  <cols>
    <col min="1" max="1" width="5.1640625" customWidth="1"/>
    <col min="2" max="2" width="30.6640625" customWidth="1"/>
    <col min="3" max="5" width="5" customWidth="1"/>
    <col min="6" max="6" width="6.33203125" customWidth="1"/>
    <col min="7" max="15" width="5" customWidth="1"/>
    <col min="16" max="16" width="6.6640625" customWidth="1"/>
    <col min="17" max="24" width="5" customWidth="1"/>
    <col min="25" max="25" width="3.5" customWidth="1"/>
    <col min="26" max="26" width="6.33203125" customWidth="1"/>
    <col min="27" max="27" width="16.83203125" bestFit="1" customWidth="1"/>
    <col min="28" max="1024" width="8.5" customWidth="1"/>
  </cols>
  <sheetData>
    <row r="1" spans="1:49" ht="159" customHeight="1" x14ac:dyDescent="0.2">
      <c r="C1" s="4" t="s">
        <v>10</v>
      </c>
      <c r="D1" s="5" t="s">
        <v>11</v>
      </c>
      <c r="E1" s="5" t="s">
        <v>12</v>
      </c>
      <c r="F1" s="5" t="s">
        <v>13</v>
      </c>
      <c r="G1" s="6" t="s">
        <v>14</v>
      </c>
      <c r="H1" s="6" t="s">
        <v>15</v>
      </c>
      <c r="I1" s="7" t="s">
        <v>16</v>
      </c>
      <c r="J1" s="8" t="s">
        <v>17</v>
      </c>
      <c r="K1" s="6" t="s">
        <v>18</v>
      </c>
      <c r="L1" s="6" t="s">
        <v>19</v>
      </c>
      <c r="M1" s="5" t="s">
        <v>20</v>
      </c>
      <c r="N1" s="5" t="s">
        <v>21</v>
      </c>
      <c r="O1" s="9" t="s">
        <v>22</v>
      </c>
      <c r="P1" s="4" t="s">
        <v>23</v>
      </c>
      <c r="Q1" s="5" t="s">
        <v>24</v>
      </c>
      <c r="R1" s="5" t="s">
        <v>25</v>
      </c>
      <c r="S1" s="9" t="s">
        <v>26</v>
      </c>
      <c r="T1" s="8" t="s">
        <v>27</v>
      </c>
      <c r="U1" s="5" t="s">
        <v>28</v>
      </c>
      <c r="V1" s="5" t="s">
        <v>29</v>
      </c>
      <c r="W1" s="6" t="s">
        <v>30</v>
      </c>
      <c r="X1" s="5" t="s">
        <v>31</v>
      </c>
      <c r="Y1" s="9" t="s">
        <v>32</v>
      </c>
      <c r="Z1" s="10" t="s">
        <v>33</v>
      </c>
    </row>
    <row r="2" spans="1:49" ht="14" customHeight="1" x14ac:dyDescent="0.2">
      <c r="A2" t="s">
        <v>34</v>
      </c>
      <c r="B2" s="11" t="s">
        <v>35</v>
      </c>
      <c r="C2" s="12">
        <v>5</v>
      </c>
      <c r="D2" s="13">
        <v>5</v>
      </c>
      <c r="E2" s="13">
        <v>5</v>
      </c>
      <c r="F2" s="13">
        <v>4</v>
      </c>
      <c r="G2" s="13">
        <v>5</v>
      </c>
      <c r="H2" s="13">
        <v>4</v>
      </c>
      <c r="I2" s="14">
        <v>1</v>
      </c>
      <c r="J2" s="12">
        <v>3</v>
      </c>
      <c r="K2" s="13">
        <v>2</v>
      </c>
      <c r="L2" s="13">
        <v>3</v>
      </c>
      <c r="M2" s="13">
        <v>4</v>
      </c>
      <c r="N2" s="13">
        <v>5</v>
      </c>
      <c r="O2" s="14">
        <v>1</v>
      </c>
      <c r="P2" s="12">
        <v>2</v>
      </c>
      <c r="Q2" s="13">
        <v>2</v>
      </c>
      <c r="R2" s="13">
        <v>2</v>
      </c>
      <c r="S2" s="14">
        <v>5</v>
      </c>
      <c r="T2" s="12">
        <v>2</v>
      </c>
      <c r="U2" s="13">
        <v>2</v>
      </c>
      <c r="V2" s="13">
        <v>1</v>
      </c>
      <c r="W2" s="13">
        <v>3</v>
      </c>
      <c r="X2" s="13">
        <v>1</v>
      </c>
      <c r="Y2" s="15">
        <v>1</v>
      </c>
      <c r="Z2" s="16">
        <f t="shared" ref="Z2:Z65" si="0">AVERAGE(C2:Y2)</f>
        <v>2.9565217391304346</v>
      </c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</row>
    <row r="3" spans="1:49" x14ac:dyDescent="0.2">
      <c r="A3" t="s">
        <v>36</v>
      </c>
      <c r="B3" s="11" t="s">
        <v>37</v>
      </c>
      <c r="C3" s="12">
        <v>3</v>
      </c>
      <c r="D3" s="13">
        <v>3</v>
      </c>
      <c r="E3" s="13">
        <v>2</v>
      </c>
      <c r="F3" s="13">
        <v>3</v>
      </c>
      <c r="G3" s="13">
        <v>2</v>
      </c>
      <c r="H3" s="13">
        <v>3</v>
      </c>
      <c r="I3" s="14">
        <v>2</v>
      </c>
      <c r="J3" s="12">
        <v>3</v>
      </c>
      <c r="K3" s="13">
        <v>2</v>
      </c>
      <c r="L3" s="13">
        <v>2</v>
      </c>
      <c r="M3" s="13">
        <v>2</v>
      </c>
      <c r="N3" s="13">
        <v>2</v>
      </c>
      <c r="O3" s="14">
        <v>1</v>
      </c>
      <c r="P3" s="12">
        <v>3</v>
      </c>
      <c r="Q3" s="13">
        <v>2</v>
      </c>
      <c r="R3" s="13">
        <v>3</v>
      </c>
      <c r="S3" s="14">
        <v>3</v>
      </c>
      <c r="T3" s="12">
        <v>2</v>
      </c>
      <c r="U3" s="13">
        <v>3</v>
      </c>
      <c r="V3" s="13">
        <v>1</v>
      </c>
      <c r="W3" s="13">
        <v>3</v>
      </c>
      <c r="X3" s="13">
        <v>2</v>
      </c>
      <c r="Y3" s="15">
        <v>2</v>
      </c>
      <c r="Z3" s="16">
        <f t="shared" si="0"/>
        <v>2.347826086956522</v>
      </c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</row>
    <row r="4" spans="1:49" x14ac:dyDescent="0.2">
      <c r="A4" t="s">
        <v>38</v>
      </c>
      <c r="B4" s="11" t="s">
        <v>39</v>
      </c>
      <c r="C4" s="12">
        <v>3</v>
      </c>
      <c r="D4" s="13">
        <v>2</v>
      </c>
      <c r="E4" s="13">
        <v>3</v>
      </c>
      <c r="F4" s="13">
        <v>2</v>
      </c>
      <c r="G4" s="13">
        <v>2</v>
      </c>
      <c r="H4" s="13">
        <v>3</v>
      </c>
      <c r="I4" s="14">
        <v>1</v>
      </c>
      <c r="J4" s="12">
        <v>3</v>
      </c>
      <c r="K4" s="13">
        <v>2</v>
      </c>
      <c r="L4" s="13">
        <v>4</v>
      </c>
      <c r="M4" s="13">
        <v>3</v>
      </c>
      <c r="N4" s="13">
        <v>3</v>
      </c>
      <c r="O4" s="14">
        <v>1</v>
      </c>
      <c r="P4" s="12">
        <v>3</v>
      </c>
      <c r="Q4" s="13">
        <v>3</v>
      </c>
      <c r="R4" s="13">
        <v>2</v>
      </c>
      <c r="S4" s="14">
        <v>3</v>
      </c>
      <c r="T4" s="12">
        <v>3</v>
      </c>
      <c r="U4" s="13">
        <v>4</v>
      </c>
      <c r="V4" s="13">
        <v>3</v>
      </c>
      <c r="W4" s="13">
        <v>4</v>
      </c>
      <c r="X4" s="13">
        <v>2</v>
      </c>
      <c r="Y4" s="15">
        <v>2</v>
      </c>
      <c r="Z4" s="16">
        <f t="shared" si="0"/>
        <v>2.652173913043478</v>
      </c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1:49" x14ac:dyDescent="0.2">
      <c r="A5" t="s">
        <v>40</v>
      </c>
      <c r="B5" s="11" t="s">
        <v>41</v>
      </c>
      <c r="C5" s="12">
        <v>3</v>
      </c>
      <c r="D5" s="13">
        <v>1</v>
      </c>
      <c r="E5" s="13">
        <v>1</v>
      </c>
      <c r="F5" s="13">
        <v>2</v>
      </c>
      <c r="G5" s="13">
        <v>1</v>
      </c>
      <c r="H5" s="13">
        <v>2</v>
      </c>
      <c r="I5" s="14">
        <v>2</v>
      </c>
      <c r="J5" s="12">
        <v>2</v>
      </c>
      <c r="K5" s="13">
        <v>2</v>
      </c>
      <c r="L5" s="13">
        <v>1</v>
      </c>
      <c r="M5" s="13">
        <v>1</v>
      </c>
      <c r="N5" s="13">
        <v>2</v>
      </c>
      <c r="O5" s="14">
        <v>1</v>
      </c>
      <c r="P5" s="12">
        <v>2</v>
      </c>
      <c r="Q5" s="13">
        <v>1</v>
      </c>
      <c r="R5" s="13">
        <v>2</v>
      </c>
      <c r="S5" s="14">
        <v>3</v>
      </c>
      <c r="T5" s="12">
        <v>2</v>
      </c>
      <c r="U5" s="13">
        <v>1</v>
      </c>
      <c r="V5" s="13">
        <v>1</v>
      </c>
      <c r="W5" s="13">
        <v>2</v>
      </c>
      <c r="X5" s="13">
        <v>1</v>
      </c>
      <c r="Y5" s="15">
        <v>1</v>
      </c>
      <c r="Z5" s="16">
        <f t="shared" si="0"/>
        <v>1.6086956521739131</v>
      </c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</row>
    <row r="6" spans="1:49" x14ac:dyDescent="0.2">
      <c r="A6" t="s">
        <v>42</v>
      </c>
      <c r="B6" s="11" t="s">
        <v>43</v>
      </c>
      <c r="C6" s="12">
        <v>5</v>
      </c>
      <c r="D6" s="13">
        <v>2</v>
      </c>
      <c r="E6" s="13">
        <v>4</v>
      </c>
      <c r="F6" s="13">
        <v>2</v>
      </c>
      <c r="G6" s="13">
        <v>4</v>
      </c>
      <c r="H6" s="13">
        <v>2</v>
      </c>
      <c r="I6" s="14">
        <v>2</v>
      </c>
      <c r="J6" s="12">
        <v>4</v>
      </c>
      <c r="K6" s="13">
        <v>3</v>
      </c>
      <c r="L6" s="13">
        <v>2</v>
      </c>
      <c r="M6" s="13">
        <v>3</v>
      </c>
      <c r="N6" s="13">
        <v>4</v>
      </c>
      <c r="O6" s="14">
        <v>1</v>
      </c>
      <c r="P6" s="12">
        <v>3</v>
      </c>
      <c r="Q6" s="13">
        <v>1</v>
      </c>
      <c r="R6" s="13">
        <v>2</v>
      </c>
      <c r="S6" s="14">
        <v>3</v>
      </c>
      <c r="T6" s="12">
        <v>4</v>
      </c>
      <c r="U6" s="13">
        <v>3</v>
      </c>
      <c r="V6" s="13">
        <v>5</v>
      </c>
      <c r="W6" s="13">
        <v>2</v>
      </c>
      <c r="X6" s="13">
        <v>2</v>
      </c>
      <c r="Y6" s="15">
        <v>3</v>
      </c>
      <c r="Z6" s="16">
        <f t="shared" si="0"/>
        <v>2.8695652173913042</v>
      </c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</row>
    <row r="7" spans="1:49" x14ac:dyDescent="0.2">
      <c r="A7" t="s">
        <v>44</v>
      </c>
      <c r="B7" s="11" t="s">
        <v>45</v>
      </c>
      <c r="C7" s="12">
        <v>3</v>
      </c>
      <c r="D7" s="13">
        <v>2</v>
      </c>
      <c r="E7" s="13">
        <v>1</v>
      </c>
      <c r="F7" s="13">
        <v>2</v>
      </c>
      <c r="G7" s="13">
        <v>2</v>
      </c>
      <c r="H7" s="13">
        <v>2</v>
      </c>
      <c r="I7" s="14">
        <v>2</v>
      </c>
      <c r="J7" s="12">
        <v>2</v>
      </c>
      <c r="K7" s="13">
        <v>2</v>
      </c>
      <c r="L7" s="13">
        <v>2</v>
      </c>
      <c r="M7" s="13">
        <v>1</v>
      </c>
      <c r="N7" s="13">
        <v>2</v>
      </c>
      <c r="O7" s="14">
        <v>1</v>
      </c>
      <c r="P7" s="12">
        <v>1</v>
      </c>
      <c r="Q7" s="13">
        <v>3</v>
      </c>
      <c r="R7" s="13">
        <v>3</v>
      </c>
      <c r="S7" s="14">
        <v>2</v>
      </c>
      <c r="T7" s="12">
        <v>1</v>
      </c>
      <c r="U7" s="13">
        <v>2</v>
      </c>
      <c r="V7" s="13">
        <v>1</v>
      </c>
      <c r="W7" s="13">
        <v>2</v>
      </c>
      <c r="X7" s="13">
        <v>1</v>
      </c>
      <c r="Y7" s="15">
        <v>2</v>
      </c>
      <c r="Z7" s="16">
        <f t="shared" si="0"/>
        <v>1.826086956521739</v>
      </c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</row>
    <row r="8" spans="1:49" x14ac:dyDescent="0.2">
      <c r="A8" t="s">
        <v>46</v>
      </c>
      <c r="B8" s="11" t="s">
        <v>47</v>
      </c>
      <c r="C8" s="12">
        <v>3</v>
      </c>
      <c r="D8" s="13">
        <v>2</v>
      </c>
      <c r="E8" s="13">
        <v>3</v>
      </c>
      <c r="F8" s="13">
        <v>5</v>
      </c>
      <c r="G8" s="13">
        <v>1</v>
      </c>
      <c r="H8" s="13">
        <v>1</v>
      </c>
      <c r="I8" s="14">
        <v>1</v>
      </c>
      <c r="J8" s="12">
        <v>2</v>
      </c>
      <c r="K8" s="13">
        <v>3</v>
      </c>
      <c r="L8" s="13">
        <v>2</v>
      </c>
      <c r="M8" s="13">
        <v>2</v>
      </c>
      <c r="N8" s="13">
        <v>1</v>
      </c>
      <c r="O8" s="14">
        <v>1</v>
      </c>
      <c r="P8" s="12">
        <v>2</v>
      </c>
      <c r="Q8" s="13">
        <v>2</v>
      </c>
      <c r="R8" s="13">
        <v>3</v>
      </c>
      <c r="S8" s="14">
        <v>2</v>
      </c>
      <c r="T8" s="12">
        <v>2</v>
      </c>
      <c r="U8" s="13">
        <v>3</v>
      </c>
      <c r="V8" s="13">
        <v>2</v>
      </c>
      <c r="W8" s="13">
        <v>2</v>
      </c>
      <c r="X8" s="13">
        <v>1</v>
      </c>
      <c r="Y8" s="15">
        <v>2</v>
      </c>
      <c r="Z8" s="16">
        <f t="shared" si="0"/>
        <v>2.0869565217391304</v>
      </c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</row>
    <row r="9" spans="1:49" x14ac:dyDescent="0.2">
      <c r="A9" t="s">
        <v>48</v>
      </c>
      <c r="B9" s="11" t="s">
        <v>49</v>
      </c>
      <c r="C9" s="12">
        <v>4</v>
      </c>
      <c r="D9" s="13">
        <v>3</v>
      </c>
      <c r="E9" s="13">
        <v>3</v>
      </c>
      <c r="F9" s="13">
        <v>5</v>
      </c>
      <c r="G9" s="13">
        <v>2</v>
      </c>
      <c r="H9" s="13">
        <v>4</v>
      </c>
      <c r="I9" s="14">
        <v>3</v>
      </c>
      <c r="J9" s="12">
        <v>3</v>
      </c>
      <c r="K9" s="13">
        <v>2</v>
      </c>
      <c r="L9" s="13">
        <v>3</v>
      </c>
      <c r="M9" s="13">
        <v>2</v>
      </c>
      <c r="N9" s="13">
        <v>3</v>
      </c>
      <c r="O9" s="14">
        <v>2</v>
      </c>
      <c r="P9" s="12">
        <v>2</v>
      </c>
      <c r="Q9" s="13">
        <v>3</v>
      </c>
      <c r="R9" s="13">
        <v>3</v>
      </c>
      <c r="S9" s="14">
        <v>3</v>
      </c>
      <c r="T9" s="12">
        <v>3</v>
      </c>
      <c r="U9" s="13">
        <v>3</v>
      </c>
      <c r="V9" s="13">
        <v>1</v>
      </c>
      <c r="W9" s="13">
        <v>2</v>
      </c>
      <c r="X9" s="13">
        <v>2</v>
      </c>
      <c r="Y9" s="15">
        <v>3</v>
      </c>
      <c r="Z9" s="16">
        <f t="shared" si="0"/>
        <v>2.7826086956521738</v>
      </c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</row>
    <row r="10" spans="1:49" x14ac:dyDescent="0.2">
      <c r="A10" t="s">
        <v>50</v>
      </c>
      <c r="B10" s="11" t="s">
        <v>51</v>
      </c>
      <c r="C10" s="12">
        <v>3</v>
      </c>
      <c r="D10" s="13">
        <v>2</v>
      </c>
      <c r="E10" s="13">
        <v>3</v>
      </c>
      <c r="F10" s="13">
        <v>2</v>
      </c>
      <c r="G10" s="13">
        <v>4</v>
      </c>
      <c r="H10" s="13">
        <v>3</v>
      </c>
      <c r="I10" s="14">
        <v>2</v>
      </c>
      <c r="J10" s="12">
        <v>3</v>
      </c>
      <c r="K10" s="13">
        <v>2</v>
      </c>
      <c r="L10" s="13">
        <v>3</v>
      </c>
      <c r="M10" s="13">
        <v>2</v>
      </c>
      <c r="N10" s="13">
        <v>2</v>
      </c>
      <c r="O10" s="14">
        <v>2</v>
      </c>
      <c r="P10" s="12">
        <v>2</v>
      </c>
      <c r="Q10" s="13">
        <v>2</v>
      </c>
      <c r="R10" s="13">
        <v>3</v>
      </c>
      <c r="S10" s="14">
        <v>3</v>
      </c>
      <c r="T10" s="12">
        <v>2</v>
      </c>
      <c r="U10" s="13">
        <v>3</v>
      </c>
      <c r="V10" s="13">
        <v>2</v>
      </c>
      <c r="W10" s="13">
        <v>2</v>
      </c>
      <c r="X10" s="13">
        <v>2</v>
      </c>
      <c r="Y10" s="15">
        <v>2</v>
      </c>
      <c r="Z10" s="16">
        <f t="shared" si="0"/>
        <v>2.4347826086956523</v>
      </c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</row>
    <row r="11" spans="1:49" x14ac:dyDescent="0.2">
      <c r="A11" t="s">
        <v>52</v>
      </c>
      <c r="B11" s="11" t="s">
        <v>53</v>
      </c>
      <c r="C11" s="12">
        <v>3</v>
      </c>
      <c r="D11" s="13">
        <v>2</v>
      </c>
      <c r="E11" s="13">
        <v>2</v>
      </c>
      <c r="F11" s="13">
        <v>4</v>
      </c>
      <c r="G11" s="13">
        <v>1</v>
      </c>
      <c r="H11" s="13">
        <v>2</v>
      </c>
      <c r="I11" s="14">
        <v>2</v>
      </c>
      <c r="J11" s="12">
        <v>2</v>
      </c>
      <c r="K11" s="13">
        <v>1</v>
      </c>
      <c r="L11" s="13">
        <v>2</v>
      </c>
      <c r="M11" s="13">
        <v>1</v>
      </c>
      <c r="N11" s="13">
        <v>1</v>
      </c>
      <c r="O11" s="14">
        <v>2</v>
      </c>
      <c r="P11" s="12">
        <v>1</v>
      </c>
      <c r="Q11" s="13">
        <v>2</v>
      </c>
      <c r="R11" s="13">
        <v>1</v>
      </c>
      <c r="S11" s="14">
        <v>2</v>
      </c>
      <c r="T11" s="12">
        <v>1</v>
      </c>
      <c r="U11" s="13">
        <v>2</v>
      </c>
      <c r="V11" s="13">
        <v>1</v>
      </c>
      <c r="W11" s="13">
        <v>2</v>
      </c>
      <c r="X11" s="13">
        <v>1</v>
      </c>
      <c r="Y11" s="15">
        <v>2</v>
      </c>
      <c r="Z11" s="16">
        <f t="shared" si="0"/>
        <v>1.7391304347826086</v>
      </c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</row>
    <row r="12" spans="1:49" x14ac:dyDescent="0.2">
      <c r="A12" t="s">
        <v>54</v>
      </c>
      <c r="B12" s="11" t="s">
        <v>55</v>
      </c>
      <c r="C12" s="12">
        <v>1</v>
      </c>
      <c r="D12" s="13">
        <v>4</v>
      </c>
      <c r="E12" s="13">
        <v>1</v>
      </c>
      <c r="F12" s="13">
        <v>4</v>
      </c>
      <c r="G12" s="13">
        <v>2</v>
      </c>
      <c r="H12" s="13">
        <v>3</v>
      </c>
      <c r="I12" s="14">
        <v>4</v>
      </c>
      <c r="J12" s="12">
        <v>3</v>
      </c>
      <c r="K12" s="13">
        <v>3</v>
      </c>
      <c r="L12" s="13">
        <v>3</v>
      </c>
      <c r="M12" s="13">
        <v>2</v>
      </c>
      <c r="N12" s="13">
        <v>2</v>
      </c>
      <c r="O12" s="14">
        <v>3</v>
      </c>
      <c r="P12" s="12">
        <v>3</v>
      </c>
      <c r="Q12" s="13">
        <v>4</v>
      </c>
      <c r="R12" s="13">
        <v>4</v>
      </c>
      <c r="S12" s="14">
        <v>2</v>
      </c>
      <c r="T12" s="12">
        <v>2</v>
      </c>
      <c r="U12" s="13">
        <v>3</v>
      </c>
      <c r="V12" s="13">
        <v>2</v>
      </c>
      <c r="W12" s="13">
        <v>2</v>
      </c>
      <c r="X12" s="13">
        <v>3</v>
      </c>
      <c r="Y12" s="15">
        <v>3</v>
      </c>
      <c r="Z12" s="16">
        <f t="shared" si="0"/>
        <v>2.7391304347826089</v>
      </c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</row>
    <row r="13" spans="1:49" x14ac:dyDescent="0.2">
      <c r="A13" t="s">
        <v>56</v>
      </c>
      <c r="B13" s="11" t="s">
        <v>57</v>
      </c>
      <c r="C13" s="12">
        <v>1</v>
      </c>
      <c r="D13" s="13">
        <v>4</v>
      </c>
      <c r="E13" s="13">
        <v>2</v>
      </c>
      <c r="F13" s="13">
        <v>4</v>
      </c>
      <c r="G13" s="13">
        <v>2</v>
      </c>
      <c r="H13" s="13">
        <v>2</v>
      </c>
      <c r="I13" s="14">
        <v>4</v>
      </c>
      <c r="J13" s="12">
        <v>2</v>
      </c>
      <c r="K13" s="13">
        <v>2</v>
      </c>
      <c r="L13" s="13">
        <v>3</v>
      </c>
      <c r="M13" s="13">
        <v>2</v>
      </c>
      <c r="N13" s="13">
        <v>2</v>
      </c>
      <c r="O13" s="14">
        <v>3</v>
      </c>
      <c r="P13" s="12">
        <v>2</v>
      </c>
      <c r="Q13" s="13">
        <v>4</v>
      </c>
      <c r="R13" s="13">
        <v>4</v>
      </c>
      <c r="S13" s="14">
        <v>2</v>
      </c>
      <c r="T13" s="12">
        <v>5</v>
      </c>
      <c r="U13" s="13">
        <v>3</v>
      </c>
      <c r="V13" s="13">
        <v>2</v>
      </c>
      <c r="W13" s="13">
        <v>2</v>
      </c>
      <c r="X13" s="13">
        <v>2</v>
      </c>
      <c r="Y13" s="15">
        <v>2</v>
      </c>
      <c r="Z13" s="16">
        <f t="shared" si="0"/>
        <v>2.652173913043478</v>
      </c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</row>
    <row r="14" spans="1:49" x14ac:dyDescent="0.2">
      <c r="A14" t="s">
        <v>58</v>
      </c>
      <c r="B14" s="11" t="s">
        <v>59</v>
      </c>
      <c r="C14" s="12">
        <v>4</v>
      </c>
      <c r="D14" s="13">
        <v>2</v>
      </c>
      <c r="E14" s="13">
        <v>5</v>
      </c>
      <c r="F14" s="13">
        <v>2</v>
      </c>
      <c r="G14" s="13">
        <v>5</v>
      </c>
      <c r="H14" s="13">
        <v>4</v>
      </c>
      <c r="I14" s="14">
        <v>3</v>
      </c>
      <c r="J14" s="12">
        <v>4</v>
      </c>
      <c r="K14" s="13">
        <v>3</v>
      </c>
      <c r="L14" s="13">
        <v>3</v>
      </c>
      <c r="M14" s="13">
        <v>3</v>
      </c>
      <c r="N14" s="13">
        <v>3</v>
      </c>
      <c r="O14" s="14">
        <v>2</v>
      </c>
      <c r="P14" s="12">
        <v>2</v>
      </c>
      <c r="Q14" s="13">
        <v>3</v>
      </c>
      <c r="R14" s="13">
        <v>3</v>
      </c>
      <c r="S14" s="14">
        <v>3</v>
      </c>
      <c r="T14" s="12">
        <v>3</v>
      </c>
      <c r="U14" s="13">
        <v>3</v>
      </c>
      <c r="V14" s="13">
        <v>2</v>
      </c>
      <c r="W14" s="13">
        <v>2</v>
      </c>
      <c r="X14" s="13">
        <v>2</v>
      </c>
      <c r="Y14" s="15">
        <v>2</v>
      </c>
      <c r="Z14" s="16">
        <f t="shared" si="0"/>
        <v>2.9565217391304346</v>
      </c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</row>
    <row r="15" spans="1:49" x14ac:dyDescent="0.2">
      <c r="A15" t="s">
        <v>60</v>
      </c>
      <c r="B15" s="11" t="s">
        <v>61</v>
      </c>
      <c r="C15" s="12">
        <v>3</v>
      </c>
      <c r="D15" s="13">
        <v>3</v>
      </c>
      <c r="E15" s="13">
        <v>1</v>
      </c>
      <c r="F15" s="13">
        <v>5</v>
      </c>
      <c r="G15" s="13">
        <v>2</v>
      </c>
      <c r="H15" s="13">
        <v>3</v>
      </c>
      <c r="I15" s="14">
        <v>2</v>
      </c>
      <c r="J15" s="12">
        <v>2</v>
      </c>
      <c r="K15" s="13">
        <v>2</v>
      </c>
      <c r="L15" s="13">
        <v>2</v>
      </c>
      <c r="M15" s="13">
        <v>1</v>
      </c>
      <c r="N15" s="13">
        <v>1</v>
      </c>
      <c r="O15" s="14">
        <v>2</v>
      </c>
      <c r="P15" s="12">
        <v>3</v>
      </c>
      <c r="Q15" s="13">
        <v>3</v>
      </c>
      <c r="R15" s="13">
        <v>2</v>
      </c>
      <c r="S15" s="14">
        <v>3</v>
      </c>
      <c r="T15" s="12">
        <v>2</v>
      </c>
      <c r="U15" s="13">
        <v>2</v>
      </c>
      <c r="V15" s="13">
        <v>1</v>
      </c>
      <c r="W15" s="13">
        <v>2</v>
      </c>
      <c r="X15" s="13">
        <v>1</v>
      </c>
      <c r="Y15" s="15">
        <v>1</v>
      </c>
      <c r="Z15" s="16">
        <f t="shared" si="0"/>
        <v>2.1304347826086958</v>
      </c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</row>
    <row r="16" spans="1:49" x14ac:dyDescent="0.2">
      <c r="A16" t="s">
        <v>62</v>
      </c>
      <c r="B16" s="11" t="s">
        <v>63</v>
      </c>
      <c r="C16" s="12">
        <v>2</v>
      </c>
      <c r="D16" s="13">
        <v>2</v>
      </c>
      <c r="E16" s="13">
        <v>5</v>
      </c>
      <c r="F16" s="13">
        <v>2</v>
      </c>
      <c r="G16" s="13">
        <v>5</v>
      </c>
      <c r="H16" s="13">
        <v>4</v>
      </c>
      <c r="I16" s="14">
        <v>3</v>
      </c>
      <c r="J16" s="12">
        <v>3</v>
      </c>
      <c r="K16" s="13">
        <v>3</v>
      </c>
      <c r="L16" s="13">
        <v>3</v>
      </c>
      <c r="M16" s="13">
        <v>3</v>
      </c>
      <c r="N16" s="13">
        <v>4</v>
      </c>
      <c r="O16" s="14">
        <v>1</v>
      </c>
      <c r="P16" s="12">
        <v>2</v>
      </c>
      <c r="Q16" s="13">
        <v>3</v>
      </c>
      <c r="R16" s="13">
        <v>2</v>
      </c>
      <c r="S16" s="14">
        <v>3</v>
      </c>
      <c r="T16" s="12">
        <v>2</v>
      </c>
      <c r="U16" s="13">
        <v>2</v>
      </c>
      <c r="V16" s="13">
        <v>3</v>
      </c>
      <c r="W16" s="13">
        <v>4</v>
      </c>
      <c r="X16" s="13">
        <v>2</v>
      </c>
      <c r="Y16" s="15">
        <v>2</v>
      </c>
      <c r="Z16" s="16">
        <f t="shared" si="0"/>
        <v>2.8260869565217392</v>
      </c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</row>
    <row r="17" spans="1:49" x14ac:dyDescent="0.2">
      <c r="A17" t="s">
        <v>64</v>
      </c>
      <c r="B17" s="11" t="s">
        <v>65</v>
      </c>
      <c r="C17" s="12">
        <v>5</v>
      </c>
      <c r="D17" s="13">
        <v>2</v>
      </c>
      <c r="E17" s="13">
        <v>3</v>
      </c>
      <c r="F17" s="13">
        <v>3</v>
      </c>
      <c r="G17" s="13">
        <v>2</v>
      </c>
      <c r="H17" s="13">
        <v>3</v>
      </c>
      <c r="I17" s="14">
        <v>3</v>
      </c>
      <c r="J17" s="12">
        <v>5</v>
      </c>
      <c r="K17" s="13">
        <v>4</v>
      </c>
      <c r="L17" s="13">
        <v>5</v>
      </c>
      <c r="M17" s="13">
        <v>5</v>
      </c>
      <c r="N17" s="13">
        <v>5</v>
      </c>
      <c r="O17" s="14">
        <v>2</v>
      </c>
      <c r="P17" s="12">
        <v>2</v>
      </c>
      <c r="Q17" s="13">
        <v>4</v>
      </c>
      <c r="R17" s="13">
        <v>2</v>
      </c>
      <c r="S17" s="14">
        <v>4</v>
      </c>
      <c r="T17" s="12">
        <v>5</v>
      </c>
      <c r="U17" s="13">
        <v>4</v>
      </c>
      <c r="V17" s="13">
        <v>3</v>
      </c>
      <c r="W17" s="13">
        <v>5</v>
      </c>
      <c r="X17" s="13">
        <v>2</v>
      </c>
      <c r="Y17" s="15">
        <v>4</v>
      </c>
      <c r="Z17" s="16">
        <f t="shared" si="0"/>
        <v>3.5652173913043477</v>
      </c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</row>
    <row r="18" spans="1:49" x14ac:dyDescent="0.2">
      <c r="A18" t="s">
        <v>66</v>
      </c>
      <c r="B18" s="11" t="s">
        <v>67</v>
      </c>
      <c r="C18" s="12">
        <v>3</v>
      </c>
      <c r="D18" s="13">
        <v>3</v>
      </c>
      <c r="E18" s="13">
        <v>2</v>
      </c>
      <c r="F18" s="13">
        <v>4</v>
      </c>
      <c r="G18" s="13">
        <v>1</v>
      </c>
      <c r="H18" s="13">
        <v>2</v>
      </c>
      <c r="I18" s="14">
        <v>2</v>
      </c>
      <c r="J18" s="12">
        <v>2</v>
      </c>
      <c r="K18" s="13">
        <v>1</v>
      </c>
      <c r="L18" s="13">
        <v>3</v>
      </c>
      <c r="M18" s="13">
        <v>1</v>
      </c>
      <c r="N18" s="13">
        <v>2</v>
      </c>
      <c r="O18" s="14">
        <v>2</v>
      </c>
      <c r="P18" s="12">
        <v>1</v>
      </c>
      <c r="Q18" s="13">
        <v>2</v>
      </c>
      <c r="R18" s="13">
        <v>1</v>
      </c>
      <c r="S18" s="14">
        <v>2</v>
      </c>
      <c r="T18" s="12">
        <v>1</v>
      </c>
      <c r="U18" s="13">
        <v>2</v>
      </c>
      <c r="V18" s="13">
        <v>1</v>
      </c>
      <c r="W18" s="13">
        <v>2</v>
      </c>
      <c r="X18" s="13">
        <v>1</v>
      </c>
      <c r="Y18" s="15">
        <v>2</v>
      </c>
      <c r="Z18" s="16">
        <f t="shared" si="0"/>
        <v>1.8695652173913044</v>
      </c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</row>
    <row r="19" spans="1:49" x14ac:dyDescent="0.2">
      <c r="A19" t="s">
        <v>68</v>
      </c>
      <c r="B19" s="11" t="s">
        <v>69</v>
      </c>
      <c r="C19" s="12">
        <v>4</v>
      </c>
      <c r="D19" s="13">
        <v>3</v>
      </c>
      <c r="E19" s="13">
        <v>3</v>
      </c>
      <c r="F19" s="13">
        <v>2</v>
      </c>
      <c r="G19" s="13">
        <v>3</v>
      </c>
      <c r="H19" s="13">
        <v>3</v>
      </c>
      <c r="I19" s="14">
        <v>2</v>
      </c>
      <c r="J19" s="12">
        <v>2</v>
      </c>
      <c r="K19" s="13">
        <v>2</v>
      </c>
      <c r="L19" s="13">
        <v>3</v>
      </c>
      <c r="M19" s="13">
        <v>2</v>
      </c>
      <c r="N19" s="13">
        <v>1</v>
      </c>
      <c r="O19" s="14">
        <v>1</v>
      </c>
      <c r="P19" s="12">
        <v>2</v>
      </c>
      <c r="Q19" s="13">
        <v>2</v>
      </c>
      <c r="R19" s="13">
        <v>2</v>
      </c>
      <c r="S19" s="14">
        <v>3</v>
      </c>
      <c r="T19" s="12">
        <v>4</v>
      </c>
      <c r="U19" s="13">
        <v>3</v>
      </c>
      <c r="V19" s="13">
        <v>2</v>
      </c>
      <c r="W19" s="13">
        <v>3</v>
      </c>
      <c r="X19" s="13">
        <v>2</v>
      </c>
      <c r="Y19" s="15">
        <v>2</v>
      </c>
      <c r="Z19" s="16">
        <f t="shared" si="0"/>
        <v>2.4347826086956523</v>
      </c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</row>
    <row r="20" spans="1:49" x14ac:dyDescent="0.2">
      <c r="A20" t="s">
        <v>70</v>
      </c>
      <c r="B20" s="11" t="s">
        <v>71</v>
      </c>
      <c r="C20" s="12">
        <v>1</v>
      </c>
      <c r="D20" s="13">
        <v>4</v>
      </c>
      <c r="E20" s="13">
        <v>2</v>
      </c>
      <c r="F20" s="13">
        <v>3</v>
      </c>
      <c r="G20" s="13">
        <v>2</v>
      </c>
      <c r="H20" s="13">
        <v>2</v>
      </c>
      <c r="I20" s="14">
        <v>5</v>
      </c>
      <c r="J20" s="12">
        <v>2</v>
      </c>
      <c r="K20" s="13">
        <v>2</v>
      </c>
      <c r="L20" s="13">
        <v>3</v>
      </c>
      <c r="M20" s="13">
        <v>2</v>
      </c>
      <c r="N20" s="13">
        <v>2</v>
      </c>
      <c r="O20" s="14">
        <v>3</v>
      </c>
      <c r="P20" s="12">
        <v>5</v>
      </c>
      <c r="Q20" s="13">
        <v>3</v>
      </c>
      <c r="R20" s="13">
        <v>4</v>
      </c>
      <c r="S20" s="14">
        <v>2</v>
      </c>
      <c r="T20" s="12">
        <v>5</v>
      </c>
      <c r="U20" s="13">
        <v>2</v>
      </c>
      <c r="V20" s="13">
        <v>2</v>
      </c>
      <c r="W20" s="13">
        <v>2</v>
      </c>
      <c r="X20" s="13">
        <v>2</v>
      </c>
      <c r="Y20" s="15">
        <v>2</v>
      </c>
      <c r="Z20" s="16">
        <f t="shared" si="0"/>
        <v>2.6956521739130435</v>
      </c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</row>
    <row r="21" spans="1:49" x14ac:dyDescent="0.2">
      <c r="A21" t="s">
        <v>72</v>
      </c>
      <c r="B21" s="11" t="s">
        <v>73</v>
      </c>
      <c r="C21" s="17">
        <v>3</v>
      </c>
      <c r="D21" s="18">
        <v>2</v>
      </c>
      <c r="E21" s="18">
        <v>2</v>
      </c>
      <c r="F21" s="18">
        <v>5</v>
      </c>
      <c r="G21" s="18">
        <v>1</v>
      </c>
      <c r="H21" s="18">
        <v>2</v>
      </c>
      <c r="I21" s="15">
        <v>2</v>
      </c>
      <c r="J21" s="17">
        <v>2</v>
      </c>
      <c r="K21" s="18">
        <v>1</v>
      </c>
      <c r="L21" s="18">
        <v>2</v>
      </c>
      <c r="M21" s="18">
        <v>1</v>
      </c>
      <c r="N21" s="18">
        <v>1</v>
      </c>
      <c r="O21" s="15">
        <v>2</v>
      </c>
      <c r="P21" s="17">
        <v>1</v>
      </c>
      <c r="Q21" s="18">
        <v>2</v>
      </c>
      <c r="R21" s="18">
        <v>1</v>
      </c>
      <c r="S21" s="15">
        <v>2</v>
      </c>
      <c r="T21" s="17">
        <v>1</v>
      </c>
      <c r="U21" s="18">
        <v>2</v>
      </c>
      <c r="V21" s="18">
        <v>1</v>
      </c>
      <c r="W21" s="18">
        <v>2</v>
      </c>
      <c r="X21" s="18">
        <v>1</v>
      </c>
      <c r="Y21" s="15">
        <v>2</v>
      </c>
      <c r="Z21" s="16">
        <f t="shared" si="0"/>
        <v>1.7826086956521738</v>
      </c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</row>
    <row r="22" spans="1:49" x14ac:dyDescent="0.2">
      <c r="A22" t="s">
        <v>74</v>
      </c>
      <c r="B22" s="11" t="s">
        <v>75</v>
      </c>
      <c r="C22" s="17">
        <v>3</v>
      </c>
      <c r="D22" s="18">
        <v>1</v>
      </c>
      <c r="E22" s="18">
        <v>3</v>
      </c>
      <c r="F22" s="18">
        <v>2</v>
      </c>
      <c r="G22" s="18">
        <v>4</v>
      </c>
      <c r="H22" s="18">
        <v>4</v>
      </c>
      <c r="I22" s="15">
        <v>1</v>
      </c>
      <c r="J22" s="17">
        <v>3</v>
      </c>
      <c r="K22" s="18">
        <v>3</v>
      </c>
      <c r="L22" s="18">
        <v>4</v>
      </c>
      <c r="M22" s="18">
        <v>3</v>
      </c>
      <c r="N22" s="18">
        <v>3</v>
      </c>
      <c r="O22" s="15">
        <v>1</v>
      </c>
      <c r="P22" s="17">
        <v>1</v>
      </c>
      <c r="Q22" s="18">
        <v>2</v>
      </c>
      <c r="R22" s="18">
        <v>2</v>
      </c>
      <c r="S22" s="15">
        <v>2</v>
      </c>
      <c r="T22" s="17">
        <v>3</v>
      </c>
      <c r="U22" s="18">
        <v>2</v>
      </c>
      <c r="V22" s="18">
        <v>4</v>
      </c>
      <c r="W22" s="18">
        <v>2</v>
      </c>
      <c r="X22" s="18">
        <v>2</v>
      </c>
      <c r="Y22" s="15">
        <v>2</v>
      </c>
      <c r="Z22" s="16">
        <f t="shared" si="0"/>
        <v>2.4782608695652173</v>
      </c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</row>
    <row r="23" spans="1:49" x14ac:dyDescent="0.2">
      <c r="A23" t="s">
        <v>76</v>
      </c>
      <c r="B23" s="11" t="s">
        <v>77</v>
      </c>
      <c r="C23" s="17">
        <v>3</v>
      </c>
      <c r="D23" s="18">
        <v>3</v>
      </c>
      <c r="E23" s="18">
        <v>2</v>
      </c>
      <c r="F23" s="18">
        <v>5</v>
      </c>
      <c r="G23" s="18">
        <v>1</v>
      </c>
      <c r="H23" s="18">
        <v>2</v>
      </c>
      <c r="I23" s="15">
        <v>2</v>
      </c>
      <c r="J23" s="17">
        <v>2</v>
      </c>
      <c r="K23" s="18">
        <v>1</v>
      </c>
      <c r="L23" s="18">
        <v>2</v>
      </c>
      <c r="M23" s="18">
        <v>1</v>
      </c>
      <c r="N23" s="18">
        <v>1</v>
      </c>
      <c r="O23" s="15">
        <v>2</v>
      </c>
      <c r="P23" s="17">
        <v>1</v>
      </c>
      <c r="Q23" s="18">
        <v>2</v>
      </c>
      <c r="R23" s="18">
        <v>1</v>
      </c>
      <c r="S23" s="15">
        <v>2</v>
      </c>
      <c r="T23" s="17">
        <v>1</v>
      </c>
      <c r="U23" s="18">
        <v>2</v>
      </c>
      <c r="V23" s="18">
        <v>1</v>
      </c>
      <c r="W23" s="18">
        <v>3</v>
      </c>
      <c r="X23" s="18">
        <v>1</v>
      </c>
      <c r="Y23" s="15">
        <v>2</v>
      </c>
      <c r="Z23" s="16">
        <f t="shared" si="0"/>
        <v>1.8695652173913044</v>
      </c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</row>
    <row r="24" spans="1:49" x14ac:dyDescent="0.2">
      <c r="A24" t="s">
        <v>78</v>
      </c>
      <c r="B24" s="11" t="s">
        <v>79</v>
      </c>
      <c r="C24" s="17">
        <v>1</v>
      </c>
      <c r="D24" s="18">
        <v>2</v>
      </c>
      <c r="E24" s="18">
        <v>3</v>
      </c>
      <c r="F24" s="18">
        <v>2</v>
      </c>
      <c r="G24" s="18">
        <v>2</v>
      </c>
      <c r="H24" s="18">
        <v>3</v>
      </c>
      <c r="I24" s="15">
        <v>2</v>
      </c>
      <c r="J24" s="17">
        <v>3</v>
      </c>
      <c r="K24" s="18">
        <v>3</v>
      </c>
      <c r="L24" s="18">
        <v>4</v>
      </c>
      <c r="M24" s="18">
        <v>4</v>
      </c>
      <c r="N24" s="18">
        <v>4</v>
      </c>
      <c r="O24" s="15">
        <v>1</v>
      </c>
      <c r="P24" s="17">
        <v>2</v>
      </c>
      <c r="Q24" s="18">
        <v>2</v>
      </c>
      <c r="R24" s="18">
        <v>1</v>
      </c>
      <c r="S24" s="15">
        <v>3</v>
      </c>
      <c r="T24" s="17">
        <v>2</v>
      </c>
      <c r="U24" s="18">
        <v>2</v>
      </c>
      <c r="V24" s="18">
        <v>2</v>
      </c>
      <c r="W24" s="18">
        <v>3</v>
      </c>
      <c r="X24" s="18">
        <v>2</v>
      </c>
      <c r="Y24" s="15">
        <v>3</v>
      </c>
      <c r="Z24" s="16">
        <f t="shared" si="0"/>
        <v>2.4347826086956523</v>
      </c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</row>
    <row r="25" spans="1:49" x14ac:dyDescent="0.2">
      <c r="A25" t="s">
        <v>80</v>
      </c>
      <c r="B25" s="11" t="s">
        <v>81</v>
      </c>
      <c r="C25" s="17">
        <v>3</v>
      </c>
      <c r="D25" s="18">
        <v>2</v>
      </c>
      <c r="E25" s="18">
        <v>3</v>
      </c>
      <c r="F25" s="18">
        <v>5</v>
      </c>
      <c r="G25" s="18">
        <v>2</v>
      </c>
      <c r="H25" s="18">
        <v>4</v>
      </c>
      <c r="I25" s="15">
        <v>2</v>
      </c>
      <c r="J25" s="17">
        <v>4</v>
      </c>
      <c r="K25" s="18">
        <v>3</v>
      </c>
      <c r="L25" s="18">
        <v>4</v>
      </c>
      <c r="M25" s="18">
        <v>2</v>
      </c>
      <c r="N25" s="18">
        <v>4</v>
      </c>
      <c r="O25" s="15">
        <v>1</v>
      </c>
      <c r="P25" s="17">
        <v>2</v>
      </c>
      <c r="Q25" s="18">
        <v>2</v>
      </c>
      <c r="R25" s="18">
        <v>3</v>
      </c>
      <c r="S25" s="15">
        <v>2</v>
      </c>
      <c r="T25" s="17">
        <v>2</v>
      </c>
      <c r="U25" s="18">
        <v>2</v>
      </c>
      <c r="V25" s="18">
        <v>2</v>
      </c>
      <c r="W25" s="18">
        <v>3</v>
      </c>
      <c r="X25" s="18">
        <v>3</v>
      </c>
      <c r="Y25" s="15">
        <v>2</v>
      </c>
      <c r="Z25" s="16">
        <f t="shared" si="0"/>
        <v>2.6956521739130435</v>
      </c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</row>
    <row r="26" spans="1:49" x14ac:dyDescent="0.2">
      <c r="A26" t="s">
        <v>82</v>
      </c>
      <c r="B26" s="11" t="s">
        <v>83</v>
      </c>
      <c r="C26" s="17">
        <v>3</v>
      </c>
      <c r="D26" s="18">
        <v>3</v>
      </c>
      <c r="E26" s="18">
        <v>4</v>
      </c>
      <c r="F26" s="18">
        <v>2</v>
      </c>
      <c r="G26" s="18">
        <v>4</v>
      </c>
      <c r="H26" s="18">
        <v>3</v>
      </c>
      <c r="I26" s="15">
        <v>3</v>
      </c>
      <c r="J26" s="17">
        <v>2</v>
      </c>
      <c r="K26" s="18">
        <v>3</v>
      </c>
      <c r="L26" s="18">
        <v>3</v>
      </c>
      <c r="M26" s="18">
        <v>3</v>
      </c>
      <c r="N26" s="18">
        <v>3</v>
      </c>
      <c r="O26" s="15">
        <v>1</v>
      </c>
      <c r="P26" s="17">
        <v>3</v>
      </c>
      <c r="Q26" s="18">
        <v>2</v>
      </c>
      <c r="R26" s="18">
        <v>2</v>
      </c>
      <c r="S26" s="15">
        <v>3</v>
      </c>
      <c r="T26" s="17">
        <v>3</v>
      </c>
      <c r="U26" s="18">
        <v>2</v>
      </c>
      <c r="V26" s="18">
        <v>2</v>
      </c>
      <c r="W26" s="18">
        <v>2</v>
      </c>
      <c r="X26" s="18">
        <v>2</v>
      </c>
      <c r="Y26" s="15">
        <v>2</v>
      </c>
      <c r="Z26" s="16">
        <f t="shared" si="0"/>
        <v>2.6086956521739131</v>
      </c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</row>
    <row r="27" spans="1:49" x14ac:dyDescent="0.2">
      <c r="A27" t="s">
        <v>84</v>
      </c>
      <c r="B27" s="11" t="s">
        <v>85</v>
      </c>
      <c r="C27" s="17">
        <v>1</v>
      </c>
      <c r="D27" s="18">
        <v>2</v>
      </c>
      <c r="E27" s="18">
        <v>4</v>
      </c>
      <c r="F27" s="18">
        <v>1</v>
      </c>
      <c r="G27" s="18">
        <v>3</v>
      </c>
      <c r="H27" s="18">
        <v>4</v>
      </c>
      <c r="I27" s="15">
        <v>2</v>
      </c>
      <c r="J27" s="17">
        <v>3</v>
      </c>
      <c r="K27" s="18">
        <v>2</v>
      </c>
      <c r="L27" s="18">
        <v>4</v>
      </c>
      <c r="M27" s="18">
        <v>4</v>
      </c>
      <c r="N27" s="18">
        <v>3</v>
      </c>
      <c r="O27" s="15">
        <v>1</v>
      </c>
      <c r="P27" s="17">
        <v>2</v>
      </c>
      <c r="Q27" s="18">
        <v>2</v>
      </c>
      <c r="R27" s="18">
        <v>2</v>
      </c>
      <c r="S27" s="15">
        <v>4</v>
      </c>
      <c r="T27" s="17">
        <v>3</v>
      </c>
      <c r="U27" s="18">
        <v>3</v>
      </c>
      <c r="V27" s="18">
        <v>4</v>
      </c>
      <c r="W27" s="18">
        <v>3</v>
      </c>
      <c r="X27" s="18">
        <v>1</v>
      </c>
      <c r="Y27" s="15">
        <v>3</v>
      </c>
      <c r="Z27" s="16">
        <f t="shared" si="0"/>
        <v>2.652173913043478</v>
      </c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</row>
    <row r="28" spans="1:49" x14ac:dyDescent="0.2">
      <c r="A28" t="s">
        <v>86</v>
      </c>
      <c r="B28" s="11" t="s">
        <v>87</v>
      </c>
      <c r="C28" s="17">
        <v>3</v>
      </c>
      <c r="D28" s="18">
        <v>4</v>
      </c>
      <c r="E28" s="18">
        <v>3</v>
      </c>
      <c r="F28" s="18">
        <v>3</v>
      </c>
      <c r="G28" s="18">
        <v>3</v>
      </c>
      <c r="H28" s="18">
        <v>5</v>
      </c>
      <c r="I28" s="15">
        <v>4</v>
      </c>
      <c r="J28" s="17">
        <v>3</v>
      </c>
      <c r="K28" s="18">
        <v>3</v>
      </c>
      <c r="L28" s="18">
        <v>2</v>
      </c>
      <c r="M28" s="18">
        <v>3</v>
      </c>
      <c r="N28" s="18">
        <v>2</v>
      </c>
      <c r="O28" s="15">
        <v>3</v>
      </c>
      <c r="P28" s="17">
        <v>3</v>
      </c>
      <c r="Q28" s="18">
        <v>3</v>
      </c>
      <c r="R28" s="18">
        <v>3</v>
      </c>
      <c r="S28" s="15">
        <v>3</v>
      </c>
      <c r="T28" s="17">
        <v>3</v>
      </c>
      <c r="U28" s="18">
        <v>4</v>
      </c>
      <c r="V28" s="18">
        <v>2</v>
      </c>
      <c r="W28" s="18">
        <v>2</v>
      </c>
      <c r="X28" s="18">
        <v>2</v>
      </c>
      <c r="Y28" s="15">
        <v>4</v>
      </c>
      <c r="Z28" s="16">
        <f t="shared" si="0"/>
        <v>3.0434782608695654</v>
      </c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</row>
    <row r="29" spans="1:49" x14ac:dyDescent="0.2">
      <c r="A29" t="s">
        <v>88</v>
      </c>
      <c r="B29" s="11" t="s">
        <v>89</v>
      </c>
      <c r="C29" s="17">
        <v>3</v>
      </c>
      <c r="D29" s="18">
        <v>5</v>
      </c>
      <c r="E29" s="18">
        <v>2</v>
      </c>
      <c r="F29" s="18">
        <v>5</v>
      </c>
      <c r="G29" s="18">
        <v>1</v>
      </c>
      <c r="H29" s="18">
        <v>2</v>
      </c>
      <c r="I29" s="15">
        <v>2</v>
      </c>
      <c r="J29" s="17">
        <v>2</v>
      </c>
      <c r="K29" s="18">
        <v>1</v>
      </c>
      <c r="L29" s="18">
        <v>2</v>
      </c>
      <c r="M29" s="18">
        <v>1</v>
      </c>
      <c r="N29" s="18">
        <v>2</v>
      </c>
      <c r="O29" s="15">
        <v>2</v>
      </c>
      <c r="P29" s="17">
        <v>1</v>
      </c>
      <c r="Q29" s="18">
        <v>2</v>
      </c>
      <c r="R29" s="18">
        <v>1</v>
      </c>
      <c r="S29" s="15">
        <v>2</v>
      </c>
      <c r="T29" s="17">
        <v>1</v>
      </c>
      <c r="U29" s="18">
        <v>2</v>
      </c>
      <c r="V29" s="18">
        <v>1</v>
      </c>
      <c r="W29" s="18">
        <v>2</v>
      </c>
      <c r="X29" s="18">
        <v>1</v>
      </c>
      <c r="Y29" s="15">
        <v>2</v>
      </c>
      <c r="Z29" s="16">
        <f t="shared" si="0"/>
        <v>1.9565217391304348</v>
      </c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</row>
    <row r="30" spans="1:49" x14ac:dyDescent="0.2">
      <c r="A30" t="s">
        <v>90</v>
      </c>
      <c r="B30" s="11" t="s">
        <v>91</v>
      </c>
      <c r="C30" s="17">
        <v>3</v>
      </c>
      <c r="D30" s="18">
        <v>2</v>
      </c>
      <c r="E30" s="18">
        <v>4</v>
      </c>
      <c r="F30" s="18">
        <v>2</v>
      </c>
      <c r="G30" s="18">
        <v>4</v>
      </c>
      <c r="H30" s="18">
        <v>5</v>
      </c>
      <c r="I30" s="15">
        <v>1</v>
      </c>
      <c r="J30" s="17">
        <v>3</v>
      </c>
      <c r="K30" s="18">
        <v>3</v>
      </c>
      <c r="L30" s="18">
        <v>2</v>
      </c>
      <c r="M30" s="18">
        <v>3</v>
      </c>
      <c r="N30" s="18">
        <v>3</v>
      </c>
      <c r="O30" s="15">
        <v>1</v>
      </c>
      <c r="P30" s="17">
        <v>2</v>
      </c>
      <c r="Q30" s="18">
        <v>2</v>
      </c>
      <c r="R30" s="18">
        <v>3</v>
      </c>
      <c r="S30" s="15">
        <v>2</v>
      </c>
      <c r="T30" s="17">
        <v>2</v>
      </c>
      <c r="U30" s="18">
        <v>2</v>
      </c>
      <c r="V30" s="18">
        <v>3</v>
      </c>
      <c r="W30" s="18">
        <v>2</v>
      </c>
      <c r="X30" s="18">
        <v>1</v>
      </c>
      <c r="Y30" s="15">
        <v>2</v>
      </c>
      <c r="Z30" s="16">
        <f t="shared" si="0"/>
        <v>2.4782608695652173</v>
      </c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</row>
    <row r="31" spans="1:49" x14ac:dyDescent="0.2">
      <c r="A31" t="s">
        <v>92</v>
      </c>
      <c r="B31" s="11" t="s">
        <v>93</v>
      </c>
      <c r="C31" s="17">
        <v>3</v>
      </c>
      <c r="D31" s="18">
        <v>2</v>
      </c>
      <c r="E31" s="18">
        <v>2</v>
      </c>
      <c r="F31" s="18">
        <v>3</v>
      </c>
      <c r="G31" s="18">
        <v>2</v>
      </c>
      <c r="H31" s="18">
        <v>3</v>
      </c>
      <c r="I31" s="15">
        <v>4</v>
      </c>
      <c r="J31" s="17">
        <v>3</v>
      </c>
      <c r="K31" s="18">
        <v>2</v>
      </c>
      <c r="L31" s="18">
        <v>3</v>
      </c>
      <c r="M31" s="18">
        <v>1</v>
      </c>
      <c r="N31" s="18">
        <v>2</v>
      </c>
      <c r="O31" s="15">
        <v>2</v>
      </c>
      <c r="P31" s="17">
        <v>1</v>
      </c>
      <c r="Q31" s="18">
        <v>2</v>
      </c>
      <c r="R31" s="18">
        <v>3</v>
      </c>
      <c r="S31" s="15">
        <v>2</v>
      </c>
      <c r="T31" s="17">
        <v>2</v>
      </c>
      <c r="U31" s="18">
        <v>3</v>
      </c>
      <c r="V31" s="18">
        <v>2</v>
      </c>
      <c r="W31" s="18">
        <v>2</v>
      </c>
      <c r="X31" s="18">
        <v>2</v>
      </c>
      <c r="Y31" s="15">
        <v>2</v>
      </c>
      <c r="Z31" s="16">
        <f t="shared" si="0"/>
        <v>2.3043478260869565</v>
      </c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</row>
    <row r="32" spans="1:49" x14ac:dyDescent="0.2">
      <c r="A32" t="s">
        <v>94</v>
      </c>
      <c r="B32" s="11" t="s">
        <v>95</v>
      </c>
      <c r="C32" s="17">
        <v>3</v>
      </c>
      <c r="D32" s="18">
        <v>2</v>
      </c>
      <c r="E32" s="18">
        <v>3</v>
      </c>
      <c r="F32" s="18">
        <v>2</v>
      </c>
      <c r="G32" s="18">
        <v>3</v>
      </c>
      <c r="H32" s="18">
        <v>4</v>
      </c>
      <c r="I32" s="15">
        <v>1</v>
      </c>
      <c r="J32" s="17">
        <v>3</v>
      </c>
      <c r="K32" s="18">
        <v>2</v>
      </c>
      <c r="L32" s="18">
        <v>3</v>
      </c>
      <c r="M32" s="18">
        <v>3</v>
      </c>
      <c r="N32" s="18">
        <v>4</v>
      </c>
      <c r="O32" s="15">
        <v>1</v>
      </c>
      <c r="P32" s="17">
        <v>1</v>
      </c>
      <c r="Q32" s="18">
        <v>2</v>
      </c>
      <c r="R32" s="18">
        <v>2</v>
      </c>
      <c r="S32" s="15">
        <v>3</v>
      </c>
      <c r="T32" s="17">
        <v>2</v>
      </c>
      <c r="U32" s="18">
        <v>3</v>
      </c>
      <c r="V32" s="18">
        <v>5</v>
      </c>
      <c r="W32" s="18">
        <v>3</v>
      </c>
      <c r="X32" s="18">
        <v>2</v>
      </c>
      <c r="Y32" s="15">
        <v>2</v>
      </c>
      <c r="Z32" s="16">
        <f t="shared" si="0"/>
        <v>2.5652173913043477</v>
      </c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</row>
    <row r="33" spans="1:49" x14ac:dyDescent="0.2">
      <c r="A33" t="s">
        <v>96</v>
      </c>
      <c r="B33" s="11" t="s">
        <v>97</v>
      </c>
      <c r="C33" s="17">
        <v>5</v>
      </c>
      <c r="D33" s="18">
        <v>3.8888888888888902</v>
      </c>
      <c r="E33" s="18">
        <v>3</v>
      </c>
      <c r="F33" s="18">
        <v>2</v>
      </c>
      <c r="G33" s="18">
        <v>3</v>
      </c>
      <c r="H33" s="18">
        <v>2</v>
      </c>
      <c r="I33" s="15">
        <v>1</v>
      </c>
      <c r="J33" s="17">
        <v>2</v>
      </c>
      <c r="K33" s="18">
        <v>2</v>
      </c>
      <c r="L33" s="18">
        <v>4</v>
      </c>
      <c r="M33" s="18">
        <v>3</v>
      </c>
      <c r="N33" s="18">
        <v>2</v>
      </c>
      <c r="O33" s="15">
        <v>2</v>
      </c>
      <c r="P33" s="17">
        <v>1</v>
      </c>
      <c r="Q33" s="18">
        <v>2</v>
      </c>
      <c r="R33" s="18">
        <v>2</v>
      </c>
      <c r="S33" s="15">
        <v>3</v>
      </c>
      <c r="T33" s="17">
        <v>2</v>
      </c>
      <c r="U33" s="18">
        <v>3</v>
      </c>
      <c r="V33" s="18">
        <v>5</v>
      </c>
      <c r="W33" s="18">
        <v>2</v>
      </c>
      <c r="X33" s="18">
        <v>1</v>
      </c>
      <c r="Y33" s="15">
        <v>2</v>
      </c>
      <c r="Z33" s="16">
        <f t="shared" si="0"/>
        <v>2.5169082125603865</v>
      </c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</row>
    <row r="34" spans="1:49" x14ac:dyDescent="0.2">
      <c r="A34" t="s">
        <v>98</v>
      </c>
      <c r="B34" s="11" t="s">
        <v>99</v>
      </c>
      <c r="C34" s="17">
        <v>5</v>
      </c>
      <c r="D34" s="18">
        <v>2</v>
      </c>
      <c r="E34" s="18">
        <v>3</v>
      </c>
      <c r="F34" s="18">
        <v>4</v>
      </c>
      <c r="G34" s="18">
        <v>3</v>
      </c>
      <c r="H34" s="18">
        <v>5</v>
      </c>
      <c r="I34" s="15">
        <v>2</v>
      </c>
      <c r="J34" s="17">
        <v>3</v>
      </c>
      <c r="K34" s="18">
        <v>3</v>
      </c>
      <c r="L34" s="18">
        <v>4</v>
      </c>
      <c r="M34" s="18">
        <v>3</v>
      </c>
      <c r="N34" s="18">
        <v>4</v>
      </c>
      <c r="O34" s="15">
        <v>1</v>
      </c>
      <c r="P34" s="17">
        <v>2</v>
      </c>
      <c r="Q34" s="18">
        <v>4</v>
      </c>
      <c r="R34" s="18">
        <v>3</v>
      </c>
      <c r="S34" s="15">
        <v>3</v>
      </c>
      <c r="T34" s="17">
        <v>3</v>
      </c>
      <c r="U34" s="18">
        <v>4</v>
      </c>
      <c r="V34" s="18">
        <v>2</v>
      </c>
      <c r="W34" s="18">
        <v>1</v>
      </c>
      <c r="X34" s="18">
        <v>2</v>
      </c>
      <c r="Y34" s="15">
        <v>2</v>
      </c>
      <c r="Z34" s="16">
        <f t="shared" si="0"/>
        <v>2.9565217391304346</v>
      </c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</row>
    <row r="35" spans="1:49" x14ac:dyDescent="0.2">
      <c r="A35" t="s">
        <v>100</v>
      </c>
      <c r="B35" s="11" t="s">
        <v>101</v>
      </c>
      <c r="C35" s="17">
        <v>4</v>
      </c>
      <c r="D35" s="18">
        <v>2</v>
      </c>
      <c r="E35" s="18">
        <v>3</v>
      </c>
      <c r="F35" s="18">
        <v>1</v>
      </c>
      <c r="G35" s="18">
        <v>3</v>
      </c>
      <c r="H35" s="18">
        <v>5</v>
      </c>
      <c r="I35" s="15">
        <v>2</v>
      </c>
      <c r="J35" s="17">
        <v>4</v>
      </c>
      <c r="K35" s="18">
        <v>2</v>
      </c>
      <c r="L35" s="18">
        <v>2</v>
      </c>
      <c r="M35" s="18">
        <v>3</v>
      </c>
      <c r="N35" s="18">
        <v>3</v>
      </c>
      <c r="O35" s="15">
        <v>2</v>
      </c>
      <c r="P35" s="17">
        <v>2</v>
      </c>
      <c r="Q35" s="18">
        <v>2</v>
      </c>
      <c r="R35" s="18">
        <v>2</v>
      </c>
      <c r="S35" s="15">
        <v>2</v>
      </c>
      <c r="T35" s="17">
        <v>4</v>
      </c>
      <c r="U35" s="18">
        <v>4</v>
      </c>
      <c r="V35" s="18">
        <v>5</v>
      </c>
      <c r="W35" s="18">
        <v>2</v>
      </c>
      <c r="X35" s="18">
        <v>2</v>
      </c>
      <c r="Y35" s="15">
        <v>3</v>
      </c>
      <c r="Z35" s="16">
        <f t="shared" si="0"/>
        <v>2.7826086956521738</v>
      </c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</row>
    <row r="36" spans="1:49" x14ac:dyDescent="0.2">
      <c r="A36" t="s">
        <v>102</v>
      </c>
      <c r="B36" s="11" t="s">
        <v>103</v>
      </c>
      <c r="C36" s="17">
        <v>1</v>
      </c>
      <c r="D36" s="18">
        <v>4</v>
      </c>
      <c r="E36" s="18">
        <v>1</v>
      </c>
      <c r="F36" s="18">
        <v>4</v>
      </c>
      <c r="G36" s="18">
        <v>1</v>
      </c>
      <c r="H36" s="18">
        <v>2</v>
      </c>
      <c r="I36" s="15">
        <v>4</v>
      </c>
      <c r="J36" s="17">
        <v>3</v>
      </c>
      <c r="K36" s="18">
        <v>3</v>
      </c>
      <c r="L36" s="18">
        <v>4</v>
      </c>
      <c r="M36" s="18">
        <v>1</v>
      </c>
      <c r="N36" s="18">
        <v>2</v>
      </c>
      <c r="O36" s="15">
        <v>3</v>
      </c>
      <c r="P36" s="17">
        <v>4</v>
      </c>
      <c r="Q36" s="18">
        <v>5</v>
      </c>
      <c r="R36" s="18">
        <v>5</v>
      </c>
      <c r="S36" s="15">
        <v>2</v>
      </c>
      <c r="T36" s="17">
        <v>2</v>
      </c>
      <c r="U36" s="18">
        <v>3</v>
      </c>
      <c r="V36" s="18">
        <v>3</v>
      </c>
      <c r="W36" s="18">
        <v>2</v>
      </c>
      <c r="X36" s="18">
        <v>2</v>
      </c>
      <c r="Y36" s="15">
        <v>2</v>
      </c>
      <c r="Z36" s="16">
        <f t="shared" si="0"/>
        <v>2.7391304347826089</v>
      </c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</row>
    <row r="37" spans="1:49" x14ac:dyDescent="0.2">
      <c r="A37" t="s">
        <v>104</v>
      </c>
      <c r="B37" s="11" t="s">
        <v>105</v>
      </c>
      <c r="C37" s="17">
        <v>2</v>
      </c>
      <c r="D37" s="18">
        <v>2</v>
      </c>
      <c r="E37" s="18">
        <v>2</v>
      </c>
      <c r="F37" s="18">
        <v>2</v>
      </c>
      <c r="G37" s="18">
        <v>1</v>
      </c>
      <c r="H37" s="18">
        <v>2</v>
      </c>
      <c r="I37" s="15">
        <v>1</v>
      </c>
      <c r="J37" s="17">
        <v>2</v>
      </c>
      <c r="K37" s="18">
        <v>1</v>
      </c>
      <c r="L37" s="18">
        <v>2</v>
      </c>
      <c r="M37" s="18">
        <v>2</v>
      </c>
      <c r="N37" s="18">
        <v>3</v>
      </c>
      <c r="O37" s="15">
        <v>2</v>
      </c>
      <c r="P37" s="17">
        <v>1</v>
      </c>
      <c r="Q37" s="18">
        <v>2</v>
      </c>
      <c r="R37" s="18">
        <v>1</v>
      </c>
      <c r="S37" s="15">
        <v>2</v>
      </c>
      <c r="T37" s="17">
        <v>1</v>
      </c>
      <c r="U37" s="18">
        <v>2</v>
      </c>
      <c r="V37" s="18">
        <v>3</v>
      </c>
      <c r="W37" s="18">
        <v>1</v>
      </c>
      <c r="X37" s="18">
        <v>1</v>
      </c>
      <c r="Y37" s="15">
        <v>2</v>
      </c>
      <c r="Z37" s="16">
        <f t="shared" si="0"/>
        <v>1.7391304347826086</v>
      </c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</row>
    <row r="38" spans="1:49" x14ac:dyDescent="0.2">
      <c r="A38" t="s">
        <v>106</v>
      </c>
      <c r="B38" s="11" t="s">
        <v>107</v>
      </c>
      <c r="C38" s="17">
        <v>3</v>
      </c>
      <c r="D38" s="18">
        <v>5</v>
      </c>
      <c r="E38" s="18">
        <v>2</v>
      </c>
      <c r="F38" s="18">
        <v>5</v>
      </c>
      <c r="G38" s="18">
        <v>1</v>
      </c>
      <c r="H38" s="18">
        <v>2</v>
      </c>
      <c r="I38" s="15">
        <v>2</v>
      </c>
      <c r="J38" s="17">
        <v>2</v>
      </c>
      <c r="K38" s="18">
        <v>1</v>
      </c>
      <c r="L38" s="18">
        <v>2</v>
      </c>
      <c r="M38" s="18">
        <v>1</v>
      </c>
      <c r="N38" s="18">
        <v>2</v>
      </c>
      <c r="O38" s="15">
        <v>2</v>
      </c>
      <c r="P38" s="17">
        <v>1</v>
      </c>
      <c r="Q38" s="18">
        <v>2</v>
      </c>
      <c r="R38" s="18">
        <v>1</v>
      </c>
      <c r="S38" s="15">
        <v>2</v>
      </c>
      <c r="T38" s="17">
        <v>1</v>
      </c>
      <c r="U38" s="18">
        <v>2</v>
      </c>
      <c r="V38" s="18">
        <v>1</v>
      </c>
      <c r="W38" s="18">
        <v>5</v>
      </c>
      <c r="X38" s="18">
        <v>1</v>
      </c>
      <c r="Y38" s="15">
        <v>2</v>
      </c>
      <c r="Z38" s="16">
        <f t="shared" si="0"/>
        <v>2.0869565217391304</v>
      </c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</row>
    <row r="39" spans="1:49" x14ac:dyDescent="0.2">
      <c r="A39" t="s">
        <v>108</v>
      </c>
      <c r="B39" s="11" t="s">
        <v>109</v>
      </c>
      <c r="C39" s="17">
        <v>5</v>
      </c>
      <c r="D39" s="18">
        <v>2</v>
      </c>
      <c r="E39" s="18">
        <v>4</v>
      </c>
      <c r="F39" s="18">
        <v>2</v>
      </c>
      <c r="G39" s="18">
        <v>3</v>
      </c>
      <c r="H39" s="18">
        <v>4</v>
      </c>
      <c r="I39" s="15">
        <v>2</v>
      </c>
      <c r="J39" s="17">
        <v>4</v>
      </c>
      <c r="K39" s="18">
        <v>3</v>
      </c>
      <c r="L39" s="18">
        <v>4</v>
      </c>
      <c r="M39" s="18">
        <v>3</v>
      </c>
      <c r="N39" s="18">
        <v>3</v>
      </c>
      <c r="O39" s="15">
        <v>1</v>
      </c>
      <c r="P39" s="17">
        <v>2</v>
      </c>
      <c r="Q39" s="18">
        <v>2</v>
      </c>
      <c r="R39" s="18">
        <v>2</v>
      </c>
      <c r="S39" s="15">
        <v>3</v>
      </c>
      <c r="T39" s="17">
        <v>3</v>
      </c>
      <c r="U39" s="18">
        <v>3</v>
      </c>
      <c r="V39" s="18">
        <v>5</v>
      </c>
      <c r="W39" s="18">
        <v>2</v>
      </c>
      <c r="X39" s="18">
        <v>2</v>
      </c>
      <c r="Y39" s="15">
        <v>2</v>
      </c>
      <c r="Z39" s="16">
        <f t="shared" si="0"/>
        <v>2.8695652173913042</v>
      </c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</row>
    <row r="40" spans="1:49" x14ac:dyDescent="0.2">
      <c r="A40" t="s">
        <v>110</v>
      </c>
      <c r="B40" s="11" t="s">
        <v>111</v>
      </c>
      <c r="C40" s="17">
        <v>5</v>
      </c>
      <c r="D40" s="18">
        <v>1</v>
      </c>
      <c r="E40" s="18">
        <v>4</v>
      </c>
      <c r="F40" s="18">
        <v>1</v>
      </c>
      <c r="G40" s="18">
        <v>3</v>
      </c>
      <c r="H40" s="18">
        <v>4</v>
      </c>
      <c r="I40" s="15">
        <v>2</v>
      </c>
      <c r="J40" s="17">
        <v>4</v>
      </c>
      <c r="K40" s="18">
        <v>3</v>
      </c>
      <c r="L40" s="18">
        <v>4</v>
      </c>
      <c r="M40" s="18">
        <v>3</v>
      </c>
      <c r="N40" s="18">
        <v>3</v>
      </c>
      <c r="O40" s="15">
        <v>1</v>
      </c>
      <c r="P40" s="17">
        <v>2</v>
      </c>
      <c r="Q40" s="18">
        <v>3</v>
      </c>
      <c r="R40" s="18">
        <v>3</v>
      </c>
      <c r="S40" s="15">
        <v>4</v>
      </c>
      <c r="T40" s="17">
        <v>3</v>
      </c>
      <c r="U40" s="18">
        <v>4</v>
      </c>
      <c r="V40" s="18">
        <v>5</v>
      </c>
      <c r="W40" s="18">
        <v>2</v>
      </c>
      <c r="X40" s="18">
        <v>2</v>
      </c>
      <c r="Y40" s="15">
        <v>2</v>
      </c>
      <c r="Z40" s="16">
        <f t="shared" si="0"/>
        <v>2.9565217391304346</v>
      </c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</row>
    <row r="41" spans="1:49" x14ac:dyDescent="0.2">
      <c r="A41" t="s">
        <v>112</v>
      </c>
      <c r="B41" s="11" t="s">
        <v>113</v>
      </c>
      <c r="C41" s="17">
        <v>1</v>
      </c>
      <c r="D41" s="18">
        <v>3</v>
      </c>
      <c r="E41" s="18">
        <v>2</v>
      </c>
      <c r="F41" s="18">
        <v>2</v>
      </c>
      <c r="G41" s="18">
        <v>2</v>
      </c>
      <c r="H41" s="18">
        <v>1</v>
      </c>
      <c r="I41" s="15">
        <v>3</v>
      </c>
      <c r="J41" s="17">
        <v>3</v>
      </c>
      <c r="K41" s="18">
        <v>2</v>
      </c>
      <c r="L41" s="18">
        <v>3</v>
      </c>
      <c r="M41" s="18">
        <v>1</v>
      </c>
      <c r="N41" s="18">
        <v>2</v>
      </c>
      <c r="O41" s="15">
        <v>2</v>
      </c>
      <c r="P41" s="17">
        <v>2</v>
      </c>
      <c r="Q41" s="18">
        <v>2</v>
      </c>
      <c r="R41" s="18">
        <v>2</v>
      </c>
      <c r="S41" s="15">
        <v>2</v>
      </c>
      <c r="T41" s="17">
        <v>2</v>
      </c>
      <c r="U41" s="18">
        <v>2</v>
      </c>
      <c r="V41" s="18">
        <v>2</v>
      </c>
      <c r="W41" s="18">
        <v>2</v>
      </c>
      <c r="X41" s="18">
        <v>2</v>
      </c>
      <c r="Y41" s="15">
        <v>3</v>
      </c>
      <c r="Z41" s="16">
        <f t="shared" si="0"/>
        <v>2.0869565217391304</v>
      </c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</row>
    <row r="42" spans="1:49" x14ac:dyDescent="0.2">
      <c r="A42" t="s">
        <v>114</v>
      </c>
      <c r="B42" s="11" t="s">
        <v>115</v>
      </c>
      <c r="C42" s="17">
        <v>4</v>
      </c>
      <c r="D42" s="18">
        <v>4</v>
      </c>
      <c r="E42" s="18">
        <v>4</v>
      </c>
      <c r="F42" s="18">
        <v>5</v>
      </c>
      <c r="G42" s="18">
        <v>4</v>
      </c>
      <c r="H42" s="18">
        <v>5</v>
      </c>
      <c r="I42" s="15">
        <v>4</v>
      </c>
      <c r="J42" s="17">
        <v>4</v>
      </c>
      <c r="K42" s="18">
        <v>3</v>
      </c>
      <c r="L42" s="18">
        <v>4</v>
      </c>
      <c r="M42" s="18">
        <v>4</v>
      </c>
      <c r="N42" s="18">
        <v>4</v>
      </c>
      <c r="O42" s="15">
        <v>3</v>
      </c>
      <c r="P42" s="17">
        <v>4</v>
      </c>
      <c r="Q42" s="18">
        <v>5</v>
      </c>
      <c r="R42" s="18">
        <v>5</v>
      </c>
      <c r="S42" s="15">
        <v>4</v>
      </c>
      <c r="T42" s="17">
        <v>4</v>
      </c>
      <c r="U42" s="18">
        <v>5</v>
      </c>
      <c r="V42" s="18">
        <v>4</v>
      </c>
      <c r="W42" s="18">
        <v>5</v>
      </c>
      <c r="X42" s="18">
        <v>3</v>
      </c>
      <c r="Y42" s="15">
        <v>5</v>
      </c>
      <c r="Z42" s="16">
        <f t="shared" si="0"/>
        <v>4.1739130434782608</v>
      </c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</row>
    <row r="43" spans="1:49" x14ac:dyDescent="0.2">
      <c r="A43" t="s">
        <v>116</v>
      </c>
      <c r="B43" s="11" t="s">
        <v>117</v>
      </c>
      <c r="C43" s="17">
        <v>3</v>
      </c>
      <c r="D43" s="18">
        <v>3</v>
      </c>
      <c r="E43" s="18">
        <v>3</v>
      </c>
      <c r="F43" s="18">
        <v>5</v>
      </c>
      <c r="G43" s="18">
        <v>2</v>
      </c>
      <c r="H43" s="18">
        <v>3</v>
      </c>
      <c r="I43" s="15">
        <v>3</v>
      </c>
      <c r="J43" s="17">
        <v>2</v>
      </c>
      <c r="K43" s="18">
        <v>3</v>
      </c>
      <c r="L43" s="18">
        <v>3</v>
      </c>
      <c r="M43" s="18">
        <v>3</v>
      </c>
      <c r="N43" s="18">
        <v>2</v>
      </c>
      <c r="O43" s="15">
        <v>2</v>
      </c>
      <c r="P43" s="17">
        <v>2</v>
      </c>
      <c r="Q43" s="18">
        <v>2</v>
      </c>
      <c r="R43" s="18">
        <v>2</v>
      </c>
      <c r="S43" s="15">
        <v>2</v>
      </c>
      <c r="T43" s="17">
        <v>2</v>
      </c>
      <c r="U43" s="18">
        <v>3</v>
      </c>
      <c r="V43" s="18">
        <v>2</v>
      </c>
      <c r="W43" s="18">
        <v>3</v>
      </c>
      <c r="X43" s="18">
        <v>2</v>
      </c>
      <c r="Y43" s="15">
        <v>2</v>
      </c>
      <c r="Z43" s="16">
        <f t="shared" si="0"/>
        <v>2.5652173913043477</v>
      </c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</row>
    <row r="44" spans="1:49" x14ac:dyDescent="0.2">
      <c r="A44" t="s">
        <v>118</v>
      </c>
      <c r="B44" s="11" t="s">
        <v>119</v>
      </c>
      <c r="C44" s="17">
        <v>4</v>
      </c>
      <c r="D44" s="18">
        <v>1</v>
      </c>
      <c r="E44" s="18">
        <v>4</v>
      </c>
      <c r="F44" s="18">
        <v>1</v>
      </c>
      <c r="G44" s="18">
        <v>4</v>
      </c>
      <c r="H44" s="18">
        <v>4</v>
      </c>
      <c r="I44" s="15">
        <v>1</v>
      </c>
      <c r="J44" s="17">
        <v>2</v>
      </c>
      <c r="K44" s="18">
        <v>2</v>
      </c>
      <c r="L44" s="18">
        <v>3</v>
      </c>
      <c r="M44" s="18">
        <v>3</v>
      </c>
      <c r="N44" s="18">
        <v>1</v>
      </c>
      <c r="O44" s="15">
        <v>2</v>
      </c>
      <c r="P44" s="17">
        <v>2</v>
      </c>
      <c r="Q44" s="18">
        <v>2</v>
      </c>
      <c r="R44" s="18">
        <v>2</v>
      </c>
      <c r="S44" s="15">
        <v>2</v>
      </c>
      <c r="T44" s="17">
        <v>2</v>
      </c>
      <c r="U44" s="18">
        <v>3</v>
      </c>
      <c r="V44" s="18">
        <v>4</v>
      </c>
      <c r="W44" s="18">
        <v>2</v>
      </c>
      <c r="X44" s="18">
        <v>2</v>
      </c>
      <c r="Y44" s="15">
        <v>2</v>
      </c>
      <c r="Z44" s="16">
        <f t="shared" si="0"/>
        <v>2.3913043478260869</v>
      </c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</row>
    <row r="45" spans="1:49" x14ac:dyDescent="0.2">
      <c r="A45" t="s">
        <v>120</v>
      </c>
      <c r="B45" s="11" t="s">
        <v>121</v>
      </c>
      <c r="C45" s="17">
        <v>5</v>
      </c>
      <c r="D45" s="18">
        <v>2</v>
      </c>
      <c r="E45" s="18">
        <v>5</v>
      </c>
      <c r="F45" s="18">
        <v>2</v>
      </c>
      <c r="G45" s="18">
        <v>5</v>
      </c>
      <c r="H45" s="18">
        <v>5</v>
      </c>
      <c r="I45" s="15">
        <v>2</v>
      </c>
      <c r="J45" s="17">
        <v>5</v>
      </c>
      <c r="K45" s="18">
        <v>2</v>
      </c>
      <c r="L45" s="18">
        <v>5</v>
      </c>
      <c r="M45" s="18">
        <v>5</v>
      </c>
      <c r="N45" s="18">
        <v>4</v>
      </c>
      <c r="O45" s="15">
        <v>2</v>
      </c>
      <c r="P45" s="17">
        <v>3</v>
      </c>
      <c r="Q45" s="18">
        <v>3</v>
      </c>
      <c r="R45" s="18">
        <v>3</v>
      </c>
      <c r="S45" s="15">
        <v>4</v>
      </c>
      <c r="T45" s="17">
        <v>4</v>
      </c>
      <c r="U45" s="18">
        <v>5</v>
      </c>
      <c r="V45" s="18">
        <v>5</v>
      </c>
      <c r="W45" s="18">
        <v>3</v>
      </c>
      <c r="X45" s="18">
        <v>2</v>
      </c>
      <c r="Y45" s="15">
        <v>4</v>
      </c>
      <c r="Z45" s="16">
        <f t="shared" si="0"/>
        <v>3.6956521739130435</v>
      </c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</row>
    <row r="46" spans="1:49" x14ac:dyDescent="0.2">
      <c r="A46" t="s">
        <v>122</v>
      </c>
      <c r="B46" s="11" t="s">
        <v>123</v>
      </c>
      <c r="C46" s="17">
        <v>2</v>
      </c>
      <c r="D46" s="18">
        <v>2</v>
      </c>
      <c r="E46" s="18">
        <v>2</v>
      </c>
      <c r="F46" s="18">
        <v>4</v>
      </c>
      <c r="G46" s="18">
        <v>2</v>
      </c>
      <c r="H46" s="18">
        <v>3</v>
      </c>
      <c r="I46" s="15">
        <v>2</v>
      </c>
      <c r="J46" s="17">
        <v>3</v>
      </c>
      <c r="K46" s="18">
        <v>3</v>
      </c>
      <c r="L46" s="18">
        <v>3</v>
      </c>
      <c r="M46" s="18">
        <v>2</v>
      </c>
      <c r="N46" s="18">
        <v>2</v>
      </c>
      <c r="O46" s="15">
        <v>2</v>
      </c>
      <c r="P46" s="17">
        <v>2</v>
      </c>
      <c r="Q46" s="18">
        <v>2</v>
      </c>
      <c r="R46" s="18">
        <v>3</v>
      </c>
      <c r="S46" s="15">
        <v>2</v>
      </c>
      <c r="T46" s="17">
        <v>3</v>
      </c>
      <c r="U46" s="18">
        <v>3</v>
      </c>
      <c r="V46" s="18">
        <v>2</v>
      </c>
      <c r="W46" s="18">
        <v>2</v>
      </c>
      <c r="X46" s="18">
        <v>2</v>
      </c>
      <c r="Y46" s="15">
        <v>3</v>
      </c>
      <c r="Z46" s="16">
        <f t="shared" si="0"/>
        <v>2.4347826086956523</v>
      </c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</row>
    <row r="47" spans="1:49" x14ac:dyDescent="0.2">
      <c r="A47" t="s">
        <v>124</v>
      </c>
      <c r="B47" s="11" t="s">
        <v>125</v>
      </c>
      <c r="C47" s="17">
        <v>4</v>
      </c>
      <c r="D47" s="18">
        <v>3</v>
      </c>
      <c r="E47" s="18">
        <v>4</v>
      </c>
      <c r="F47" s="18">
        <v>2</v>
      </c>
      <c r="G47" s="18">
        <v>4</v>
      </c>
      <c r="H47" s="18">
        <v>5</v>
      </c>
      <c r="I47" s="15">
        <v>2</v>
      </c>
      <c r="J47" s="17">
        <v>3</v>
      </c>
      <c r="K47" s="18">
        <v>2</v>
      </c>
      <c r="L47" s="18">
        <v>4</v>
      </c>
      <c r="M47" s="18">
        <v>4</v>
      </c>
      <c r="N47" s="18">
        <v>3</v>
      </c>
      <c r="O47" s="15">
        <v>1</v>
      </c>
      <c r="P47" s="17">
        <v>3</v>
      </c>
      <c r="Q47" s="18">
        <v>2</v>
      </c>
      <c r="R47" s="18">
        <v>2</v>
      </c>
      <c r="S47" s="15">
        <v>3</v>
      </c>
      <c r="T47" s="17">
        <v>3</v>
      </c>
      <c r="U47" s="18">
        <v>2</v>
      </c>
      <c r="V47" s="18">
        <v>5</v>
      </c>
      <c r="W47" s="18">
        <v>3</v>
      </c>
      <c r="X47" s="18">
        <v>2</v>
      </c>
      <c r="Y47" s="15">
        <v>3</v>
      </c>
      <c r="Z47" s="16">
        <f t="shared" si="0"/>
        <v>3</v>
      </c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</row>
    <row r="48" spans="1:49" x14ac:dyDescent="0.2">
      <c r="A48" t="s">
        <v>126</v>
      </c>
      <c r="B48" s="11" t="s">
        <v>127</v>
      </c>
      <c r="C48" s="17">
        <v>2</v>
      </c>
      <c r="D48" s="18">
        <v>3</v>
      </c>
      <c r="E48" s="18">
        <v>3</v>
      </c>
      <c r="F48" s="18">
        <v>3</v>
      </c>
      <c r="G48" s="18">
        <v>2</v>
      </c>
      <c r="H48" s="18">
        <v>3</v>
      </c>
      <c r="I48" s="15">
        <v>4</v>
      </c>
      <c r="J48" s="17">
        <v>2</v>
      </c>
      <c r="K48" s="18">
        <v>1</v>
      </c>
      <c r="L48" s="18">
        <v>3</v>
      </c>
      <c r="M48" s="18">
        <v>2</v>
      </c>
      <c r="N48" s="18">
        <v>2</v>
      </c>
      <c r="O48" s="15">
        <v>2</v>
      </c>
      <c r="P48" s="17">
        <v>4</v>
      </c>
      <c r="Q48" s="18">
        <v>3</v>
      </c>
      <c r="R48" s="18">
        <v>3</v>
      </c>
      <c r="S48" s="15">
        <v>3</v>
      </c>
      <c r="T48" s="17">
        <v>4</v>
      </c>
      <c r="U48" s="18">
        <v>3</v>
      </c>
      <c r="V48" s="18">
        <v>2</v>
      </c>
      <c r="W48" s="18">
        <v>3</v>
      </c>
      <c r="X48" s="18">
        <v>2</v>
      </c>
      <c r="Y48" s="15">
        <v>2</v>
      </c>
      <c r="Z48" s="16">
        <f t="shared" si="0"/>
        <v>2.652173913043478</v>
      </c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</row>
    <row r="49" spans="1:49" x14ac:dyDescent="0.2">
      <c r="A49" t="s">
        <v>128</v>
      </c>
      <c r="B49" s="11" t="s">
        <v>129</v>
      </c>
      <c r="C49" s="17">
        <v>2</v>
      </c>
      <c r="D49" s="18">
        <v>1</v>
      </c>
      <c r="E49" s="18">
        <v>5</v>
      </c>
      <c r="F49" s="18">
        <v>2</v>
      </c>
      <c r="G49" s="18">
        <v>5</v>
      </c>
      <c r="H49" s="18">
        <v>4</v>
      </c>
      <c r="I49" s="15">
        <v>1</v>
      </c>
      <c r="J49" s="17">
        <v>2</v>
      </c>
      <c r="K49" s="18">
        <v>3</v>
      </c>
      <c r="L49" s="18">
        <v>5</v>
      </c>
      <c r="M49" s="18">
        <v>3</v>
      </c>
      <c r="N49" s="18">
        <v>5</v>
      </c>
      <c r="O49" s="15">
        <v>2</v>
      </c>
      <c r="P49" s="17">
        <v>2</v>
      </c>
      <c r="Q49" s="18">
        <v>4</v>
      </c>
      <c r="R49" s="18">
        <v>4</v>
      </c>
      <c r="S49" s="15">
        <v>3</v>
      </c>
      <c r="T49" s="17">
        <v>2</v>
      </c>
      <c r="U49" s="18">
        <v>2</v>
      </c>
      <c r="V49" s="18">
        <v>1</v>
      </c>
      <c r="W49" s="18">
        <v>2</v>
      </c>
      <c r="X49" s="18">
        <v>2</v>
      </c>
      <c r="Y49" s="15">
        <v>2</v>
      </c>
      <c r="Z49" s="16">
        <f t="shared" si="0"/>
        <v>2.7826086956521738</v>
      </c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</row>
    <row r="50" spans="1:49" x14ac:dyDescent="0.2">
      <c r="A50" t="s">
        <v>130</v>
      </c>
      <c r="B50" s="11" t="s">
        <v>131</v>
      </c>
      <c r="C50" s="17">
        <v>1</v>
      </c>
      <c r="D50" s="18">
        <v>2</v>
      </c>
      <c r="E50" s="18">
        <v>5</v>
      </c>
      <c r="F50" s="18">
        <v>4</v>
      </c>
      <c r="G50" s="18">
        <v>5</v>
      </c>
      <c r="H50" s="18">
        <v>2</v>
      </c>
      <c r="I50" s="15">
        <v>2</v>
      </c>
      <c r="J50" s="17">
        <v>2</v>
      </c>
      <c r="K50" s="18">
        <v>2</v>
      </c>
      <c r="L50" s="18">
        <v>3</v>
      </c>
      <c r="M50" s="18">
        <v>3</v>
      </c>
      <c r="N50" s="18">
        <v>5</v>
      </c>
      <c r="O50" s="15">
        <v>1</v>
      </c>
      <c r="P50" s="17">
        <v>2</v>
      </c>
      <c r="Q50" s="18">
        <v>2</v>
      </c>
      <c r="R50" s="18">
        <v>2</v>
      </c>
      <c r="S50" s="15">
        <v>4</v>
      </c>
      <c r="T50" s="17">
        <v>2</v>
      </c>
      <c r="U50" s="18">
        <v>2</v>
      </c>
      <c r="V50" s="18">
        <v>3</v>
      </c>
      <c r="W50" s="18">
        <v>3</v>
      </c>
      <c r="X50" s="18">
        <v>2</v>
      </c>
      <c r="Y50" s="15">
        <v>2</v>
      </c>
      <c r="Z50" s="16">
        <f t="shared" si="0"/>
        <v>2.652173913043478</v>
      </c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</row>
    <row r="51" spans="1:49" x14ac:dyDescent="0.2">
      <c r="A51" t="s">
        <v>132</v>
      </c>
      <c r="B51" s="11" t="s">
        <v>133</v>
      </c>
      <c r="C51" s="17">
        <v>2</v>
      </c>
      <c r="D51" s="18">
        <v>3</v>
      </c>
      <c r="E51" s="18">
        <v>3</v>
      </c>
      <c r="F51" s="18">
        <v>3</v>
      </c>
      <c r="G51" s="18">
        <v>3</v>
      </c>
      <c r="H51" s="18">
        <v>3</v>
      </c>
      <c r="I51" s="15">
        <v>5</v>
      </c>
      <c r="J51" s="17">
        <v>2</v>
      </c>
      <c r="K51" s="18">
        <v>3</v>
      </c>
      <c r="L51" s="18">
        <v>3</v>
      </c>
      <c r="M51" s="18">
        <v>2</v>
      </c>
      <c r="N51" s="18">
        <v>2</v>
      </c>
      <c r="O51" s="15">
        <v>2</v>
      </c>
      <c r="P51" s="17">
        <v>2</v>
      </c>
      <c r="Q51" s="18">
        <v>3</v>
      </c>
      <c r="R51" s="18">
        <v>3</v>
      </c>
      <c r="S51" s="15">
        <v>2</v>
      </c>
      <c r="T51" s="17">
        <v>5</v>
      </c>
      <c r="U51" s="18">
        <v>3</v>
      </c>
      <c r="V51" s="18">
        <v>2</v>
      </c>
      <c r="W51" s="18">
        <v>3</v>
      </c>
      <c r="X51" s="18">
        <v>2</v>
      </c>
      <c r="Y51" s="15">
        <v>3</v>
      </c>
      <c r="Z51" s="16">
        <f t="shared" si="0"/>
        <v>2.7826086956521738</v>
      </c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</row>
    <row r="52" spans="1:49" x14ac:dyDescent="0.2">
      <c r="A52" t="s">
        <v>134</v>
      </c>
      <c r="B52" s="11" t="s">
        <v>135</v>
      </c>
      <c r="C52" s="17">
        <v>5</v>
      </c>
      <c r="D52" s="18">
        <v>2</v>
      </c>
      <c r="E52" s="18">
        <v>5</v>
      </c>
      <c r="F52" s="18">
        <v>2</v>
      </c>
      <c r="G52" s="18">
        <v>5</v>
      </c>
      <c r="H52" s="18">
        <v>5</v>
      </c>
      <c r="I52" s="15">
        <v>3</v>
      </c>
      <c r="J52" s="17">
        <v>2</v>
      </c>
      <c r="K52" s="18">
        <v>3</v>
      </c>
      <c r="L52" s="18">
        <v>5</v>
      </c>
      <c r="M52" s="18">
        <v>5</v>
      </c>
      <c r="N52" s="18">
        <v>5</v>
      </c>
      <c r="O52" s="15">
        <v>2</v>
      </c>
      <c r="P52" s="17">
        <v>2</v>
      </c>
      <c r="Q52" s="18">
        <v>2</v>
      </c>
      <c r="R52" s="18">
        <v>3</v>
      </c>
      <c r="S52" s="15">
        <v>4</v>
      </c>
      <c r="T52" s="17">
        <v>4</v>
      </c>
      <c r="U52" s="18">
        <v>3</v>
      </c>
      <c r="V52" s="18">
        <v>5</v>
      </c>
      <c r="W52" s="18">
        <v>3.8888888888888902</v>
      </c>
      <c r="X52" s="18">
        <v>2</v>
      </c>
      <c r="Y52" s="15">
        <v>4</v>
      </c>
      <c r="Z52" s="16">
        <f t="shared" si="0"/>
        <v>3.5603864734299515</v>
      </c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</row>
    <row r="53" spans="1:49" x14ac:dyDescent="0.2">
      <c r="A53" t="s">
        <v>136</v>
      </c>
      <c r="B53" s="11" t="s">
        <v>137</v>
      </c>
      <c r="C53" s="17">
        <v>1</v>
      </c>
      <c r="D53" s="18">
        <v>3</v>
      </c>
      <c r="E53" s="18">
        <v>1</v>
      </c>
      <c r="F53" s="18">
        <v>3</v>
      </c>
      <c r="G53" s="18">
        <v>1</v>
      </c>
      <c r="H53" s="18">
        <v>1</v>
      </c>
      <c r="I53" s="15">
        <v>5</v>
      </c>
      <c r="J53" s="17">
        <v>2</v>
      </c>
      <c r="K53" s="18">
        <v>2</v>
      </c>
      <c r="L53" s="18">
        <v>2</v>
      </c>
      <c r="M53" s="18">
        <v>1</v>
      </c>
      <c r="N53" s="18">
        <v>1</v>
      </c>
      <c r="O53" s="15">
        <v>3</v>
      </c>
      <c r="P53" s="17">
        <v>4</v>
      </c>
      <c r="Q53" s="18">
        <v>3</v>
      </c>
      <c r="R53" s="18">
        <v>4</v>
      </c>
      <c r="S53" s="15">
        <v>1</v>
      </c>
      <c r="T53" s="17">
        <v>2</v>
      </c>
      <c r="U53" s="18">
        <v>2</v>
      </c>
      <c r="V53" s="18">
        <v>1</v>
      </c>
      <c r="W53" s="18">
        <v>0.55555555555555602</v>
      </c>
      <c r="X53" s="18">
        <v>1</v>
      </c>
      <c r="Y53" s="15">
        <v>1</v>
      </c>
      <c r="Z53" s="16">
        <f t="shared" si="0"/>
        <v>1.9806763285024156</v>
      </c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</row>
    <row r="54" spans="1:49" x14ac:dyDescent="0.2">
      <c r="A54" t="s">
        <v>138</v>
      </c>
      <c r="B54" s="11" t="s">
        <v>139</v>
      </c>
      <c r="C54" s="17">
        <v>3</v>
      </c>
      <c r="D54" s="18">
        <v>1</v>
      </c>
      <c r="E54" s="18">
        <v>5</v>
      </c>
      <c r="F54" s="18">
        <v>2</v>
      </c>
      <c r="G54" s="18">
        <v>4</v>
      </c>
      <c r="H54" s="18">
        <v>3</v>
      </c>
      <c r="I54" s="15">
        <v>1</v>
      </c>
      <c r="J54" s="17">
        <v>2</v>
      </c>
      <c r="K54" s="18">
        <v>2</v>
      </c>
      <c r="L54" s="18">
        <v>3</v>
      </c>
      <c r="M54" s="18">
        <v>4</v>
      </c>
      <c r="N54" s="18">
        <v>3</v>
      </c>
      <c r="O54" s="15">
        <v>1</v>
      </c>
      <c r="P54" s="17">
        <v>2</v>
      </c>
      <c r="Q54" s="18">
        <v>2</v>
      </c>
      <c r="R54" s="18">
        <v>3</v>
      </c>
      <c r="S54" s="15">
        <v>4</v>
      </c>
      <c r="T54" s="17">
        <v>2</v>
      </c>
      <c r="U54" s="18">
        <v>3</v>
      </c>
      <c r="V54" s="18">
        <v>4</v>
      </c>
      <c r="W54" s="18">
        <v>3.3333333333333299</v>
      </c>
      <c r="X54" s="18">
        <v>2</v>
      </c>
      <c r="Y54" s="15">
        <v>2</v>
      </c>
      <c r="Z54" s="16">
        <f t="shared" si="0"/>
        <v>2.6666666666666665</v>
      </c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</row>
    <row r="55" spans="1:49" x14ac:dyDescent="0.2">
      <c r="A55" t="s">
        <v>140</v>
      </c>
      <c r="B55" s="11" t="s">
        <v>141</v>
      </c>
      <c r="C55" s="17">
        <v>4</v>
      </c>
      <c r="D55" s="18">
        <v>2</v>
      </c>
      <c r="E55" s="18">
        <v>2</v>
      </c>
      <c r="F55" s="18">
        <v>1</v>
      </c>
      <c r="G55" s="18">
        <v>1</v>
      </c>
      <c r="H55" s="18">
        <v>2</v>
      </c>
      <c r="I55" s="15">
        <v>2</v>
      </c>
      <c r="J55" s="17">
        <v>2</v>
      </c>
      <c r="K55" s="18">
        <v>1</v>
      </c>
      <c r="L55" s="18">
        <v>2</v>
      </c>
      <c r="M55" s="18">
        <v>1</v>
      </c>
      <c r="N55" s="18">
        <v>2</v>
      </c>
      <c r="O55" s="15">
        <v>2</v>
      </c>
      <c r="P55" s="17">
        <v>1</v>
      </c>
      <c r="Q55" s="18">
        <v>2</v>
      </c>
      <c r="R55" s="18">
        <v>1</v>
      </c>
      <c r="S55" s="15">
        <v>2</v>
      </c>
      <c r="T55" s="17">
        <v>1</v>
      </c>
      <c r="U55" s="18">
        <v>2</v>
      </c>
      <c r="V55" s="18">
        <v>1</v>
      </c>
      <c r="W55" s="18">
        <v>2.2222222222222201</v>
      </c>
      <c r="X55" s="18">
        <v>1</v>
      </c>
      <c r="Y55" s="15">
        <v>2</v>
      </c>
      <c r="Z55" s="16">
        <f t="shared" si="0"/>
        <v>1.7053140096618358</v>
      </c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</row>
    <row r="56" spans="1:49" x14ac:dyDescent="0.2">
      <c r="A56" t="s">
        <v>142</v>
      </c>
      <c r="B56" s="11" t="s">
        <v>143</v>
      </c>
      <c r="C56" s="17">
        <v>4</v>
      </c>
      <c r="D56" s="18">
        <v>2</v>
      </c>
      <c r="E56" s="18">
        <v>3</v>
      </c>
      <c r="F56" s="18">
        <v>4</v>
      </c>
      <c r="G56" s="18">
        <v>3</v>
      </c>
      <c r="H56" s="18">
        <v>4</v>
      </c>
      <c r="I56" s="15">
        <v>2</v>
      </c>
      <c r="J56" s="17">
        <v>3</v>
      </c>
      <c r="K56" s="18">
        <v>3</v>
      </c>
      <c r="L56" s="18">
        <v>4</v>
      </c>
      <c r="M56" s="18">
        <v>3</v>
      </c>
      <c r="N56" s="18">
        <v>2</v>
      </c>
      <c r="O56" s="15">
        <v>2</v>
      </c>
      <c r="P56" s="17">
        <v>2</v>
      </c>
      <c r="Q56" s="18">
        <v>2</v>
      </c>
      <c r="R56" s="18">
        <v>3</v>
      </c>
      <c r="S56" s="15">
        <v>3</v>
      </c>
      <c r="T56" s="17">
        <v>2</v>
      </c>
      <c r="U56" s="18">
        <v>3</v>
      </c>
      <c r="V56" s="18">
        <v>2</v>
      </c>
      <c r="W56" s="18">
        <v>3.3333333333333299</v>
      </c>
      <c r="X56" s="18">
        <v>2</v>
      </c>
      <c r="Y56" s="15">
        <v>3</v>
      </c>
      <c r="Z56" s="16">
        <f t="shared" si="0"/>
        <v>2.7971014492753623</v>
      </c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</row>
    <row r="57" spans="1:49" x14ac:dyDescent="0.2">
      <c r="A57" t="s">
        <v>144</v>
      </c>
      <c r="B57" s="11" t="s">
        <v>145</v>
      </c>
      <c r="C57" s="17">
        <v>4</v>
      </c>
      <c r="D57" s="18">
        <v>3</v>
      </c>
      <c r="E57" s="18">
        <v>2</v>
      </c>
      <c r="F57" s="18">
        <v>2</v>
      </c>
      <c r="G57" s="18">
        <v>2</v>
      </c>
      <c r="H57" s="18">
        <v>4</v>
      </c>
      <c r="I57" s="15">
        <v>2</v>
      </c>
      <c r="J57" s="17">
        <v>2</v>
      </c>
      <c r="K57" s="18">
        <v>2</v>
      </c>
      <c r="L57" s="18">
        <v>4</v>
      </c>
      <c r="M57" s="18">
        <v>3</v>
      </c>
      <c r="N57" s="18">
        <v>2</v>
      </c>
      <c r="O57" s="15">
        <v>2</v>
      </c>
      <c r="P57" s="17">
        <v>2</v>
      </c>
      <c r="Q57" s="18">
        <v>2</v>
      </c>
      <c r="R57" s="18">
        <v>2</v>
      </c>
      <c r="S57" s="15">
        <v>2</v>
      </c>
      <c r="T57" s="17">
        <v>2</v>
      </c>
      <c r="U57" s="18">
        <v>4</v>
      </c>
      <c r="V57" s="18">
        <v>2</v>
      </c>
      <c r="W57" s="18">
        <v>3.3333333333333299</v>
      </c>
      <c r="X57" s="18">
        <v>2</v>
      </c>
      <c r="Y57" s="15">
        <v>2</v>
      </c>
      <c r="Z57" s="16">
        <f t="shared" si="0"/>
        <v>2.4927536231884058</v>
      </c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</row>
    <row r="58" spans="1:49" x14ac:dyDescent="0.2">
      <c r="A58" t="s">
        <v>146</v>
      </c>
      <c r="B58" s="11" t="s">
        <v>147</v>
      </c>
      <c r="C58" s="17">
        <v>3</v>
      </c>
      <c r="D58" s="18">
        <v>4</v>
      </c>
      <c r="E58" s="18">
        <v>5</v>
      </c>
      <c r="F58" s="18">
        <v>3</v>
      </c>
      <c r="G58" s="18">
        <v>5</v>
      </c>
      <c r="H58" s="18">
        <v>5</v>
      </c>
      <c r="I58" s="15">
        <v>3</v>
      </c>
      <c r="J58" s="17">
        <v>2</v>
      </c>
      <c r="K58" s="18">
        <v>3</v>
      </c>
      <c r="L58" s="18">
        <v>5</v>
      </c>
      <c r="M58" s="18">
        <v>4</v>
      </c>
      <c r="N58" s="18">
        <v>3</v>
      </c>
      <c r="O58" s="15">
        <v>3</v>
      </c>
      <c r="P58" s="17">
        <v>2</v>
      </c>
      <c r="Q58" s="18">
        <v>4</v>
      </c>
      <c r="R58" s="18">
        <v>2</v>
      </c>
      <c r="S58" s="15">
        <v>4</v>
      </c>
      <c r="T58" s="17">
        <v>2</v>
      </c>
      <c r="U58" s="18">
        <v>3</v>
      </c>
      <c r="V58" s="18">
        <v>3</v>
      </c>
      <c r="W58" s="18">
        <v>3.3333333333333299</v>
      </c>
      <c r="X58" s="18">
        <v>2</v>
      </c>
      <c r="Y58" s="15">
        <v>2</v>
      </c>
      <c r="Z58" s="16">
        <f t="shared" si="0"/>
        <v>3.2753623188405796</v>
      </c>
      <c r="AA58" s="28"/>
      <c r="AB58" s="28"/>
      <c r="AC58" s="28"/>
      <c r="AD58" s="28"/>
      <c r="AE58" s="28"/>
      <c r="AF58" s="28"/>
      <c r="AG58" s="28"/>
      <c r="AH58" s="28"/>
      <c r="AI58" s="28"/>
      <c r="AJ58" s="28"/>
      <c r="AK58" s="28"/>
      <c r="AL58" s="28"/>
      <c r="AM58" s="28"/>
      <c r="AN58" s="28"/>
      <c r="AO58" s="28"/>
      <c r="AP58" s="28"/>
      <c r="AQ58" s="28"/>
      <c r="AR58" s="28"/>
      <c r="AS58" s="28"/>
      <c r="AT58" s="28"/>
      <c r="AU58" s="28"/>
      <c r="AV58" s="28"/>
      <c r="AW58" s="28"/>
    </row>
    <row r="59" spans="1:49" x14ac:dyDescent="0.2">
      <c r="A59" t="s">
        <v>148</v>
      </c>
      <c r="B59" s="11" t="s">
        <v>149</v>
      </c>
      <c r="C59" s="17">
        <v>3</v>
      </c>
      <c r="D59" s="18">
        <v>3</v>
      </c>
      <c r="E59" s="18">
        <v>3</v>
      </c>
      <c r="F59" s="18">
        <v>2</v>
      </c>
      <c r="G59" s="18">
        <v>3</v>
      </c>
      <c r="H59" s="18">
        <v>3</v>
      </c>
      <c r="I59" s="15">
        <v>2</v>
      </c>
      <c r="J59" s="17">
        <v>3</v>
      </c>
      <c r="K59" s="18">
        <v>2</v>
      </c>
      <c r="L59" s="18">
        <v>4</v>
      </c>
      <c r="M59" s="18">
        <v>3</v>
      </c>
      <c r="N59" s="18">
        <v>2</v>
      </c>
      <c r="O59" s="15">
        <v>2</v>
      </c>
      <c r="P59" s="17">
        <v>3</v>
      </c>
      <c r="Q59" s="18">
        <v>2</v>
      </c>
      <c r="R59" s="18">
        <v>2</v>
      </c>
      <c r="S59" s="15">
        <v>3</v>
      </c>
      <c r="T59" s="17">
        <v>2</v>
      </c>
      <c r="U59" s="18">
        <v>3</v>
      </c>
      <c r="V59" s="18">
        <v>2</v>
      </c>
      <c r="W59" s="18">
        <v>3.3333333333333299</v>
      </c>
      <c r="X59" s="18">
        <v>1</v>
      </c>
      <c r="Y59" s="15">
        <v>3</v>
      </c>
      <c r="Z59" s="16">
        <f t="shared" si="0"/>
        <v>2.5797101449275361</v>
      </c>
      <c r="AA59" s="28"/>
      <c r="AB59" s="28"/>
      <c r="AC59" s="28"/>
      <c r="AD59" s="28"/>
      <c r="AE59" s="28"/>
      <c r="AF59" s="28"/>
      <c r="AG59" s="28"/>
      <c r="AH59" s="28"/>
      <c r="AI59" s="28"/>
      <c r="AJ59" s="28"/>
      <c r="AK59" s="28"/>
      <c r="AL59" s="28"/>
      <c r="AM59" s="28"/>
      <c r="AN59" s="28"/>
      <c r="AO59" s="28"/>
      <c r="AP59" s="28"/>
      <c r="AQ59" s="28"/>
      <c r="AR59" s="28"/>
      <c r="AS59" s="28"/>
      <c r="AT59" s="28"/>
      <c r="AU59" s="28"/>
      <c r="AV59" s="28"/>
      <c r="AW59" s="28"/>
    </row>
    <row r="60" spans="1:49" x14ac:dyDescent="0.2">
      <c r="A60" t="s">
        <v>150</v>
      </c>
      <c r="B60" s="11" t="s">
        <v>151</v>
      </c>
      <c r="C60" s="17">
        <v>5</v>
      </c>
      <c r="D60" s="18">
        <v>2</v>
      </c>
      <c r="E60" s="18">
        <v>5</v>
      </c>
      <c r="F60" s="18">
        <v>1</v>
      </c>
      <c r="G60" s="18">
        <v>5</v>
      </c>
      <c r="H60" s="18">
        <v>5</v>
      </c>
      <c r="I60" s="15">
        <v>2</v>
      </c>
      <c r="J60" s="17">
        <v>4</v>
      </c>
      <c r="K60" s="18">
        <v>3</v>
      </c>
      <c r="L60" s="18">
        <v>5</v>
      </c>
      <c r="M60" s="18">
        <v>5</v>
      </c>
      <c r="N60" s="18">
        <v>3</v>
      </c>
      <c r="O60" s="15">
        <v>2</v>
      </c>
      <c r="P60" s="17">
        <v>2</v>
      </c>
      <c r="Q60" s="18">
        <v>2</v>
      </c>
      <c r="R60" s="18">
        <v>3</v>
      </c>
      <c r="S60" s="15">
        <v>3</v>
      </c>
      <c r="T60" s="17">
        <v>2</v>
      </c>
      <c r="U60" s="18">
        <v>2</v>
      </c>
      <c r="V60" s="18">
        <v>5</v>
      </c>
      <c r="W60" s="18">
        <v>5</v>
      </c>
      <c r="X60" s="18">
        <v>2</v>
      </c>
      <c r="Y60" s="15">
        <v>2</v>
      </c>
      <c r="Z60" s="16">
        <f t="shared" si="0"/>
        <v>3.2608695652173911</v>
      </c>
      <c r="AA60" s="28"/>
      <c r="AB60" s="28"/>
      <c r="AC60" s="28"/>
      <c r="AD60" s="28"/>
      <c r="AE60" s="28"/>
      <c r="AF60" s="28"/>
      <c r="AG60" s="28"/>
      <c r="AH60" s="28"/>
      <c r="AI60" s="28"/>
      <c r="AJ60" s="28"/>
      <c r="AK60" s="28"/>
      <c r="AL60" s="28"/>
      <c r="AM60" s="28"/>
      <c r="AN60" s="28"/>
      <c r="AO60" s="28"/>
      <c r="AP60" s="28"/>
      <c r="AQ60" s="28"/>
      <c r="AR60" s="28"/>
      <c r="AS60" s="28"/>
      <c r="AT60" s="28"/>
      <c r="AU60" s="28"/>
      <c r="AV60" s="28"/>
      <c r="AW60" s="28"/>
    </row>
    <row r="61" spans="1:49" x14ac:dyDescent="0.2">
      <c r="A61" t="s">
        <v>152</v>
      </c>
      <c r="B61" s="11" t="s">
        <v>153</v>
      </c>
      <c r="C61" s="17">
        <v>5</v>
      </c>
      <c r="D61" s="18">
        <v>2</v>
      </c>
      <c r="E61" s="18">
        <v>5</v>
      </c>
      <c r="F61" s="18">
        <v>1</v>
      </c>
      <c r="G61" s="18">
        <v>5</v>
      </c>
      <c r="H61" s="18">
        <v>5</v>
      </c>
      <c r="I61" s="15">
        <v>2</v>
      </c>
      <c r="J61" s="17">
        <v>3</v>
      </c>
      <c r="K61" s="18">
        <v>2</v>
      </c>
      <c r="L61" s="18">
        <v>4</v>
      </c>
      <c r="M61" s="18">
        <v>4</v>
      </c>
      <c r="N61" s="18">
        <v>1</v>
      </c>
      <c r="O61" s="15">
        <v>2</v>
      </c>
      <c r="P61" s="17">
        <v>1</v>
      </c>
      <c r="Q61" s="18">
        <v>2</v>
      </c>
      <c r="R61" s="18">
        <v>2</v>
      </c>
      <c r="S61" s="15">
        <v>2</v>
      </c>
      <c r="T61" s="17">
        <v>2</v>
      </c>
      <c r="U61" s="18">
        <v>3</v>
      </c>
      <c r="V61" s="18">
        <v>5</v>
      </c>
      <c r="W61" s="18">
        <v>5</v>
      </c>
      <c r="X61" s="18">
        <v>2</v>
      </c>
      <c r="Y61" s="15">
        <v>2</v>
      </c>
      <c r="Z61" s="16">
        <f t="shared" si="0"/>
        <v>2.9130434782608696</v>
      </c>
      <c r="AA61" s="28"/>
      <c r="AB61" s="28"/>
      <c r="AC61" s="28"/>
      <c r="AD61" s="28"/>
      <c r="AE61" s="28"/>
      <c r="AF61" s="28"/>
      <c r="AG61" s="28"/>
      <c r="AH61" s="28"/>
      <c r="AI61" s="28"/>
      <c r="AJ61" s="28"/>
      <c r="AK61" s="28"/>
      <c r="AL61" s="28"/>
      <c r="AM61" s="28"/>
      <c r="AN61" s="28"/>
      <c r="AO61" s="28"/>
      <c r="AP61" s="28"/>
      <c r="AQ61" s="28"/>
      <c r="AR61" s="28"/>
      <c r="AS61" s="28"/>
      <c r="AT61" s="28"/>
      <c r="AU61" s="28"/>
      <c r="AV61" s="28"/>
      <c r="AW61" s="28"/>
    </row>
    <row r="62" spans="1:49" x14ac:dyDescent="0.2">
      <c r="A62" t="s">
        <v>154</v>
      </c>
      <c r="B62" s="11" t="s">
        <v>155</v>
      </c>
      <c r="C62" s="17">
        <v>1</v>
      </c>
      <c r="D62" s="18">
        <v>3</v>
      </c>
      <c r="E62" s="18">
        <v>2</v>
      </c>
      <c r="F62" s="18">
        <v>2</v>
      </c>
      <c r="G62" s="18">
        <v>2</v>
      </c>
      <c r="H62" s="18">
        <v>2</v>
      </c>
      <c r="I62" s="15">
        <v>4</v>
      </c>
      <c r="J62" s="17">
        <v>3</v>
      </c>
      <c r="K62" s="18">
        <v>2</v>
      </c>
      <c r="L62" s="18">
        <v>2</v>
      </c>
      <c r="M62" s="18">
        <v>1</v>
      </c>
      <c r="N62" s="18">
        <v>2</v>
      </c>
      <c r="O62" s="15">
        <v>2</v>
      </c>
      <c r="P62" s="17">
        <v>2</v>
      </c>
      <c r="Q62" s="18">
        <v>2</v>
      </c>
      <c r="R62" s="18">
        <v>3</v>
      </c>
      <c r="S62" s="15">
        <v>3</v>
      </c>
      <c r="T62" s="17">
        <v>2</v>
      </c>
      <c r="U62" s="18">
        <v>2</v>
      </c>
      <c r="V62" s="18">
        <v>2</v>
      </c>
      <c r="W62" s="18">
        <v>1.1111111111111101</v>
      </c>
      <c r="X62" s="18">
        <v>2</v>
      </c>
      <c r="Y62" s="15">
        <v>2</v>
      </c>
      <c r="Z62" s="16">
        <f t="shared" si="0"/>
        <v>2.1352657004830915</v>
      </c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8"/>
      <c r="AO62" s="28"/>
      <c r="AP62" s="28"/>
      <c r="AQ62" s="28"/>
      <c r="AR62" s="28"/>
      <c r="AS62" s="28"/>
      <c r="AT62" s="28"/>
      <c r="AU62" s="28"/>
      <c r="AV62" s="28"/>
      <c r="AW62" s="28"/>
    </row>
    <row r="63" spans="1:49" x14ac:dyDescent="0.2">
      <c r="A63" t="s">
        <v>156</v>
      </c>
      <c r="B63" s="11" t="s">
        <v>157</v>
      </c>
      <c r="C63" s="17">
        <v>4</v>
      </c>
      <c r="D63" s="18">
        <v>2</v>
      </c>
      <c r="E63" s="18">
        <v>4</v>
      </c>
      <c r="F63" s="18">
        <v>3</v>
      </c>
      <c r="G63" s="18">
        <v>5</v>
      </c>
      <c r="H63" s="18">
        <v>3</v>
      </c>
      <c r="I63" s="15">
        <v>2</v>
      </c>
      <c r="J63" s="17">
        <v>2</v>
      </c>
      <c r="K63" s="18">
        <v>2</v>
      </c>
      <c r="L63" s="18">
        <v>5</v>
      </c>
      <c r="M63" s="18">
        <v>4</v>
      </c>
      <c r="N63" s="18">
        <v>2</v>
      </c>
      <c r="O63" s="15">
        <v>3</v>
      </c>
      <c r="P63" s="17">
        <v>2</v>
      </c>
      <c r="Q63" s="18">
        <v>2</v>
      </c>
      <c r="R63" s="18">
        <v>2</v>
      </c>
      <c r="S63" s="15">
        <v>4</v>
      </c>
      <c r="T63" s="17">
        <v>3</v>
      </c>
      <c r="U63" s="18">
        <v>3</v>
      </c>
      <c r="V63" s="18">
        <v>5</v>
      </c>
      <c r="W63" s="18">
        <v>3.3333333333333299</v>
      </c>
      <c r="X63" s="18">
        <v>2</v>
      </c>
      <c r="Y63" s="15">
        <v>2</v>
      </c>
      <c r="Z63" s="16">
        <f t="shared" si="0"/>
        <v>3.014492753623188</v>
      </c>
      <c r="AA63" s="28"/>
      <c r="AB63" s="28"/>
      <c r="AC63" s="28"/>
      <c r="AD63" s="28"/>
      <c r="AE63" s="28"/>
      <c r="AF63" s="28"/>
      <c r="AG63" s="28"/>
      <c r="AH63" s="28"/>
      <c r="AI63" s="28"/>
      <c r="AJ63" s="28"/>
      <c r="AK63" s="28"/>
      <c r="AL63" s="28"/>
      <c r="AM63" s="28"/>
      <c r="AN63" s="28"/>
      <c r="AO63" s="28"/>
      <c r="AP63" s="28"/>
      <c r="AQ63" s="28"/>
      <c r="AR63" s="28"/>
      <c r="AS63" s="28"/>
      <c r="AT63" s="28"/>
      <c r="AU63" s="28"/>
      <c r="AV63" s="28"/>
      <c r="AW63" s="28"/>
    </row>
    <row r="64" spans="1:49" x14ac:dyDescent="0.2">
      <c r="A64" t="s">
        <v>158</v>
      </c>
      <c r="B64" s="11" t="s">
        <v>159</v>
      </c>
      <c r="C64" s="17">
        <v>2</v>
      </c>
      <c r="D64" s="18">
        <v>3</v>
      </c>
      <c r="E64" s="18">
        <v>2</v>
      </c>
      <c r="F64" s="18">
        <v>3</v>
      </c>
      <c r="G64" s="18">
        <v>1</v>
      </c>
      <c r="H64" s="18">
        <v>2</v>
      </c>
      <c r="I64" s="15">
        <v>2</v>
      </c>
      <c r="J64" s="17">
        <v>2</v>
      </c>
      <c r="K64" s="18">
        <v>2</v>
      </c>
      <c r="L64" s="18">
        <v>2</v>
      </c>
      <c r="M64" s="18">
        <v>1</v>
      </c>
      <c r="N64" s="18">
        <v>2</v>
      </c>
      <c r="O64" s="15">
        <v>2</v>
      </c>
      <c r="P64" s="17">
        <v>2</v>
      </c>
      <c r="Q64" s="18">
        <v>2</v>
      </c>
      <c r="R64" s="18">
        <v>2</v>
      </c>
      <c r="S64" s="15">
        <v>2</v>
      </c>
      <c r="T64" s="17">
        <v>2</v>
      </c>
      <c r="U64" s="18">
        <v>2</v>
      </c>
      <c r="V64" s="18">
        <v>1</v>
      </c>
      <c r="W64" s="18">
        <v>2.7777777777777799</v>
      </c>
      <c r="X64" s="18">
        <v>1</v>
      </c>
      <c r="Y64" s="15">
        <v>2</v>
      </c>
      <c r="Z64" s="16">
        <f t="shared" si="0"/>
        <v>1.9468599033816425</v>
      </c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</row>
    <row r="65" spans="1:49" x14ac:dyDescent="0.2">
      <c r="A65" t="s">
        <v>160</v>
      </c>
      <c r="B65" s="11" t="s">
        <v>161</v>
      </c>
      <c r="C65" s="17">
        <v>2</v>
      </c>
      <c r="D65" s="18">
        <v>2</v>
      </c>
      <c r="E65" s="18">
        <v>2</v>
      </c>
      <c r="F65" s="18">
        <v>2</v>
      </c>
      <c r="G65" s="18">
        <v>1</v>
      </c>
      <c r="H65" s="18">
        <v>2</v>
      </c>
      <c r="I65" s="15">
        <v>2</v>
      </c>
      <c r="J65" s="17">
        <v>2</v>
      </c>
      <c r="K65" s="18">
        <v>1</v>
      </c>
      <c r="L65" s="18">
        <v>2</v>
      </c>
      <c r="M65" s="18">
        <v>1</v>
      </c>
      <c r="N65" s="18">
        <v>1</v>
      </c>
      <c r="O65" s="15">
        <v>2</v>
      </c>
      <c r="P65" s="17">
        <v>1</v>
      </c>
      <c r="Q65" s="18">
        <v>2</v>
      </c>
      <c r="R65" s="18">
        <v>1</v>
      </c>
      <c r="S65" s="15">
        <v>1</v>
      </c>
      <c r="T65" s="17">
        <v>1</v>
      </c>
      <c r="U65" s="18">
        <v>2</v>
      </c>
      <c r="V65" s="18">
        <v>1</v>
      </c>
      <c r="W65" s="18">
        <v>2.7777777777777799</v>
      </c>
      <c r="X65" s="18">
        <v>1</v>
      </c>
      <c r="Y65" s="15">
        <v>2</v>
      </c>
      <c r="Z65" s="16">
        <f t="shared" si="0"/>
        <v>1.5990338164251208</v>
      </c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</row>
    <row r="66" spans="1:49" x14ac:dyDescent="0.2">
      <c r="A66" t="s">
        <v>162</v>
      </c>
      <c r="B66" s="11" t="s">
        <v>163</v>
      </c>
      <c r="C66" s="17">
        <v>2</v>
      </c>
      <c r="D66" s="18">
        <v>3</v>
      </c>
      <c r="E66" s="18">
        <v>2</v>
      </c>
      <c r="F66" s="18">
        <v>1</v>
      </c>
      <c r="G66" s="18">
        <v>2</v>
      </c>
      <c r="H66" s="18">
        <v>2</v>
      </c>
      <c r="I66" s="15">
        <v>1</v>
      </c>
      <c r="J66" s="17">
        <v>2</v>
      </c>
      <c r="K66" s="18">
        <v>2</v>
      </c>
      <c r="L66" s="18">
        <v>2</v>
      </c>
      <c r="M66" s="18">
        <v>2</v>
      </c>
      <c r="N66" s="18">
        <v>2</v>
      </c>
      <c r="O66" s="15">
        <v>1</v>
      </c>
      <c r="P66" s="17">
        <v>3</v>
      </c>
      <c r="Q66" s="18">
        <v>3</v>
      </c>
      <c r="R66" s="18">
        <v>3</v>
      </c>
      <c r="S66" s="15">
        <v>2</v>
      </c>
      <c r="T66" s="17">
        <v>2</v>
      </c>
      <c r="U66" s="18">
        <v>2</v>
      </c>
      <c r="V66" s="18">
        <v>1</v>
      </c>
      <c r="W66" s="18">
        <v>2.7777777777777799</v>
      </c>
      <c r="X66" s="18">
        <v>1</v>
      </c>
      <c r="Y66" s="15">
        <v>2</v>
      </c>
      <c r="Z66" s="16">
        <f t="shared" ref="Z66:Z129" si="1">AVERAGE(C66:Y66)</f>
        <v>1.9903381642512077</v>
      </c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</row>
    <row r="67" spans="1:49" x14ac:dyDescent="0.2">
      <c r="A67" t="s">
        <v>164</v>
      </c>
      <c r="B67" s="11" t="s">
        <v>165</v>
      </c>
      <c r="C67" s="17">
        <v>1</v>
      </c>
      <c r="D67" s="18">
        <v>4</v>
      </c>
      <c r="E67" s="18">
        <v>1</v>
      </c>
      <c r="F67" s="18">
        <v>3</v>
      </c>
      <c r="G67" s="18">
        <v>2</v>
      </c>
      <c r="H67" s="18">
        <v>1</v>
      </c>
      <c r="I67" s="15">
        <v>4</v>
      </c>
      <c r="J67" s="17">
        <v>2</v>
      </c>
      <c r="K67" s="18">
        <v>2</v>
      </c>
      <c r="L67" s="18">
        <v>2</v>
      </c>
      <c r="M67" s="18">
        <v>1</v>
      </c>
      <c r="N67" s="18">
        <v>2</v>
      </c>
      <c r="O67" s="15">
        <v>3</v>
      </c>
      <c r="P67" s="17">
        <v>4</v>
      </c>
      <c r="Q67" s="18">
        <v>3</v>
      </c>
      <c r="R67" s="18">
        <v>3</v>
      </c>
      <c r="S67" s="15">
        <v>1</v>
      </c>
      <c r="T67" s="17">
        <v>4</v>
      </c>
      <c r="U67" s="18">
        <v>1</v>
      </c>
      <c r="V67" s="18">
        <v>2</v>
      </c>
      <c r="W67" s="18">
        <v>0.55555555555555602</v>
      </c>
      <c r="X67" s="18">
        <v>1</v>
      </c>
      <c r="Y67" s="15">
        <v>2</v>
      </c>
      <c r="Z67" s="16">
        <f t="shared" si="1"/>
        <v>2.1545893719806766</v>
      </c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</row>
    <row r="68" spans="1:49" x14ac:dyDescent="0.2">
      <c r="A68" t="s">
        <v>166</v>
      </c>
      <c r="B68" s="11" t="s">
        <v>167</v>
      </c>
      <c r="C68" s="17">
        <v>1</v>
      </c>
      <c r="D68" s="18">
        <v>5</v>
      </c>
      <c r="E68" s="18">
        <v>2</v>
      </c>
      <c r="F68" s="18">
        <v>5</v>
      </c>
      <c r="G68" s="18">
        <v>2</v>
      </c>
      <c r="H68" s="18">
        <v>3</v>
      </c>
      <c r="I68" s="15">
        <v>5</v>
      </c>
      <c r="J68" s="17">
        <v>3</v>
      </c>
      <c r="K68" s="18">
        <v>2</v>
      </c>
      <c r="L68" s="18">
        <v>4</v>
      </c>
      <c r="M68" s="18">
        <v>1</v>
      </c>
      <c r="N68" s="18">
        <v>1</v>
      </c>
      <c r="O68" s="15">
        <v>4</v>
      </c>
      <c r="P68" s="17">
        <v>5</v>
      </c>
      <c r="Q68" s="18">
        <v>5</v>
      </c>
      <c r="R68" s="18">
        <v>5</v>
      </c>
      <c r="S68" s="15">
        <v>1</v>
      </c>
      <c r="T68" s="17">
        <v>5</v>
      </c>
      <c r="U68" s="18">
        <v>2</v>
      </c>
      <c r="V68" s="18">
        <v>2</v>
      </c>
      <c r="W68" s="18">
        <v>1.1111111111111101</v>
      </c>
      <c r="X68" s="18">
        <v>2</v>
      </c>
      <c r="Y68" s="15">
        <v>2</v>
      </c>
      <c r="Z68" s="16">
        <f t="shared" si="1"/>
        <v>2.9613526570048312</v>
      </c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</row>
    <row r="69" spans="1:49" x14ac:dyDescent="0.2">
      <c r="A69" t="s">
        <v>168</v>
      </c>
      <c r="B69" s="11" t="s">
        <v>169</v>
      </c>
      <c r="C69" s="17">
        <v>3</v>
      </c>
      <c r="D69" s="18">
        <v>2</v>
      </c>
      <c r="E69" s="18">
        <v>2</v>
      </c>
      <c r="F69" s="18">
        <v>2</v>
      </c>
      <c r="G69" s="18">
        <v>2</v>
      </c>
      <c r="H69" s="18">
        <v>3</v>
      </c>
      <c r="I69" s="15">
        <v>2</v>
      </c>
      <c r="J69" s="17">
        <v>2</v>
      </c>
      <c r="K69" s="18">
        <v>2</v>
      </c>
      <c r="L69" s="18">
        <v>3</v>
      </c>
      <c r="M69" s="18">
        <v>2</v>
      </c>
      <c r="N69" s="18">
        <v>2</v>
      </c>
      <c r="O69" s="15">
        <v>2</v>
      </c>
      <c r="P69" s="17">
        <v>2</v>
      </c>
      <c r="Q69" s="18">
        <v>3</v>
      </c>
      <c r="R69" s="18">
        <v>4</v>
      </c>
      <c r="S69" s="15">
        <v>2</v>
      </c>
      <c r="T69" s="17">
        <v>2</v>
      </c>
      <c r="U69" s="18">
        <v>2</v>
      </c>
      <c r="V69" s="18">
        <v>1</v>
      </c>
      <c r="W69" s="18">
        <v>2.7777777777777799</v>
      </c>
      <c r="X69" s="18">
        <v>2</v>
      </c>
      <c r="Y69" s="15">
        <v>2</v>
      </c>
      <c r="Z69" s="16">
        <f t="shared" si="1"/>
        <v>2.2512077294685993</v>
      </c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</row>
    <row r="70" spans="1:49" x14ac:dyDescent="0.2">
      <c r="A70" t="s">
        <v>170</v>
      </c>
      <c r="B70" s="11" t="s">
        <v>171</v>
      </c>
      <c r="C70" s="17">
        <v>2</v>
      </c>
      <c r="D70" s="18">
        <v>1</v>
      </c>
      <c r="E70" s="18">
        <v>2</v>
      </c>
      <c r="F70" s="18">
        <v>3</v>
      </c>
      <c r="G70" s="18">
        <v>1</v>
      </c>
      <c r="H70" s="18">
        <v>3</v>
      </c>
      <c r="I70" s="15">
        <v>2</v>
      </c>
      <c r="J70" s="17">
        <v>3</v>
      </c>
      <c r="K70" s="18">
        <v>1</v>
      </c>
      <c r="L70" s="18">
        <v>2</v>
      </c>
      <c r="M70" s="18">
        <v>1</v>
      </c>
      <c r="N70" s="18">
        <v>2</v>
      </c>
      <c r="O70" s="15">
        <v>2</v>
      </c>
      <c r="P70" s="17">
        <v>2</v>
      </c>
      <c r="Q70" s="18">
        <v>2</v>
      </c>
      <c r="R70" s="18">
        <v>2</v>
      </c>
      <c r="S70" s="15">
        <v>2</v>
      </c>
      <c r="T70" s="17">
        <v>1</v>
      </c>
      <c r="U70" s="18">
        <v>2</v>
      </c>
      <c r="V70" s="18">
        <v>1</v>
      </c>
      <c r="W70" s="18">
        <v>2.7777777777777799</v>
      </c>
      <c r="X70" s="18">
        <v>1</v>
      </c>
      <c r="Y70" s="15">
        <v>2</v>
      </c>
      <c r="Z70" s="16">
        <f t="shared" si="1"/>
        <v>1.8599033816425121</v>
      </c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</row>
    <row r="71" spans="1:49" x14ac:dyDescent="0.2">
      <c r="A71" t="s">
        <v>172</v>
      </c>
      <c r="B71" s="11" t="s">
        <v>173</v>
      </c>
      <c r="C71" s="17">
        <v>3</v>
      </c>
      <c r="D71" s="18">
        <v>1</v>
      </c>
      <c r="E71" s="18">
        <v>4</v>
      </c>
      <c r="F71" s="18">
        <v>2</v>
      </c>
      <c r="G71" s="18">
        <v>4</v>
      </c>
      <c r="H71" s="18">
        <v>4</v>
      </c>
      <c r="I71" s="15">
        <v>3</v>
      </c>
      <c r="J71" s="17">
        <v>4</v>
      </c>
      <c r="K71" s="18">
        <v>2</v>
      </c>
      <c r="L71" s="18">
        <v>4</v>
      </c>
      <c r="M71" s="18">
        <v>4</v>
      </c>
      <c r="N71" s="18">
        <v>1</v>
      </c>
      <c r="O71" s="15">
        <v>1</v>
      </c>
      <c r="P71" s="17">
        <v>2</v>
      </c>
      <c r="Q71" s="18">
        <v>2</v>
      </c>
      <c r="R71" s="18">
        <v>2</v>
      </c>
      <c r="S71" s="15">
        <v>2</v>
      </c>
      <c r="T71" s="17">
        <v>3</v>
      </c>
      <c r="U71" s="18">
        <v>4</v>
      </c>
      <c r="V71" s="18">
        <v>5</v>
      </c>
      <c r="W71" s="18">
        <v>3.3333333333333299</v>
      </c>
      <c r="X71" s="18">
        <v>2</v>
      </c>
      <c r="Y71" s="15">
        <v>2</v>
      </c>
      <c r="Z71" s="16">
        <f t="shared" si="1"/>
        <v>2.7971014492753623</v>
      </c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</row>
    <row r="72" spans="1:49" x14ac:dyDescent="0.2">
      <c r="A72" t="s">
        <v>174</v>
      </c>
      <c r="B72" s="11" t="s">
        <v>175</v>
      </c>
      <c r="C72" s="17">
        <v>4</v>
      </c>
      <c r="D72" s="18">
        <v>1</v>
      </c>
      <c r="E72" s="18">
        <v>4</v>
      </c>
      <c r="F72" s="18">
        <v>2</v>
      </c>
      <c r="G72" s="18">
        <v>3</v>
      </c>
      <c r="H72" s="18">
        <v>4</v>
      </c>
      <c r="I72" s="15">
        <v>1</v>
      </c>
      <c r="J72" s="17">
        <v>3</v>
      </c>
      <c r="K72" s="18">
        <v>2</v>
      </c>
      <c r="L72" s="18">
        <v>3</v>
      </c>
      <c r="M72" s="18">
        <v>3</v>
      </c>
      <c r="N72" s="18">
        <v>1</v>
      </c>
      <c r="O72" s="15">
        <v>1</v>
      </c>
      <c r="P72" s="17">
        <v>2</v>
      </c>
      <c r="Q72" s="18">
        <v>2</v>
      </c>
      <c r="R72" s="18">
        <v>2</v>
      </c>
      <c r="S72" s="15">
        <v>2</v>
      </c>
      <c r="T72" s="17">
        <v>2</v>
      </c>
      <c r="U72" s="18">
        <v>4</v>
      </c>
      <c r="V72" s="18">
        <v>4</v>
      </c>
      <c r="W72" s="18">
        <v>3.8888888888888902</v>
      </c>
      <c r="X72" s="18">
        <v>1</v>
      </c>
      <c r="Y72" s="15">
        <v>3</v>
      </c>
      <c r="Z72" s="16">
        <f t="shared" si="1"/>
        <v>2.5169082125603865</v>
      </c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</row>
    <row r="73" spans="1:49" x14ac:dyDescent="0.2">
      <c r="A73" t="s">
        <v>176</v>
      </c>
      <c r="B73" s="11" t="s">
        <v>177</v>
      </c>
      <c r="C73" s="17">
        <v>2</v>
      </c>
      <c r="D73" s="18">
        <v>2</v>
      </c>
      <c r="E73" s="18">
        <v>3</v>
      </c>
      <c r="F73" s="18">
        <v>1</v>
      </c>
      <c r="G73" s="18">
        <v>2</v>
      </c>
      <c r="H73" s="18">
        <v>3</v>
      </c>
      <c r="I73" s="15">
        <v>3</v>
      </c>
      <c r="J73" s="17">
        <v>3</v>
      </c>
      <c r="K73" s="18">
        <v>2</v>
      </c>
      <c r="L73" s="18">
        <v>3</v>
      </c>
      <c r="M73" s="18">
        <v>2</v>
      </c>
      <c r="N73" s="18">
        <v>2</v>
      </c>
      <c r="O73" s="15">
        <v>1</v>
      </c>
      <c r="P73" s="17">
        <v>3</v>
      </c>
      <c r="Q73" s="18">
        <v>3</v>
      </c>
      <c r="R73" s="18">
        <v>3</v>
      </c>
      <c r="S73" s="15">
        <v>3</v>
      </c>
      <c r="T73" s="17">
        <v>2</v>
      </c>
      <c r="U73" s="18">
        <v>2</v>
      </c>
      <c r="V73" s="18">
        <v>2</v>
      </c>
      <c r="W73" s="18">
        <v>2.2222222222222201</v>
      </c>
      <c r="X73" s="18">
        <v>2</v>
      </c>
      <c r="Y73" s="15">
        <v>2</v>
      </c>
      <c r="Z73" s="16">
        <f t="shared" si="1"/>
        <v>2.3140096618357489</v>
      </c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</row>
    <row r="74" spans="1:49" x14ac:dyDescent="0.2">
      <c r="A74" t="s">
        <v>178</v>
      </c>
      <c r="B74" s="11" t="s">
        <v>179</v>
      </c>
      <c r="C74" s="17">
        <v>1</v>
      </c>
      <c r="D74" s="18">
        <v>5</v>
      </c>
      <c r="E74" s="18">
        <v>1</v>
      </c>
      <c r="F74" s="18">
        <v>5</v>
      </c>
      <c r="G74" s="18">
        <v>1</v>
      </c>
      <c r="H74" s="18">
        <v>1</v>
      </c>
      <c r="I74" s="15">
        <v>5</v>
      </c>
      <c r="J74" s="17">
        <v>3</v>
      </c>
      <c r="K74" s="18">
        <v>3</v>
      </c>
      <c r="L74" s="18">
        <v>3</v>
      </c>
      <c r="M74" s="18">
        <v>1</v>
      </c>
      <c r="N74" s="18">
        <v>3</v>
      </c>
      <c r="O74" s="15">
        <v>4</v>
      </c>
      <c r="P74" s="17">
        <v>5</v>
      </c>
      <c r="Q74" s="18">
        <v>5</v>
      </c>
      <c r="R74" s="18">
        <v>5</v>
      </c>
      <c r="S74" s="15">
        <v>1</v>
      </c>
      <c r="T74" s="17">
        <v>5</v>
      </c>
      <c r="U74" s="18">
        <v>2</v>
      </c>
      <c r="V74" s="18">
        <v>1</v>
      </c>
      <c r="W74" s="18">
        <v>1.1111111111111101</v>
      </c>
      <c r="X74" s="18">
        <v>2</v>
      </c>
      <c r="Y74" s="15">
        <v>3</v>
      </c>
      <c r="Z74" s="16">
        <f t="shared" si="1"/>
        <v>2.8743961352657008</v>
      </c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</row>
    <row r="75" spans="1:49" x14ac:dyDescent="0.2">
      <c r="A75" t="s">
        <v>180</v>
      </c>
      <c r="B75" s="11" t="s">
        <v>181</v>
      </c>
      <c r="C75" s="17">
        <v>2</v>
      </c>
      <c r="D75" s="18">
        <v>2</v>
      </c>
      <c r="E75" s="18">
        <v>4</v>
      </c>
      <c r="F75" s="18">
        <v>1</v>
      </c>
      <c r="G75" s="18">
        <v>4</v>
      </c>
      <c r="H75" s="18">
        <v>4</v>
      </c>
      <c r="I75" s="15">
        <v>2</v>
      </c>
      <c r="J75" s="17">
        <v>2</v>
      </c>
      <c r="K75" s="18">
        <v>2</v>
      </c>
      <c r="L75" s="18">
        <v>4</v>
      </c>
      <c r="M75" s="18">
        <v>5</v>
      </c>
      <c r="N75" s="18">
        <v>4</v>
      </c>
      <c r="O75" s="15">
        <v>1</v>
      </c>
      <c r="P75" s="17">
        <v>3</v>
      </c>
      <c r="Q75" s="18">
        <v>2</v>
      </c>
      <c r="R75" s="18">
        <v>2</v>
      </c>
      <c r="S75" s="15">
        <v>4</v>
      </c>
      <c r="T75" s="17">
        <v>3</v>
      </c>
      <c r="U75" s="18">
        <v>4</v>
      </c>
      <c r="V75" s="18">
        <v>5</v>
      </c>
      <c r="W75" s="18">
        <v>2.7777777777777799</v>
      </c>
      <c r="X75" s="18">
        <v>2</v>
      </c>
      <c r="Y75" s="15">
        <v>3</v>
      </c>
      <c r="Z75" s="16">
        <f t="shared" si="1"/>
        <v>2.9468599033816423</v>
      </c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</row>
    <row r="76" spans="1:49" x14ac:dyDescent="0.2">
      <c r="A76" t="s">
        <v>182</v>
      </c>
      <c r="B76" s="11" t="s">
        <v>183</v>
      </c>
      <c r="C76" s="17">
        <v>2</v>
      </c>
      <c r="D76" s="18">
        <v>1</v>
      </c>
      <c r="E76" s="18">
        <v>2</v>
      </c>
      <c r="F76" s="18">
        <v>2</v>
      </c>
      <c r="G76" s="18">
        <v>1</v>
      </c>
      <c r="H76" s="18">
        <v>3</v>
      </c>
      <c r="I76" s="15">
        <v>2</v>
      </c>
      <c r="J76" s="17">
        <v>2</v>
      </c>
      <c r="K76" s="18">
        <v>1</v>
      </c>
      <c r="L76" s="18">
        <v>2</v>
      </c>
      <c r="M76" s="18">
        <v>1</v>
      </c>
      <c r="N76" s="18">
        <v>2</v>
      </c>
      <c r="O76" s="15">
        <v>2</v>
      </c>
      <c r="P76" s="17">
        <v>4</v>
      </c>
      <c r="Q76" s="18">
        <v>3</v>
      </c>
      <c r="R76" s="18">
        <v>3</v>
      </c>
      <c r="S76" s="15">
        <v>2</v>
      </c>
      <c r="T76" s="17">
        <v>3</v>
      </c>
      <c r="U76" s="18">
        <v>2</v>
      </c>
      <c r="V76" s="18">
        <v>1</v>
      </c>
      <c r="W76" s="18">
        <v>2.2222222222222201</v>
      </c>
      <c r="X76" s="18">
        <v>1</v>
      </c>
      <c r="Y76" s="15">
        <v>2</v>
      </c>
      <c r="Z76" s="16">
        <f t="shared" si="1"/>
        <v>2.0096618357487923</v>
      </c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</row>
    <row r="77" spans="1:49" x14ac:dyDescent="0.2">
      <c r="A77" t="s">
        <v>184</v>
      </c>
      <c r="B77" s="11" t="s">
        <v>185</v>
      </c>
      <c r="C77" s="17">
        <v>2</v>
      </c>
      <c r="D77" s="18">
        <v>4</v>
      </c>
      <c r="E77" s="18">
        <v>2</v>
      </c>
      <c r="F77" s="18">
        <v>5</v>
      </c>
      <c r="G77" s="18">
        <v>2</v>
      </c>
      <c r="H77" s="18">
        <v>4</v>
      </c>
      <c r="I77" s="15">
        <v>5</v>
      </c>
      <c r="J77" s="17">
        <v>3</v>
      </c>
      <c r="K77" s="18">
        <v>2</v>
      </c>
      <c r="L77" s="18">
        <v>3</v>
      </c>
      <c r="M77" s="18">
        <v>1</v>
      </c>
      <c r="N77" s="18">
        <v>2</v>
      </c>
      <c r="O77" s="15">
        <v>4</v>
      </c>
      <c r="P77" s="17">
        <v>5</v>
      </c>
      <c r="Q77" s="18">
        <v>2</v>
      </c>
      <c r="R77" s="18">
        <v>4</v>
      </c>
      <c r="S77" s="15">
        <v>3</v>
      </c>
      <c r="T77" s="17">
        <v>5</v>
      </c>
      <c r="U77" s="18">
        <v>3</v>
      </c>
      <c r="V77" s="18">
        <v>2</v>
      </c>
      <c r="W77" s="18">
        <v>2.7777777777777799</v>
      </c>
      <c r="X77" s="18">
        <v>1</v>
      </c>
      <c r="Y77" s="15">
        <v>2</v>
      </c>
      <c r="Z77" s="16">
        <f t="shared" si="1"/>
        <v>2.9903381642512081</v>
      </c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</row>
    <row r="78" spans="1:49" x14ac:dyDescent="0.2">
      <c r="A78" t="s">
        <v>186</v>
      </c>
      <c r="B78" s="11" t="s">
        <v>187</v>
      </c>
      <c r="C78" s="17">
        <v>1</v>
      </c>
      <c r="D78" s="18">
        <v>2</v>
      </c>
      <c r="E78" s="18">
        <v>1</v>
      </c>
      <c r="F78" s="18">
        <v>1</v>
      </c>
      <c r="G78" s="18">
        <v>1</v>
      </c>
      <c r="H78" s="18">
        <v>2</v>
      </c>
      <c r="I78" s="15">
        <v>1</v>
      </c>
      <c r="J78" s="17">
        <v>2</v>
      </c>
      <c r="K78" s="18">
        <v>3</v>
      </c>
      <c r="L78" s="18">
        <v>2</v>
      </c>
      <c r="M78" s="18">
        <v>1</v>
      </c>
      <c r="N78" s="18">
        <v>1</v>
      </c>
      <c r="O78" s="15">
        <v>2</v>
      </c>
      <c r="P78" s="17">
        <v>4</v>
      </c>
      <c r="Q78" s="18">
        <v>3</v>
      </c>
      <c r="R78" s="18">
        <v>4</v>
      </c>
      <c r="S78" s="15">
        <v>2</v>
      </c>
      <c r="T78" s="17">
        <v>2</v>
      </c>
      <c r="U78" s="18">
        <v>2</v>
      </c>
      <c r="V78" s="18">
        <v>1</v>
      </c>
      <c r="W78" s="18">
        <v>1.6666666666666701</v>
      </c>
      <c r="X78" s="18">
        <v>1</v>
      </c>
      <c r="Y78" s="15">
        <v>2</v>
      </c>
      <c r="Z78" s="16">
        <f t="shared" si="1"/>
        <v>1.8550724637681162</v>
      </c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</row>
    <row r="79" spans="1:49" x14ac:dyDescent="0.2">
      <c r="A79" t="s">
        <v>188</v>
      </c>
      <c r="B79" s="11" t="s">
        <v>189</v>
      </c>
      <c r="C79" s="17">
        <v>3</v>
      </c>
      <c r="D79" s="18">
        <v>2</v>
      </c>
      <c r="E79" s="18">
        <v>2</v>
      </c>
      <c r="F79" s="18">
        <v>2</v>
      </c>
      <c r="G79" s="18">
        <v>2</v>
      </c>
      <c r="H79" s="18">
        <v>4</v>
      </c>
      <c r="I79" s="15">
        <v>1</v>
      </c>
      <c r="J79" s="17">
        <v>3</v>
      </c>
      <c r="K79" s="18">
        <v>2</v>
      </c>
      <c r="L79" s="18">
        <v>4</v>
      </c>
      <c r="M79" s="18">
        <v>2</v>
      </c>
      <c r="N79" s="18">
        <v>3</v>
      </c>
      <c r="O79" s="15">
        <v>2</v>
      </c>
      <c r="P79" s="17">
        <v>2</v>
      </c>
      <c r="Q79" s="18">
        <v>2</v>
      </c>
      <c r="R79" s="18">
        <v>3</v>
      </c>
      <c r="S79" s="15">
        <v>2</v>
      </c>
      <c r="T79" s="17">
        <v>2</v>
      </c>
      <c r="U79" s="18">
        <v>2</v>
      </c>
      <c r="V79" s="18">
        <v>1</v>
      </c>
      <c r="W79" s="18">
        <v>2.7777777777777799</v>
      </c>
      <c r="X79" s="18">
        <v>1</v>
      </c>
      <c r="Y79" s="15">
        <v>2</v>
      </c>
      <c r="Z79" s="16">
        <f t="shared" si="1"/>
        <v>2.2512077294685993</v>
      </c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</row>
    <row r="80" spans="1:49" x14ac:dyDescent="0.2">
      <c r="A80" t="s">
        <v>190</v>
      </c>
      <c r="B80" s="11" t="s">
        <v>191</v>
      </c>
      <c r="C80" s="17">
        <v>3</v>
      </c>
      <c r="D80" s="18">
        <v>2</v>
      </c>
      <c r="E80" s="18">
        <v>2</v>
      </c>
      <c r="F80" s="18">
        <v>3</v>
      </c>
      <c r="G80" s="18">
        <v>1</v>
      </c>
      <c r="H80" s="18">
        <v>3</v>
      </c>
      <c r="I80" s="15">
        <v>2</v>
      </c>
      <c r="J80" s="17">
        <v>3</v>
      </c>
      <c r="K80" s="18">
        <v>1</v>
      </c>
      <c r="L80" s="18">
        <v>2</v>
      </c>
      <c r="M80" s="18">
        <v>1</v>
      </c>
      <c r="N80" s="18">
        <v>2</v>
      </c>
      <c r="O80" s="15">
        <v>2</v>
      </c>
      <c r="P80" s="17">
        <v>2</v>
      </c>
      <c r="Q80" s="18">
        <v>2</v>
      </c>
      <c r="R80" s="18">
        <v>2</v>
      </c>
      <c r="S80" s="15">
        <v>2</v>
      </c>
      <c r="T80" s="17">
        <v>1</v>
      </c>
      <c r="U80" s="18">
        <v>2</v>
      </c>
      <c r="V80" s="18">
        <v>1</v>
      </c>
      <c r="W80" s="18">
        <v>2.7777777777777799</v>
      </c>
      <c r="X80" s="18">
        <v>1</v>
      </c>
      <c r="Y80" s="15">
        <v>2</v>
      </c>
      <c r="Z80" s="16">
        <f t="shared" si="1"/>
        <v>1.9468599033816425</v>
      </c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</row>
    <row r="81" spans="1:49" x14ac:dyDescent="0.2">
      <c r="A81" t="s">
        <v>192</v>
      </c>
      <c r="B81" s="11" t="s">
        <v>193</v>
      </c>
      <c r="C81" s="17">
        <v>3</v>
      </c>
      <c r="D81" s="18">
        <v>2</v>
      </c>
      <c r="E81" s="18">
        <v>2</v>
      </c>
      <c r="F81" s="18">
        <v>3</v>
      </c>
      <c r="G81" s="18">
        <v>1</v>
      </c>
      <c r="H81" s="18">
        <v>2</v>
      </c>
      <c r="I81" s="15">
        <v>2</v>
      </c>
      <c r="J81" s="17">
        <v>2</v>
      </c>
      <c r="K81" s="18">
        <v>1</v>
      </c>
      <c r="L81" s="18">
        <v>2</v>
      </c>
      <c r="M81" s="18">
        <v>1</v>
      </c>
      <c r="N81" s="18">
        <v>1</v>
      </c>
      <c r="O81" s="15">
        <v>2</v>
      </c>
      <c r="P81" s="17">
        <v>1</v>
      </c>
      <c r="Q81" s="18">
        <v>2</v>
      </c>
      <c r="R81" s="18">
        <v>1</v>
      </c>
      <c r="S81" s="15">
        <v>1</v>
      </c>
      <c r="T81" s="17">
        <v>1</v>
      </c>
      <c r="U81" s="18">
        <v>2</v>
      </c>
      <c r="V81" s="18">
        <v>1</v>
      </c>
      <c r="W81" s="18">
        <v>2.7777777777777799</v>
      </c>
      <c r="X81" s="18">
        <v>1</v>
      </c>
      <c r="Y81" s="15">
        <v>2</v>
      </c>
      <c r="Z81" s="16">
        <f t="shared" si="1"/>
        <v>1.6859903381642511</v>
      </c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</row>
    <row r="82" spans="1:49" x14ac:dyDescent="0.2">
      <c r="A82" t="s">
        <v>194</v>
      </c>
      <c r="B82" s="11" t="s">
        <v>195</v>
      </c>
      <c r="C82" s="17">
        <v>4</v>
      </c>
      <c r="D82" s="18">
        <v>3</v>
      </c>
      <c r="E82" s="18">
        <v>2</v>
      </c>
      <c r="F82" s="18">
        <v>5</v>
      </c>
      <c r="G82" s="18">
        <v>2</v>
      </c>
      <c r="H82" s="18">
        <v>4</v>
      </c>
      <c r="I82" s="15">
        <v>2</v>
      </c>
      <c r="J82" s="17">
        <v>3</v>
      </c>
      <c r="K82" s="18">
        <v>3</v>
      </c>
      <c r="L82" s="18">
        <v>4</v>
      </c>
      <c r="M82" s="18">
        <v>2</v>
      </c>
      <c r="N82" s="18">
        <v>3</v>
      </c>
      <c r="O82" s="15">
        <v>2</v>
      </c>
      <c r="P82" s="17">
        <v>2</v>
      </c>
      <c r="Q82" s="18">
        <v>2</v>
      </c>
      <c r="R82" s="18">
        <v>3</v>
      </c>
      <c r="S82" s="15">
        <v>3</v>
      </c>
      <c r="T82" s="17">
        <v>3</v>
      </c>
      <c r="U82" s="18">
        <v>2</v>
      </c>
      <c r="V82" s="18">
        <v>1</v>
      </c>
      <c r="W82" s="18">
        <v>3.3333333333333299</v>
      </c>
      <c r="X82" s="18">
        <v>2</v>
      </c>
      <c r="Y82" s="15">
        <v>3</v>
      </c>
      <c r="Z82" s="16">
        <f t="shared" si="1"/>
        <v>2.7536231884057969</v>
      </c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</row>
    <row r="83" spans="1:49" x14ac:dyDescent="0.2">
      <c r="A83" t="s">
        <v>196</v>
      </c>
      <c r="B83" s="11" t="s">
        <v>197</v>
      </c>
      <c r="C83" s="17">
        <v>3</v>
      </c>
      <c r="D83" s="18">
        <v>4</v>
      </c>
      <c r="E83" s="18">
        <v>2</v>
      </c>
      <c r="F83" s="18">
        <v>5</v>
      </c>
      <c r="G83" s="18">
        <v>1</v>
      </c>
      <c r="H83" s="18">
        <v>2</v>
      </c>
      <c r="I83" s="15">
        <v>2</v>
      </c>
      <c r="J83" s="17">
        <v>2</v>
      </c>
      <c r="K83" s="18">
        <v>1</v>
      </c>
      <c r="L83" s="18">
        <v>2</v>
      </c>
      <c r="M83" s="18">
        <v>1</v>
      </c>
      <c r="N83" s="18">
        <v>1</v>
      </c>
      <c r="O83" s="15">
        <v>2</v>
      </c>
      <c r="P83" s="17">
        <v>1</v>
      </c>
      <c r="Q83" s="18">
        <v>2</v>
      </c>
      <c r="R83" s="18">
        <v>1</v>
      </c>
      <c r="S83" s="15">
        <v>1</v>
      </c>
      <c r="T83" s="17">
        <v>1</v>
      </c>
      <c r="U83" s="18">
        <v>2</v>
      </c>
      <c r="V83" s="18">
        <v>1</v>
      </c>
      <c r="W83" s="18">
        <v>2.7777777777777799</v>
      </c>
      <c r="X83" s="18">
        <v>1</v>
      </c>
      <c r="Y83" s="15">
        <v>2</v>
      </c>
      <c r="Z83" s="16">
        <f t="shared" si="1"/>
        <v>1.8599033816425121</v>
      </c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</row>
    <row r="84" spans="1:49" x14ac:dyDescent="0.2">
      <c r="A84" t="s">
        <v>198</v>
      </c>
      <c r="B84" s="11" t="s">
        <v>199</v>
      </c>
      <c r="C84" s="17">
        <v>5</v>
      </c>
      <c r="D84" s="18">
        <v>2</v>
      </c>
      <c r="E84" s="18">
        <v>4</v>
      </c>
      <c r="F84" s="18">
        <v>2</v>
      </c>
      <c r="G84" s="18">
        <v>5</v>
      </c>
      <c r="H84" s="18">
        <v>5</v>
      </c>
      <c r="I84" s="15">
        <v>2</v>
      </c>
      <c r="J84" s="17">
        <v>3</v>
      </c>
      <c r="K84" s="18">
        <v>2</v>
      </c>
      <c r="L84" s="18">
        <v>3</v>
      </c>
      <c r="M84" s="18">
        <v>4</v>
      </c>
      <c r="N84" s="18">
        <v>3</v>
      </c>
      <c r="O84" s="15">
        <v>1</v>
      </c>
      <c r="P84" s="17">
        <v>2</v>
      </c>
      <c r="Q84" s="18">
        <v>2</v>
      </c>
      <c r="R84" s="18">
        <v>2</v>
      </c>
      <c r="S84" s="15">
        <v>3</v>
      </c>
      <c r="T84" s="17">
        <v>3</v>
      </c>
      <c r="U84" s="18">
        <v>4</v>
      </c>
      <c r="V84" s="18">
        <v>5</v>
      </c>
      <c r="W84" s="18">
        <v>3.8888888888888902</v>
      </c>
      <c r="X84" s="18">
        <v>2</v>
      </c>
      <c r="Y84" s="15">
        <v>3</v>
      </c>
      <c r="Z84" s="16">
        <f t="shared" si="1"/>
        <v>3.0821256038647342</v>
      </c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</row>
    <row r="85" spans="1:49" x14ac:dyDescent="0.2">
      <c r="A85" t="s">
        <v>200</v>
      </c>
      <c r="B85" s="11" t="s">
        <v>201</v>
      </c>
      <c r="C85" s="17">
        <v>5</v>
      </c>
      <c r="D85" s="18">
        <v>2</v>
      </c>
      <c r="E85" s="18">
        <v>5</v>
      </c>
      <c r="F85" s="18">
        <v>5</v>
      </c>
      <c r="G85" s="18">
        <v>5</v>
      </c>
      <c r="H85" s="18">
        <v>5</v>
      </c>
      <c r="I85" s="15">
        <v>2</v>
      </c>
      <c r="J85" s="17">
        <v>4</v>
      </c>
      <c r="K85" s="18">
        <v>2</v>
      </c>
      <c r="L85" s="18">
        <v>5</v>
      </c>
      <c r="M85" s="18">
        <v>4</v>
      </c>
      <c r="N85" s="18">
        <v>3</v>
      </c>
      <c r="O85" s="15">
        <v>1</v>
      </c>
      <c r="P85" s="17">
        <v>2</v>
      </c>
      <c r="Q85" s="18">
        <v>2</v>
      </c>
      <c r="R85" s="18">
        <v>2</v>
      </c>
      <c r="S85" s="15">
        <v>3</v>
      </c>
      <c r="T85" s="17">
        <v>3</v>
      </c>
      <c r="U85" s="18">
        <v>5</v>
      </c>
      <c r="V85" s="18">
        <v>5</v>
      </c>
      <c r="W85" s="18">
        <v>5</v>
      </c>
      <c r="X85" s="18">
        <v>2</v>
      </c>
      <c r="Y85" s="15">
        <v>3</v>
      </c>
      <c r="Z85" s="16">
        <f t="shared" si="1"/>
        <v>3.4782608695652173</v>
      </c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</row>
    <row r="86" spans="1:49" x14ac:dyDescent="0.2">
      <c r="A86" t="s">
        <v>202</v>
      </c>
      <c r="B86" s="11" t="s">
        <v>203</v>
      </c>
      <c r="C86" s="17">
        <v>4</v>
      </c>
      <c r="D86" s="18">
        <v>1</v>
      </c>
      <c r="E86" s="18">
        <v>3</v>
      </c>
      <c r="F86" s="18">
        <v>1</v>
      </c>
      <c r="G86" s="18">
        <v>3</v>
      </c>
      <c r="H86" s="18">
        <v>3</v>
      </c>
      <c r="I86" s="15">
        <v>2</v>
      </c>
      <c r="J86" s="17">
        <v>3</v>
      </c>
      <c r="K86" s="18">
        <v>2</v>
      </c>
      <c r="L86" s="18">
        <v>4</v>
      </c>
      <c r="M86" s="18">
        <v>2</v>
      </c>
      <c r="N86" s="18">
        <v>1</v>
      </c>
      <c r="O86" s="15">
        <v>1</v>
      </c>
      <c r="P86" s="17">
        <v>3</v>
      </c>
      <c r="Q86" s="18">
        <v>2</v>
      </c>
      <c r="R86" s="18">
        <v>2</v>
      </c>
      <c r="S86" s="15">
        <v>2</v>
      </c>
      <c r="T86" s="17">
        <v>3</v>
      </c>
      <c r="U86" s="18">
        <v>3</v>
      </c>
      <c r="V86" s="18">
        <v>2</v>
      </c>
      <c r="W86" s="18">
        <v>3.3333333333333299</v>
      </c>
      <c r="X86" s="18">
        <v>2</v>
      </c>
      <c r="Y86" s="15">
        <v>3</v>
      </c>
      <c r="Z86" s="16">
        <f t="shared" si="1"/>
        <v>2.4057971014492749</v>
      </c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</row>
    <row r="87" spans="1:49" x14ac:dyDescent="0.2">
      <c r="A87" t="s">
        <v>204</v>
      </c>
      <c r="B87" s="11" t="s">
        <v>205</v>
      </c>
      <c r="C87" s="17">
        <v>5</v>
      </c>
      <c r="D87" s="18">
        <v>2</v>
      </c>
      <c r="E87" s="18">
        <v>4</v>
      </c>
      <c r="F87" s="18">
        <v>4</v>
      </c>
      <c r="G87" s="18">
        <v>4</v>
      </c>
      <c r="H87" s="18">
        <v>5</v>
      </c>
      <c r="I87" s="15">
        <v>1</v>
      </c>
      <c r="J87" s="17">
        <v>4</v>
      </c>
      <c r="K87" s="18">
        <v>3</v>
      </c>
      <c r="L87" s="18">
        <v>3</v>
      </c>
      <c r="M87" s="18">
        <v>4</v>
      </c>
      <c r="N87" s="18">
        <v>4</v>
      </c>
      <c r="O87" s="15">
        <v>2</v>
      </c>
      <c r="P87" s="17">
        <v>3</v>
      </c>
      <c r="Q87" s="18">
        <v>3</v>
      </c>
      <c r="R87" s="18">
        <v>3</v>
      </c>
      <c r="S87" s="15">
        <v>4</v>
      </c>
      <c r="T87" s="17">
        <v>3</v>
      </c>
      <c r="U87" s="18">
        <v>4</v>
      </c>
      <c r="V87" s="18">
        <v>2</v>
      </c>
      <c r="W87" s="18">
        <v>5</v>
      </c>
      <c r="X87" s="18">
        <v>2</v>
      </c>
      <c r="Y87" s="15">
        <v>3</v>
      </c>
      <c r="Z87" s="16">
        <f t="shared" si="1"/>
        <v>3.347826086956522</v>
      </c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</row>
    <row r="88" spans="1:49" x14ac:dyDescent="0.2">
      <c r="A88" t="s">
        <v>206</v>
      </c>
      <c r="B88" s="11" t="s">
        <v>207</v>
      </c>
      <c r="C88" s="17">
        <v>4</v>
      </c>
      <c r="D88" s="18">
        <v>3</v>
      </c>
      <c r="E88" s="18">
        <v>3</v>
      </c>
      <c r="F88" s="18">
        <v>2</v>
      </c>
      <c r="G88" s="18">
        <v>2</v>
      </c>
      <c r="H88" s="18">
        <v>3</v>
      </c>
      <c r="I88" s="15">
        <v>2</v>
      </c>
      <c r="J88" s="17">
        <v>3</v>
      </c>
      <c r="K88" s="18">
        <v>3</v>
      </c>
      <c r="L88" s="18">
        <v>4</v>
      </c>
      <c r="M88" s="18">
        <v>3</v>
      </c>
      <c r="N88" s="18">
        <v>3</v>
      </c>
      <c r="O88" s="15">
        <v>2</v>
      </c>
      <c r="P88" s="17">
        <v>2</v>
      </c>
      <c r="Q88" s="18">
        <v>3</v>
      </c>
      <c r="R88" s="18">
        <v>2</v>
      </c>
      <c r="S88" s="15">
        <v>3</v>
      </c>
      <c r="T88" s="17">
        <v>3</v>
      </c>
      <c r="U88" s="18">
        <v>4</v>
      </c>
      <c r="V88" s="18">
        <v>2</v>
      </c>
      <c r="W88" s="18">
        <v>3.8888888888888902</v>
      </c>
      <c r="X88" s="18">
        <v>2</v>
      </c>
      <c r="Y88" s="15">
        <v>3</v>
      </c>
      <c r="Z88" s="16">
        <f t="shared" si="1"/>
        <v>2.8212560386473426</v>
      </c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</row>
    <row r="89" spans="1:49" x14ac:dyDescent="0.2">
      <c r="A89" t="s">
        <v>208</v>
      </c>
      <c r="B89" s="11" t="s">
        <v>209</v>
      </c>
      <c r="C89" s="17">
        <v>1</v>
      </c>
      <c r="D89" s="18">
        <v>4</v>
      </c>
      <c r="E89" s="18">
        <v>3</v>
      </c>
      <c r="F89" s="18">
        <v>4</v>
      </c>
      <c r="G89" s="18">
        <v>4</v>
      </c>
      <c r="H89" s="18">
        <v>2</v>
      </c>
      <c r="I89" s="15">
        <v>3</v>
      </c>
      <c r="J89" s="17">
        <v>3</v>
      </c>
      <c r="K89" s="18">
        <v>3</v>
      </c>
      <c r="L89" s="18">
        <v>3</v>
      </c>
      <c r="M89" s="18">
        <v>2</v>
      </c>
      <c r="N89" s="18">
        <v>4</v>
      </c>
      <c r="O89" s="15">
        <v>3</v>
      </c>
      <c r="P89" s="17">
        <v>4</v>
      </c>
      <c r="Q89" s="18">
        <v>5</v>
      </c>
      <c r="R89" s="18">
        <v>4</v>
      </c>
      <c r="S89" s="15">
        <v>3</v>
      </c>
      <c r="T89" s="17">
        <v>3</v>
      </c>
      <c r="U89" s="18">
        <v>2</v>
      </c>
      <c r="V89" s="18">
        <v>3</v>
      </c>
      <c r="W89" s="18">
        <v>1.1111111111111101</v>
      </c>
      <c r="X89" s="18">
        <v>2</v>
      </c>
      <c r="Y89" s="15">
        <v>2</v>
      </c>
      <c r="Z89" s="16">
        <f t="shared" si="1"/>
        <v>2.9613526570048312</v>
      </c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</row>
    <row r="90" spans="1:49" x14ac:dyDescent="0.2">
      <c r="A90" t="s">
        <v>210</v>
      </c>
      <c r="B90" s="11" t="s">
        <v>211</v>
      </c>
      <c r="C90" s="17">
        <v>2</v>
      </c>
      <c r="D90" s="18">
        <v>3</v>
      </c>
      <c r="E90" s="18">
        <v>2</v>
      </c>
      <c r="F90" s="18">
        <v>3</v>
      </c>
      <c r="G90" s="18">
        <v>2</v>
      </c>
      <c r="H90" s="18">
        <v>3</v>
      </c>
      <c r="I90" s="15">
        <v>5</v>
      </c>
      <c r="J90" s="17">
        <v>3</v>
      </c>
      <c r="K90" s="18">
        <v>3</v>
      </c>
      <c r="L90" s="18">
        <v>4</v>
      </c>
      <c r="M90" s="18">
        <v>1</v>
      </c>
      <c r="N90" s="18">
        <v>2</v>
      </c>
      <c r="O90" s="15">
        <v>3</v>
      </c>
      <c r="P90" s="17">
        <v>3</v>
      </c>
      <c r="Q90" s="18">
        <v>4</v>
      </c>
      <c r="R90" s="18">
        <v>4</v>
      </c>
      <c r="S90" s="15">
        <v>2</v>
      </c>
      <c r="T90" s="17">
        <v>5</v>
      </c>
      <c r="U90" s="18">
        <v>3</v>
      </c>
      <c r="V90" s="18">
        <v>2</v>
      </c>
      <c r="W90" s="18">
        <v>2.7777777777777799</v>
      </c>
      <c r="X90" s="18">
        <v>3</v>
      </c>
      <c r="Y90" s="15">
        <v>2</v>
      </c>
      <c r="Z90" s="16">
        <f t="shared" si="1"/>
        <v>2.9033816425120769</v>
      </c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</row>
    <row r="91" spans="1:49" x14ac:dyDescent="0.2">
      <c r="A91" t="s">
        <v>212</v>
      </c>
      <c r="B91" s="11" t="s">
        <v>213</v>
      </c>
      <c r="C91" s="17">
        <v>1</v>
      </c>
      <c r="D91" s="18">
        <v>2</v>
      </c>
      <c r="E91" s="18">
        <v>1</v>
      </c>
      <c r="F91" s="18">
        <v>2</v>
      </c>
      <c r="G91" s="18">
        <v>1</v>
      </c>
      <c r="H91" s="18">
        <v>2</v>
      </c>
      <c r="I91" s="15">
        <v>4</v>
      </c>
      <c r="J91" s="17">
        <v>2</v>
      </c>
      <c r="K91" s="18">
        <v>2</v>
      </c>
      <c r="L91" s="18">
        <v>2</v>
      </c>
      <c r="M91" s="18">
        <v>1</v>
      </c>
      <c r="N91" s="18">
        <v>1</v>
      </c>
      <c r="O91" s="15">
        <v>4</v>
      </c>
      <c r="P91" s="17">
        <v>4</v>
      </c>
      <c r="Q91" s="18">
        <v>4</v>
      </c>
      <c r="R91" s="18">
        <v>5</v>
      </c>
      <c r="S91" s="15">
        <v>1</v>
      </c>
      <c r="T91" s="17">
        <v>1</v>
      </c>
      <c r="U91" s="18">
        <v>2</v>
      </c>
      <c r="V91" s="18">
        <v>1</v>
      </c>
      <c r="W91" s="18">
        <v>1.1111111111111101</v>
      </c>
      <c r="X91" s="18">
        <v>1</v>
      </c>
      <c r="Y91" s="15">
        <v>2</v>
      </c>
      <c r="Z91" s="16">
        <f t="shared" si="1"/>
        <v>2.0483091787439611</v>
      </c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</row>
    <row r="92" spans="1:49" x14ac:dyDescent="0.2">
      <c r="A92" t="s">
        <v>214</v>
      </c>
      <c r="B92" s="11" t="s">
        <v>215</v>
      </c>
      <c r="C92" s="17">
        <v>3</v>
      </c>
      <c r="D92" s="18">
        <v>4</v>
      </c>
      <c r="E92" s="18">
        <v>4</v>
      </c>
      <c r="F92" s="18">
        <v>5</v>
      </c>
      <c r="G92" s="18">
        <v>4</v>
      </c>
      <c r="H92" s="18">
        <v>3</v>
      </c>
      <c r="I92" s="15">
        <v>4</v>
      </c>
      <c r="J92" s="17">
        <v>4</v>
      </c>
      <c r="K92" s="18">
        <v>3</v>
      </c>
      <c r="L92" s="18">
        <v>3</v>
      </c>
      <c r="M92" s="18">
        <v>3</v>
      </c>
      <c r="N92" s="18">
        <v>5</v>
      </c>
      <c r="O92" s="15">
        <v>2</v>
      </c>
      <c r="P92" s="17">
        <v>4</v>
      </c>
      <c r="Q92" s="18">
        <v>4</v>
      </c>
      <c r="R92" s="18">
        <v>4</v>
      </c>
      <c r="S92" s="15">
        <v>4</v>
      </c>
      <c r="T92" s="17">
        <v>4</v>
      </c>
      <c r="U92" s="18">
        <v>4</v>
      </c>
      <c r="V92" s="18">
        <v>3</v>
      </c>
      <c r="W92" s="18">
        <v>3.3333333333333299</v>
      </c>
      <c r="X92" s="18">
        <v>3</v>
      </c>
      <c r="Y92" s="15">
        <v>4</v>
      </c>
      <c r="Z92" s="16">
        <f t="shared" si="1"/>
        <v>3.6666666666666665</v>
      </c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</row>
    <row r="93" spans="1:49" x14ac:dyDescent="0.2">
      <c r="A93" t="s">
        <v>216</v>
      </c>
      <c r="B93" s="11" t="s">
        <v>217</v>
      </c>
      <c r="C93" s="17">
        <v>3</v>
      </c>
      <c r="D93" s="18">
        <v>3</v>
      </c>
      <c r="E93" s="18">
        <v>3</v>
      </c>
      <c r="F93" s="18">
        <v>5</v>
      </c>
      <c r="G93" s="18">
        <v>3</v>
      </c>
      <c r="H93" s="18">
        <v>4</v>
      </c>
      <c r="I93" s="15">
        <v>4</v>
      </c>
      <c r="J93" s="17">
        <v>3</v>
      </c>
      <c r="K93" s="18">
        <v>3</v>
      </c>
      <c r="L93" s="18">
        <v>3</v>
      </c>
      <c r="M93" s="18">
        <v>4</v>
      </c>
      <c r="N93" s="18">
        <v>5</v>
      </c>
      <c r="O93" s="15">
        <v>3</v>
      </c>
      <c r="P93" s="17">
        <v>4</v>
      </c>
      <c r="Q93" s="18">
        <v>4</v>
      </c>
      <c r="R93" s="18">
        <v>3</v>
      </c>
      <c r="S93" s="15">
        <v>4</v>
      </c>
      <c r="T93" s="17">
        <v>2</v>
      </c>
      <c r="U93" s="18">
        <v>3</v>
      </c>
      <c r="V93" s="18">
        <v>3</v>
      </c>
      <c r="W93" s="18">
        <v>3.3333333333333299</v>
      </c>
      <c r="X93" s="18">
        <v>2</v>
      </c>
      <c r="Y93" s="15">
        <v>3</v>
      </c>
      <c r="Z93" s="16">
        <f t="shared" si="1"/>
        <v>3.36231884057971</v>
      </c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</row>
    <row r="94" spans="1:49" x14ac:dyDescent="0.2">
      <c r="A94" t="s">
        <v>218</v>
      </c>
      <c r="B94" s="11" t="s">
        <v>219</v>
      </c>
      <c r="C94" s="17">
        <v>4</v>
      </c>
      <c r="D94" s="18">
        <v>4</v>
      </c>
      <c r="E94" s="18">
        <v>5</v>
      </c>
      <c r="F94" s="18">
        <v>5</v>
      </c>
      <c r="G94" s="18">
        <v>5</v>
      </c>
      <c r="H94" s="18">
        <v>5</v>
      </c>
      <c r="I94" s="15">
        <v>2</v>
      </c>
      <c r="J94" s="17">
        <v>4</v>
      </c>
      <c r="K94" s="18">
        <v>2</v>
      </c>
      <c r="L94" s="18">
        <v>3</v>
      </c>
      <c r="M94" s="18">
        <v>3</v>
      </c>
      <c r="N94" s="18">
        <v>5</v>
      </c>
      <c r="O94" s="15">
        <v>1</v>
      </c>
      <c r="P94" s="17">
        <v>2</v>
      </c>
      <c r="Q94" s="18">
        <v>2</v>
      </c>
      <c r="R94" s="18">
        <v>3</v>
      </c>
      <c r="S94" s="15">
        <v>5</v>
      </c>
      <c r="T94" s="17">
        <v>2</v>
      </c>
      <c r="U94" s="18">
        <v>3</v>
      </c>
      <c r="V94" s="18">
        <v>3</v>
      </c>
      <c r="W94" s="18">
        <v>3.8888888888888902</v>
      </c>
      <c r="X94" s="18">
        <v>2</v>
      </c>
      <c r="Y94" s="15">
        <v>2</v>
      </c>
      <c r="Z94" s="16">
        <f t="shared" si="1"/>
        <v>3.2995169082125604</v>
      </c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</row>
    <row r="95" spans="1:49" x14ac:dyDescent="0.2">
      <c r="A95" t="s">
        <v>220</v>
      </c>
      <c r="B95" s="11" t="s">
        <v>221</v>
      </c>
      <c r="C95" s="17">
        <v>5</v>
      </c>
      <c r="D95" s="18">
        <v>4</v>
      </c>
      <c r="E95" s="18">
        <v>5</v>
      </c>
      <c r="F95" s="18">
        <v>5</v>
      </c>
      <c r="G95" s="18">
        <v>5</v>
      </c>
      <c r="H95" s="18">
        <v>5</v>
      </c>
      <c r="I95" s="15">
        <v>2</v>
      </c>
      <c r="J95" s="17">
        <v>4</v>
      </c>
      <c r="K95" s="18">
        <v>3</v>
      </c>
      <c r="L95" s="18">
        <v>5</v>
      </c>
      <c r="M95" s="18">
        <v>3</v>
      </c>
      <c r="N95" s="18">
        <v>5</v>
      </c>
      <c r="O95" s="15">
        <v>2</v>
      </c>
      <c r="P95" s="17">
        <v>5</v>
      </c>
      <c r="Q95" s="18">
        <v>4</v>
      </c>
      <c r="R95" s="18">
        <v>5</v>
      </c>
      <c r="S95" s="15">
        <v>5</v>
      </c>
      <c r="T95" s="17">
        <v>4</v>
      </c>
      <c r="U95" s="18">
        <v>4</v>
      </c>
      <c r="V95" s="18">
        <v>2</v>
      </c>
      <c r="W95" s="18">
        <v>5</v>
      </c>
      <c r="X95" s="18">
        <v>2</v>
      </c>
      <c r="Y95" s="15">
        <v>2</v>
      </c>
      <c r="Z95" s="16">
        <f t="shared" si="1"/>
        <v>3.9565217391304346</v>
      </c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</row>
    <row r="96" spans="1:49" x14ac:dyDescent="0.2">
      <c r="A96" t="s">
        <v>222</v>
      </c>
      <c r="B96" s="11" t="s">
        <v>223</v>
      </c>
      <c r="C96" s="17">
        <v>1</v>
      </c>
      <c r="D96" s="18">
        <v>4</v>
      </c>
      <c r="E96" s="18">
        <v>2</v>
      </c>
      <c r="F96" s="18">
        <v>4</v>
      </c>
      <c r="G96" s="18">
        <v>2</v>
      </c>
      <c r="H96" s="18">
        <v>2</v>
      </c>
      <c r="I96" s="15">
        <v>5</v>
      </c>
      <c r="J96" s="17">
        <v>3</v>
      </c>
      <c r="K96" s="18">
        <v>2</v>
      </c>
      <c r="L96" s="18">
        <v>2</v>
      </c>
      <c r="M96" s="18">
        <v>1</v>
      </c>
      <c r="N96" s="18">
        <v>2</v>
      </c>
      <c r="O96" s="15">
        <v>3</v>
      </c>
      <c r="P96" s="17">
        <v>5</v>
      </c>
      <c r="Q96" s="18">
        <v>4</v>
      </c>
      <c r="R96" s="18">
        <v>4</v>
      </c>
      <c r="S96" s="15">
        <v>2</v>
      </c>
      <c r="T96" s="17">
        <v>4</v>
      </c>
      <c r="U96" s="18">
        <v>2</v>
      </c>
      <c r="V96" s="18">
        <v>1</v>
      </c>
      <c r="W96" s="18">
        <v>1.1111111111111101</v>
      </c>
      <c r="X96" s="18">
        <v>2</v>
      </c>
      <c r="Y96" s="15">
        <v>3</v>
      </c>
      <c r="Z96" s="16">
        <f t="shared" si="1"/>
        <v>2.6570048309178742</v>
      </c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</row>
    <row r="97" spans="1:49" x14ac:dyDescent="0.2">
      <c r="A97" t="s">
        <v>224</v>
      </c>
      <c r="B97" s="11" t="s">
        <v>225</v>
      </c>
      <c r="C97" s="17">
        <v>3</v>
      </c>
      <c r="D97" s="18">
        <v>5</v>
      </c>
      <c r="E97" s="18">
        <v>1</v>
      </c>
      <c r="F97" s="18">
        <v>5</v>
      </c>
      <c r="G97" s="18">
        <v>1</v>
      </c>
      <c r="H97" s="18">
        <v>2</v>
      </c>
      <c r="I97" s="15">
        <v>1</v>
      </c>
      <c r="J97" s="17">
        <v>2</v>
      </c>
      <c r="K97" s="18">
        <v>1</v>
      </c>
      <c r="L97" s="18">
        <v>2</v>
      </c>
      <c r="M97" s="18">
        <v>1</v>
      </c>
      <c r="N97" s="18">
        <v>2</v>
      </c>
      <c r="O97" s="15">
        <v>2</v>
      </c>
      <c r="P97" s="17">
        <v>3</v>
      </c>
      <c r="Q97" s="18">
        <v>4</v>
      </c>
      <c r="R97" s="18">
        <v>3</v>
      </c>
      <c r="S97" s="15">
        <v>2</v>
      </c>
      <c r="T97" s="17">
        <v>2</v>
      </c>
      <c r="U97" s="18">
        <v>1</v>
      </c>
      <c r="V97" s="18">
        <v>1</v>
      </c>
      <c r="W97" s="18">
        <v>2.2222222222222201</v>
      </c>
      <c r="X97" s="18">
        <v>1</v>
      </c>
      <c r="Y97" s="15">
        <v>1</v>
      </c>
      <c r="Z97" s="16">
        <f t="shared" si="1"/>
        <v>2.0966183574879227</v>
      </c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</row>
    <row r="98" spans="1:49" x14ac:dyDescent="0.2">
      <c r="A98" t="s">
        <v>226</v>
      </c>
      <c r="B98" s="11" t="s">
        <v>227</v>
      </c>
      <c r="C98" s="17">
        <v>1</v>
      </c>
      <c r="D98" s="18">
        <v>4</v>
      </c>
      <c r="E98" s="18">
        <v>5</v>
      </c>
      <c r="F98" s="18">
        <v>4</v>
      </c>
      <c r="G98" s="18">
        <v>5</v>
      </c>
      <c r="H98" s="18">
        <v>3</v>
      </c>
      <c r="I98" s="15">
        <v>4</v>
      </c>
      <c r="J98" s="17">
        <v>3</v>
      </c>
      <c r="K98" s="18">
        <v>3</v>
      </c>
      <c r="L98" s="18">
        <v>4</v>
      </c>
      <c r="M98" s="18">
        <v>2</v>
      </c>
      <c r="N98" s="18">
        <v>3</v>
      </c>
      <c r="O98" s="15">
        <v>3</v>
      </c>
      <c r="P98" s="17">
        <v>4</v>
      </c>
      <c r="Q98" s="18">
        <v>4</v>
      </c>
      <c r="R98" s="18">
        <v>5</v>
      </c>
      <c r="S98" s="15">
        <v>3</v>
      </c>
      <c r="T98" s="17">
        <v>2</v>
      </c>
      <c r="U98" s="18">
        <v>3</v>
      </c>
      <c r="V98" s="18">
        <v>2</v>
      </c>
      <c r="W98" s="18">
        <v>1.6666666666666701</v>
      </c>
      <c r="X98" s="18">
        <v>2</v>
      </c>
      <c r="Y98" s="15">
        <v>2</v>
      </c>
      <c r="Z98" s="16">
        <f t="shared" si="1"/>
        <v>3.1594202898550727</v>
      </c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</row>
    <row r="99" spans="1:49" x14ac:dyDescent="0.2">
      <c r="A99" t="s">
        <v>228</v>
      </c>
      <c r="B99" s="11" t="s">
        <v>229</v>
      </c>
      <c r="C99" s="17">
        <v>2</v>
      </c>
      <c r="D99" s="18">
        <v>5</v>
      </c>
      <c r="E99" s="18">
        <v>2</v>
      </c>
      <c r="F99" s="18">
        <v>4</v>
      </c>
      <c r="G99" s="18">
        <v>2</v>
      </c>
      <c r="H99" s="18">
        <v>5</v>
      </c>
      <c r="I99" s="15">
        <v>5</v>
      </c>
      <c r="J99" s="17">
        <v>3</v>
      </c>
      <c r="K99" s="18">
        <v>2</v>
      </c>
      <c r="L99" s="18">
        <v>4</v>
      </c>
      <c r="M99" s="18">
        <v>1</v>
      </c>
      <c r="N99" s="18">
        <v>2</v>
      </c>
      <c r="O99" s="15">
        <v>2</v>
      </c>
      <c r="P99" s="17">
        <v>4</v>
      </c>
      <c r="Q99" s="18">
        <v>5</v>
      </c>
      <c r="R99" s="18">
        <v>5</v>
      </c>
      <c r="S99" s="15">
        <v>2</v>
      </c>
      <c r="T99" s="17">
        <v>5</v>
      </c>
      <c r="U99" s="18">
        <v>2</v>
      </c>
      <c r="V99" s="18">
        <v>2</v>
      </c>
      <c r="W99" s="18">
        <v>2.7777777777777799</v>
      </c>
      <c r="X99" s="18">
        <v>2</v>
      </c>
      <c r="Y99" s="15">
        <v>2</v>
      </c>
      <c r="Z99" s="16">
        <f t="shared" si="1"/>
        <v>3.0772946859903385</v>
      </c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</row>
    <row r="100" spans="1:49" x14ac:dyDescent="0.2">
      <c r="A100" t="s">
        <v>230</v>
      </c>
      <c r="B100" s="11" t="s">
        <v>231</v>
      </c>
      <c r="C100" s="17">
        <v>3</v>
      </c>
      <c r="D100" s="18">
        <v>2</v>
      </c>
      <c r="E100" s="18">
        <v>1</v>
      </c>
      <c r="F100" s="18">
        <v>3</v>
      </c>
      <c r="G100" s="18">
        <v>2</v>
      </c>
      <c r="H100" s="18">
        <v>3</v>
      </c>
      <c r="I100" s="15">
        <v>1</v>
      </c>
      <c r="J100" s="17">
        <v>2</v>
      </c>
      <c r="K100" s="18">
        <v>3</v>
      </c>
      <c r="L100" s="18">
        <v>3</v>
      </c>
      <c r="M100" s="18">
        <v>2</v>
      </c>
      <c r="N100" s="18">
        <v>2</v>
      </c>
      <c r="O100" s="15">
        <v>2</v>
      </c>
      <c r="P100" s="17">
        <v>2</v>
      </c>
      <c r="Q100" s="18">
        <v>3</v>
      </c>
      <c r="R100" s="18">
        <v>3</v>
      </c>
      <c r="S100" s="15">
        <v>3</v>
      </c>
      <c r="T100" s="17">
        <v>2</v>
      </c>
      <c r="U100" s="18">
        <v>3</v>
      </c>
      <c r="V100" s="18">
        <v>1</v>
      </c>
      <c r="W100" s="18">
        <v>3.3333333333333299</v>
      </c>
      <c r="X100" s="18">
        <v>2</v>
      </c>
      <c r="Y100" s="15">
        <v>2</v>
      </c>
      <c r="Z100" s="16">
        <f t="shared" si="1"/>
        <v>2.3188405797101446</v>
      </c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</row>
    <row r="101" spans="1:49" x14ac:dyDescent="0.2">
      <c r="A101" t="s">
        <v>232</v>
      </c>
      <c r="B101" s="11" t="s">
        <v>233</v>
      </c>
      <c r="C101" s="17">
        <v>1</v>
      </c>
      <c r="D101" s="18">
        <v>3</v>
      </c>
      <c r="E101" s="18">
        <v>2</v>
      </c>
      <c r="F101" s="18">
        <v>4</v>
      </c>
      <c r="G101" s="18">
        <v>2</v>
      </c>
      <c r="H101" s="18">
        <v>2</v>
      </c>
      <c r="I101" s="15">
        <v>5</v>
      </c>
      <c r="J101" s="17">
        <v>3</v>
      </c>
      <c r="K101" s="18">
        <v>3</v>
      </c>
      <c r="L101" s="18">
        <v>3</v>
      </c>
      <c r="M101" s="18">
        <v>1</v>
      </c>
      <c r="N101" s="18">
        <v>3</v>
      </c>
      <c r="O101" s="15">
        <v>4</v>
      </c>
      <c r="P101" s="17">
        <v>5</v>
      </c>
      <c r="Q101" s="18">
        <v>5</v>
      </c>
      <c r="R101" s="18">
        <v>5</v>
      </c>
      <c r="S101" s="15">
        <v>2</v>
      </c>
      <c r="T101" s="17">
        <v>2</v>
      </c>
      <c r="U101" s="18">
        <v>3</v>
      </c>
      <c r="V101" s="18">
        <v>2</v>
      </c>
      <c r="W101" s="18">
        <v>1.1111111111111101</v>
      </c>
      <c r="X101" s="18">
        <v>2</v>
      </c>
      <c r="Y101" s="15">
        <v>3</v>
      </c>
      <c r="Z101" s="16">
        <f t="shared" si="1"/>
        <v>2.8743961352657008</v>
      </c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</row>
    <row r="102" spans="1:49" x14ac:dyDescent="0.2">
      <c r="A102" t="s">
        <v>234</v>
      </c>
      <c r="B102" s="11" t="s">
        <v>235</v>
      </c>
      <c r="C102" s="17">
        <v>3</v>
      </c>
      <c r="D102" s="18">
        <v>2</v>
      </c>
      <c r="E102" s="18">
        <v>1</v>
      </c>
      <c r="F102" s="18">
        <v>4</v>
      </c>
      <c r="G102" s="18">
        <v>1</v>
      </c>
      <c r="H102" s="18">
        <v>3</v>
      </c>
      <c r="I102" s="15">
        <v>2</v>
      </c>
      <c r="J102" s="17">
        <v>3</v>
      </c>
      <c r="K102" s="18">
        <v>2</v>
      </c>
      <c r="L102" s="18">
        <v>2</v>
      </c>
      <c r="M102" s="18">
        <v>1</v>
      </c>
      <c r="N102" s="18">
        <v>2</v>
      </c>
      <c r="O102" s="15">
        <v>3</v>
      </c>
      <c r="P102" s="17">
        <v>4</v>
      </c>
      <c r="Q102" s="18">
        <v>3</v>
      </c>
      <c r="R102" s="18">
        <v>3</v>
      </c>
      <c r="S102" s="15">
        <v>1</v>
      </c>
      <c r="T102" s="17">
        <v>1</v>
      </c>
      <c r="U102" s="18">
        <v>3</v>
      </c>
      <c r="V102" s="18">
        <v>1</v>
      </c>
      <c r="W102" s="18">
        <v>2.2222222222222201</v>
      </c>
      <c r="X102" s="18">
        <v>1</v>
      </c>
      <c r="Y102" s="15">
        <v>2</v>
      </c>
      <c r="Z102" s="16">
        <f t="shared" si="1"/>
        <v>2.1835748792270531</v>
      </c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</row>
    <row r="103" spans="1:49" x14ac:dyDescent="0.2">
      <c r="A103" t="s">
        <v>236</v>
      </c>
      <c r="B103" s="11" t="s">
        <v>237</v>
      </c>
      <c r="C103" s="17">
        <v>2</v>
      </c>
      <c r="D103" s="18">
        <v>3</v>
      </c>
      <c r="E103" s="18">
        <v>5</v>
      </c>
      <c r="F103" s="18">
        <v>3</v>
      </c>
      <c r="G103" s="18">
        <v>5</v>
      </c>
      <c r="H103" s="18">
        <v>4</v>
      </c>
      <c r="I103" s="15">
        <v>3</v>
      </c>
      <c r="J103" s="17">
        <v>3</v>
      </c>
      <c r="K103" s="18">
        <v>3</v>
      </c>
      <c r="L103" s="18">
        <v>3</v>
      </c>
      <c r="M103" s="18">
        <v>3</v>
      </c>
      <c r="N103" s="18">
        <v>4</v>
      </c>
      <c r="O103" s="15">
        <v>3</v>
      </c>
      <c r="P103" s="17">
        <v>4</v>
      </c>
      <c r="Q103" s="18">
        <v>3</v>
      </c>
      <c r="R103" s="18">
        <v>4</v>
      </c>
      <c r="S103" s="15">
        <v>2</v>
      </c>
      <c r="T103" s="17">
        <v>3</v>
      </c>
      <c r="U103" s="18">
        <v>3</v>
      </c>
      <c r="V103" s="18">
        <v>3</v>
      </c>
      <c r="W103" s="18">
        <v>2.7777777777777799</v>
      </c>
      <c r="X103" s="18">
        <v>2</v>
      </c>
      <c r="Y103" s="15">
        <v>2</v>
      </c>
      <c r="Z103" s="16">
        <f t="shared" si="1"/>
        <v>3.1642512077294689</v>
      </c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</row>
    <row r="104" spans="1:49" x14ac:dyDescent="0.2">
      <c r="A104" t="s">
        <v>238</v>
      </c>
      <c r="B104" s="11" t="s">
        <v>239</v>
      </c>
      <c r="C104" s="17">
        <v>4</v>
      </c>
      <c r="D104" s="18">
        <v>3</v>
      </c>
      <c r="E104" s="18">
        <v>3</v>
      </c>
      <c r="F104" s="18">
        <v>2</v>
      </c>
      <c r="G104" s="18">
        <v>3</v>
      </c>
      <c r="H104" s="18">
        <v>4</v>
      </c>
      <c r="I104" s="15">
        <v>3</v>
      </c>
      <c r="J104" s="17">
        <v>3</v>
      </c>
      <c r="K104" s="18">
        <v>3</v>
      </c>
      <c r="L104" s="18">
        <v>3</v>
      </c>
      <c r="M104" s="18">
        <v>2</v>
      </c>
      <c r="N104" s="18">
        <v>3</v>
      </c>
      <c r="O104" s="15">
        <v>3</v>
      </c>
      <c r="P104" s="17">
        <v>3</v>
      </c>
      <c r="Q104" s="18">
        <v>4</v>
      </c>
      <c r="R104" s="18">
        <v>4</v>
      </c>
      <c r="S104" s="15">
        <v>3</v>
      </c>
      <c r="T104" s="17">
        <v>4</v>
      </c>
      <c r="U104" s="18">
        <v>2</v>
      </c>
      <c r="V104" s="18">
        <v>2</v>
      </c>
      <c r="W104" s="18">
        <v>3.8888888888888902</v>
      </c>
      <c r="X104" s="18">
        <v>1</v>
      </c>
      <c r="Y104" s="15">
        <v>2</v>
      </c>
      <c r="Z104" s="16">
        <f t="shared" si="1"/>
        <v>2.9516908212560384</v>
      </c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</row>
    <row r="105" spans="1:49" x14ac:dyDescent="0.2">
      <c r="A105" t="s">
        <v>240</v>
      </c>
      <c r="B105" s="11" t="s">
        <v>241</v>
      </c>
      <c r="C105" s="17">
        <v>5</v>
      </c>
      <c r="D105" s="18">
        <v>2</v>
      </c>
      <c r="E105" s="18">
        <v>4</v>
      </c>
      <c r="F105" s="18">
        <v>4</v>
      </c>
      <c r="G105" s="18">
        <v>3</v>
      </c>
      <c r="H105" s="18">
        <v>5</v>
      </c>
      <c r="I105" s="15">
        <v>3</v>
      </c>
      <c r="J105" s="17">
        <v>3</v>
      </c>
      <c r="K105" s="18">
        <v>3</v>
      </c>
      <c r="L105" s="18">
        <v>4</v>
      </c>
      <c r="M105" s="18">
        <v>4</v>
      </c>
      <c r="N105" s="18">
        <v>3</v>
      </c>
      <c r="O105" s="15">
        <v>2</v>
      </c>
      <c r="P105" s="17">
        <v>3</v>
      </c>
      <c r="Q105" s="18">
        <v>3</v>
      </c>
      <c r="R105" s="18">
        <v>3</v>
      </c>
      <c r="S105" s="15">
        <v>3</v>
      </c>
      <c r="T105" s="17">
        <v>2</v>
      </c>
      <c r="U105" s="18">
        <v>2</v>
      </c>
      <c r="V105" s="18">
        <v>5</v>
      </c>
      <c r="W105" s="18">
        <v>3.8888888888888902</v>
      </c>
      <c r="X105" s="18">
        <v>2</v>
      </c>
      <c r="Y105" s="15">
        <v>2</v>
      </c>
      <c r="Z105" s="16">
        <f t="shared" si="1"/>
        <v>3.21256038647343</v>
      </c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</row>
    <row r="106" spans="1:49" x14ac:dyDescent="0.2">
      <c r="A106" t="s">
        <v>242</v>
      </c>
      <c r="B106" s="11" t="s">
        <v>243</v>
      </c>
      <c r="C106" s="17">
        <v>3</v>
      </c>
      <c r="D106" s="18">
        <v>1</v>
      </c>
      <c r="E106" s="18">
        <v>2</v>
      </c>
      <c r="F106" s="18">
        <v>2</v>
      </c>
      <c r="G106" s="18">
        <v>2</v>
      </c>
      <c r="H106" s="18">
        <v>3</v>
      </c>
      <c r="I106" s="15">
        <v>2</v>
      </c>
      <c r="J106" s="17">
        <v>2</v>
      </c>
      <c r="K106" s="18">
        <v>1</v>
      </c>
      <c r="L106" s="18">
        <v>3</v>
      </c>
      <c r="M106" s="18">
        <v>1</v>
      </c>
      <c r="N106" s="18">
        <v>1</v>
      </c>
      <c r="O106" s="15">
        <v>2</v>
      </c>
      <c r="P106" s="17">
        <v>2</v>
      </c>
      <c r="Q106" s="18">
        <v>3</v>
      </c>
      <c r="R106" s="18">
        <v>3</v>
      </c>
      <c r="S106" s="15">
        <v>1</v>
      </c>
      <c r="T106" s="17">
        <v>1</v>
      </c>
      <c r="U106" s="18">
        <v>3</v>
      </c>
      <c r="V106" s="18">
        <v>1</v>
      </c>
      <c r="W106" s="18">
        <v>2.7777777777777799</v>
      </c>
      <c r="X106" s="18">
        <v>1</v>
      </c>
      <c r="Y106" s="15">
        <v>2</v>
      </c>
      <c r="Z106" s="16">
        <f t="shared" si="1"/>
        <v>1.9468599033816425</v>
      </c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</row>
    <row r="107" spans="1:49" x14ac:dyDescent="0.2">
      <c r="A107" t="s">
        <v>244</v>
      </c>
      <c r="B107" s="11" t="s">
        <v>245</v>
      </c>
      <c r="C107" s="17">
        <v>5</v>
      </c>
      <c r="D107" s="18">
        <v>5</v>
      </c>
      <c r="E107" s="18">
        <v>5</v>
      </c>
      <c r="F107" s="18">
        <v>5</v>
      </c>
      <c r="G107" s="18">
        <v>5</v>
      </c>
      <c r="H107" s="18">
        <v>5</v>
      </c>
      <c r="I107" s="15">
        <v>3</v>
      </c>
      <c r="J107" s="17">
        <v>5</v>
      </c>
      <c r="K107" s="18">
        <v>4</v>
      </c>
      <c r="L107" s="18">
        <v>5</v>
      </c>
      <c r="M107" s="18">
        <v>5</v>
      </c>
      <c r="N107" s="18">
        <v>5</v>
      </c>
      <c r="O107" s="15">
        <v>3</v>
      </c>
      <c r="P107" s="17">
        <v>5</v>
      </c>
      <c r="Q107" s="18">
        <v>5</v>
      </c>
      <c r="R107" s="18">
        <v>5</v>
      </c>
      <c r="S107" s="15">
        <v>5</v>
      </c>
      <c r="T107" s="17">
        <v>3</v>
      </c>
      <c r="U107" s="18">
        <v>3</v>
      </c>
      <c r="V107" s="18">
        <v>3</v>
      </c>
      <c r="W107" s="18">
        <v>5</v>
      </c>
      <c r="X107" s="18">
        <v>3</v>
      </c>
      <c r="Y107" s="15">
        <v>3</v>
      </c>
      <c r="Z107" s="16">
        <f t="shared" si="1"/>
        <v>4.3478260869565215</v>
      </c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</row>
    <row r="108" spans="1:49" x14ac:dyDescent="0.2">
      <c r="A108" t="s">
        <v>246</v>
      </c>
      <c r="B108" s="11" t="s">
        <v>247</v>
      </c>
      <c r="C108" s="17">
        <v>2</v>
      </c>
      <c r="D108" s="18">
        <v>3</v>
      </c>
      <c r="E108" s="18">
        <v>2</v>
      </c>
      <c r="F108" s="18">
        <v>2</v>
      </c>
      <c r="G108" s="18">
        <v>3</v>
      </c>
      <c r="H108" s="18">
        <v>3</v>
      </c>
      <c r="I108" s="15">
        <v>5</v>
      </c>
      <c r="J108" s="17">
        <v>4</v>
      </c>
      <c r="K108" s="18">
        <v>2</v>
      </c>
      <c r="L108" s="18">
        <v>4</v>
      </c>
      <c r="M108" s="18">
        <v>2</v>
      </c>
      <c r="N108" s="18">
        <v>2</v>
      </c>
      <c r="O108" s="15">
        <v>4</v>
      </c>
      <c r="P108" s="17">
        <v>4</v>
      </c>
      <c r="Q108" s="18">
        <v>5</v>
      </c>
      <c r="R108" s="18">
        <v>4</v>
      </c>
      <c r="S108" s="15">
        <v>2</v>
      </c>
      <c r="T108" s="17">
        <v>2</v>
      </c>
      <c r="U108" s="18">
        <v>3</v>
      </c>
      <c r="V108" s="18">
        <v>1</v>
      </c>
      <c r="W108" s="18">
        <v>2.2222222222222201</v>
      </c>
      <c r="X108" s="18">
        <v>2</v>
      </c>
      <c r="Y108" s="15">
        <v>3</v>
      </c>
      <c r="Z108" s="16">
        <f t="shared" si="1"/>
        <v>2.879227053140097</v>
      </c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</row>
    <row r="109" spans="1:49" x14ac:dyDescent="0.2">
      <c r="A109" t="s">
        <v>248</v>
      </c>
      <c r="B109" s="11" t="s">
        <v>249</v>
      </c>
      <c r="C109" s="17">
        <v>4</v>
      </c>
      <c r="D109" s="18">
        <v>2</v>
      </c>
      <c r="E109" s="18">
        <v>5</v>
      </c>
      <c r="F109" s="18">
        <v>2</v>
      </c>
      <c r="G109" s="18">
        <v>4</v>
      </c>
      <c r="H109" s="18">
        <v>5</v>
      </c>
      <c r="I109" s="15">
        <v>3</v>
      </c>
      <c r="J109" s="17">
        <v>4</v>
      </c>
      <c r="K109" s="18">
        <v>2</v>
      </c>
      <c r="L109" s="18">
        <v>3</v>
      </c>
      <c r="M109" s="18">
        <v>3</v>
      </c>
      <c r="N109" s="18">
        <v>4</v>
      </c>
      <c r="O109" s="15">
        <v>3</v>
      </c>
      <c r="P109" s="17">
        <v>3</v>
      </c>
      <c r="Q109" s="18">
        <v>2</v>
      </c>
      <c r="R109" s="18">
        <v>4</v>
      </c>
      <c r="S109" s="15">
        <v>3</v>
      </c>
      <c r="T109" s="17">
        <v>3</v>
      </c>
      <c r="U109" s="18">
        <v>2</v>
      </c>
      <c r="V109" s="18">
        <v>2</v>
      </c>
      <c r="W109" s="18">
        <v>3.3333333333333299</v>
      </c>
      <c r="X109" s="18">
        <v>2</v>
      </c>
      <c r="Y109" s="15">
        <v>3</v>
      </c>
      <c r="Z109" s="16">
        <f t="shared" si="1"/>
        <v>3.1014492753623188</v>
      </c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</row>
    <row r="110" spans="1:49" x14ac:dyDescent="0.2">
      <c r="A110" t="s">
        <v>250</v>
      </c>
      <c r="B110" s="11" t="s">
        <v>251</v>
      </c>
      <c r="C110" s="17">
        <v>2</v>
      </c>
      <c r="D110" s="18">
        <v>3</v>
      </c>
      <c r="E110" s="18">
        <v>5</v>
      </c>
      <c r="F110" s="18">
        <v>4</v>
      </c>
      <c r="G110" s="18">
        <v>3</v>
      </c>
      <c r="H110" s="18">
        <v>5</v>
      </c>
      <c r="I110" s="15">
        <v>4</v>
      </c>
      <c r="J110" s="17">
        <v>4</v>
      </c>
      <c r="K110" s="18">
        <v>3</v>
      </c>
      <c r="L110" s="18">
        <v>4</v>
      </c>
      <c r="M110" s="18">
        <v>3</v>
      </c>
      <c r="N110" s="18">
        <v>5</v>
      </c>
      <c r="O110" s="15">
        <v>2</v>
      </c>
      <c r="P110" s="17">
        <v>4</v>
      </c>
      <c r="Q110" s="18">
        <v>3</v>
      </c>
      <c r="R110" s="18">
        <v>5</v>
      </c>
      <c r="S110" s="15">
        <v>3</v>
      </c>
      <c r="T110" s="17">
        <v>3</v>
      </c>
      <c r="U110" s="18">
        <v>4</v>
      </c>
      <c r="V110" s="18">
        <v>2</v>
      </c>
      <c r="W110" s="18">
        <v>2.7777777777777799</v>
      </c>
      <c r="X110" s="18">
        <v>2</v>
      </c>
      <c r="Y110" s="15">
        <v>4</v>
      </c>
      <c r="Z110" s="16">
        <f t="shared" si="1"/>
        <v>3.4685990338164254</v>
      </c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</row>
    <row r="111" spans="1:49" x14ac:dyDescent="0.2">
      <c r="A111" t="s">
        <v>252</v>
      </c>
      <c r="B111" s="11" t="s">
        <v>253</v>
      </c>
      <c r="C111" s="17">
        <v>4</v>
      </c>
      <c r="D111" s="18">
        <v>2</v>
      </c>
      <c r="E111" s="18">
        <v>3</v>
      </c>
      <c r="F111" s="18">
        <v>2</v>
      </c>
      <c r="G111" s="18">
        <v>3</v>
      </c>
      <c r="H111" s="18">
        <v>4</v>
      </c>
      <c r="I111" s="15">
        <v>3</v>
      </c>
      <c r="J111" s="17">
        <v>3</v>
      </c>
      <c r="K111" s="18">
        <v>2</v>
      </c>
      <c r="L111" s="18">
        <v>3</v>
      </c>
      <c r="M111" s="18">
        <v>2</v>
      </c>
      <c r="N111" s="18">
        <v>4</v>
      </c>
      <c r="O111" s="15">
        <v>1</v>
      </c>
      <c r="P111" s="17">
        <v>3</v>
      </c>
      <c r="Q111" s="18">
        <v>3</v>
      </c>
      <c r="R111" s="18">
        <v>3</v>
      </c>
      <c r="S111" s="15">
        <v>3</v>
      </c>
      <c r="T111" s="17">
        <v>2</v>
      </c>
      <c r="U111" s="18">
        <v>3</v>
      </c>
      <c r="V111" s="18">
        <v>2</v>
      </c>
      <c r="W111" s="18">
        <v>3.8888888888888902</v>
      </c>
      <c r="X111" s="18">
        <v>1</v>
      </c>
      <c r="Y111" s="15">
        <v>3</v>
      </c>
      <c r="Z111" s="16">
        <f t="shared" si="1"/>
        <v>2.7342995169082127</v>
      </c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</row>
    <row r="112" spans="1:49" x14ac:dyDescent="0.2">
      <c r="A112" t="s">
        <v>737</v>
      </c>
      <c r="B112" s="11" t="s">
        <v>254</v>
      </c>
      <c r="C112" s="17">
        <v>5</v>
      </c>
      <c r="D112" s="18">
        <v>2</v>
      </c>
      <c r="E112" s="18">
        <v>3</v>
      </c>
      <c r="F112" s="18">
        <v>1</v>
      </c>
      <c r="G112" s="18">
        <v>3</v>
      </c>
      <c r="H112" s="18">
        <v>4</v>
      </c>
      <c r="I112" s="15">
        <v>2</v>
      </c>
      <c r="J112" s="17">
        <v>4</v>
      </c>
      <c r="K112" s="18">
        <v>3</v>
      </c>
      <c r="L112" s="18">
        <v>4</v>
      </c>
      <c r="M112" s="18">
        <v>4</v>
      </c>
      <c r="N112" s="18">
        <v>3</v>
      </c>
      <c r="O112" s="15">
        <v>2</v>
      </c>
      <c r="P112" s="17">
        <v>2</v>
      </c>
      <c r="Q112" s="18">
        <v>3</v>
      </c>
      <c r="R112" s="18">
        <v>3</v>
      </c>
      <c r="S112" s="15">
        <v>3</v>
      </c>
      <c r="T112" s="17">
        <v>3</v>
      </c>
      <c r="U112" s="18">
        <v>4</v>
      </c>
      <c r="V112" s="18">
        <v>3</v>
      </c>
      <c r="W112" s="18">
        <v>3.8888888888888902</v>
      </c>
      <c r="X112" s="18">
        <v>2</v>
      </c>
      <c r="Y112" s="15">
        <v>3</v>
      </c>
      <c r="Z112" s="16">
        <f t="shared" si="1"/>
        <v>3.0386473429951688</v>
      </c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</row>
    <row r="113" spans="1:49" x14ac:dyDescent="0.2">
      <c r="A113" t="s">
        <v>255</v>
      </c>
      <c r="B113" s="11" t="s">
        <v>256</v>
      </c>
      <c r="C113" s="17">
        <v>2</v>
      </c>
      <c r="D113" s="18">
        <v>3</v>
      </c>
      <c r="E113" s="18">
        <v>3</v>
      </c>
      <c r="F113" s="18">
        <v>4</v>
      </c>
      <c r="G113" s="18">
        <v>2</v>
      </c>
      <c r="H113" s="18">
        <v>3</v>
      </c>
      <c r="I113" s="15">
        <v>4</v>
      </c>
      <c r="J113" s="17">
        <v>3</v>
      </c>
      <c r="K113" s="18">
        <v>2</v>
      </c>
      <c r="L113" s="18">
        <v>2</v>
      </c>
      <c r="M113" s="18">
        <v>1</v>
      </c>
      <c r="N113" s="18">
        <v>2</v>
      </c>
      <c r="O113" s="15">
        <v>2</v>
      </c>
      <c r="P113" s="17">
        <v>4</v>
      </c>
      <c r="Q113" s="18">
        <v>3</v>
      </c>
      <c r="R113" s="18">
        <v>3</v>
      </c>
      <c r="S113" s="15">
        <v>2</v>
      </c>
      <c r="T113" s="17">
        <v>4</v>
      </c>
      <c r="U113" s="18">
        <v>2</v>
      </c>
      <c r="V113" s="18">
        <v>2</v>
      </c>
      <c r="W113" s="18">
        <v>2.2222222222222201</v>
      </c>
      <c r="X113" s="18">
        <v>2</v>
      </c>
      <c r="Y113" s="15">
        <v>3</v>
      </c>
      <c r="Z113" s="16">
        <f t="shared" si="1"/>
        <v>2.6183574879227054</v>
      </c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</row>
    <row r="114" spans="1:49" x14ac:dyDescent="0.2">
      <c r="A114" t="s">
        <v>257</v>
      </c>
      <c r="B114" s="11" t="s">
        <v>258</v>
      </c>
      <c r="C114" s="17">
        <v>4</v>
      </c>
      <c r="D114" s="18">
        <v>2</v>
      </c>
      <c r="E114" s="18">
        <v>5</v>
      </c>
      <c r="F114" s="18">
        <v>4</v>
      </c>
      <c r="G114" s="18">
        <v>5</v>
      </c>
      <c r="H114" s="18">
        <v>5</v>
      </c>
      <c r="I114" s="15">
        <v>3</v>
      </c>
      <c r="J114" s="17">
        <v>5</v>
      </c>
      <c r="K114" s="18">
        <v>4</v>
      </c>
      <c r="L114" s="18">
        <v>4</v>
      </c>
      <c r="M114" s="18">
        <v>4</v>
      </c>
      <c r="N114" s="18">
        <v>3</v>
      </c>
      <c r="O114" s="15">
        <v>3</v>
      </c>
      <c r="P114" s="17">
        <v>4</v>
      </c>
      <c r="Q114" s="18">
        <v>3</v>
      </c>
      <c r="R114" s="18">
        <v>4</v>
      </c>
      <c r="S114" s="15">
        <v>3</v>
      </c>
      <c r="T114" s="17">
        <v>2</v>
      </c>
      <c r="U114" s="18">
        <v>3</v>
      </c>
      <c r="V114" s="18">
        <v>2</v>
      </c>
      <c r="W114" s="18">
        <v>3.8888888888888902</v>
      </c>
      <c r="X114" s="18">
        <v>2</v>
      </c>
      <c r="Y114" s="15">
        <v>3</v>
      </c>
      <c r="Z114" s="16">
        <f t="shared" si="1"/>
        <v>3.5169082125603865</v>
      </c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</row>
    <row r="115" spans="1:49" x14ac:dyDescent="0.2">
      <c r="A115" t="s">
        <v>259</v>
      </c>
      <c r="B115" s="11" t="s">
        <v>260</v>
      </c>
      <c r="C115" s="17">
        <v>2</v>
      </c>
      <c r="D115" s="18">
        <v>1</v>
      </c>
      <c r="E115" s="18">
        <v>4</v>
      </c>
      <c r="F115" s="18">
        <v>2</v>
      </c>
      <c r="G115" s="18">
        <v>3</v>
      </c>
      <c r="H115" s="18">
        <v>3</v>
      </c>
      <c r="I115" s="15">
        <v>1</v>
      </c>
      <c r="J115" s="17">
        <v>5</v>
      </c>
      <c r="K115" s="18">
        <v>2</v>
      </c>
      <c r="L115" s="18">
        <v>3</v>
      </c>
      <c r="M115" s="18">
        <v>3</v>
      </c>
      <c r="N115" s="18">
        <v>2</v>
      </c>
      <c r="O115" s="15">
        <v>2</v>
      </c>
      <c r="P115" s="17">
        <v>2</v>
      </c>
      <c r="Q115" s="18">
        <v>3</v>
      </c>
      <c r="R115" s="18">
        <v>2</v>
      </c>
      <c r="S115" s="15">
        <v>3</v>
      </c>
      <c r="T115" s="17">
        <v>2</v>
      </c>
      <c r="U115" s="18">
        <v>4</v>
      </c>
      <c r="V115" s="18">
        <v>4</v>
      </c>
      <c r="W115" s="18">
        <v>2.7777777777777799</v>
      </c>
      <c r="X115" s="18">
        <v>2</v>
      </c>
      <c r="Y115" s="15">
        <v>3</v>
      </c>
      <c r="Z115" s="16">
        <f t="shared" si="1"/>
        <v>2.6425120772946862</v>
      </c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</row>
    <row r="116" spans="1:49" x14ac:dyDescent="0.2">
      <c r="A116" t="s">
        <v>261</v>
      </c>
      <c r="B116" s="11" t="s">
        <v>262</v>
      </c>
      <c r="C116" s="17">
        <v>3</v>
      </c>
      <c r="D116" s="18">
        <v>1</v>
      </c>
      <c r="E116" s="18">
        <v>5</v>
      </c>
      <c r="F116" s="18">
        <v>1</v>
      </c>
      <c r="G116" s="18">
        <v>4</v>
      </c>
      <c r="H116" s="18">
        <v>4</v>
      </c>
      <c r="I116" s="15">
        <v>2</v>
      </c>
      <c r="J116" s="17">
        <v>5</v>
      </c>
      <c r="K116" s="18">
        <v>2</v>
      </c>
      <c r="L116" s="18">
        <v>4</v>
      </c>
      <c r="M116" s="18">
        <v>4</v>
      </c>
      <c r="N116" s="18">
        <v>4</v>
      </c>
      <c r="O116" s="15">
        <v>2</v>
      </c>
      <c r="P116" s="17">
        <v>3</v>
      </c>
      <c r="Q116" s="18">
        <v>3</v>
      </c>
      <c r="R116" s="18">
        <v>3</v>
      </c>
      <c r="S116" s="15">
        <v>3</v>
      </c>
      <c r="T116" s="17">
        <v>2</v>
      </c>
      <c r="U116" s="18">
        <v>4</v>
      </c>
      <c r="V116" s="18">
        <v>5</v>
      </c>
      <c r="W116" s="18">
        <v>3.3333333333333299</v>
      </c>
      <c r="X116" s="18">
        <v>2</v>
      </c>
      <c r="Y116" s="15">
        <v>3</v>
      </c>
      <c r="Z116" s="16">
        <f t="shared" si="1"/>
        <v>3.1449275362318838</v>
      </c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</row>
    <row r="117" spans="1:49" x14ac:dyDescent="0.2">
      <c r="A117" t="s">
        <v>263</v>
      </c>
      <c r="B117" s="11" t="s">
        <v>264</v>
      </c>
      <c r="C117" s="17">
        <v>5</v>
      </c>
      <c r="D117" s="18">
        <v>3</v>
      </c>
      <c r="E117" s="18">
        <v>5</v>
      </c>
      <c r="F117" s="18">
        <v>2</v>
      </c>
      <c r="G117" s="18">
        <v>5</v>
      </c>
      <c r="H117" s="18">
        <v>5</v>
      </c>
      <c r="I117" s="15">
        <v>3</v>
      </c>
      <c r="J117" s="17">
        <v>5</v>
      </c>
      <c r="K117" s="18">
        <v>4</v>
      </c>
      <c r="L117" s="18">
        <v>4</v>
      </c>
      <c r="M117" s="18">
        <v>4</v>
      </c>
      <c r="N117" s="18">
        <v>5</v>
      </c>
      <c r="O117" s="15">
        <v>2</v>
      </c>
      <c r="P117" s="17">
        <v>4</v>
      </c>
      <c r="Q117" s="18">
        <v>3</v>
      </c>
      <c r="R117" s="18">
        <v>4</v>
      </c>
      <c r="S117" s="15">
        <v>4</v>
      </c>
      <c r="T117" s="17">
        <v>3</v>
      </c>
      <c r="U117" s="18">
        <v>4</v>
      </c>
      <c r="V117" s="18">
        <v>5</v>
      </c>
      <c r="W117" s="18">
        <v>5</v>
      </c>
      <c r="X117" s="18">
        <v>3</v>
      </c>
      <c r="Y117" s="15">
        <v>3</v>
      </c>
      <c r="Z117" s="16">
        <f t="shared" si="1"/>
        <v>3.9130434782608696</v>
      </c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</row>
    <row r="118" spans="1:49" x14ac:dyDescent="0.2">
      <c r="A118" t="s">
        <v>265</v>
      </c>
      <c r="B118" s="11" t="s">
        <v>266</v>
      </c>
      <c r="C118" s="17">
        <v>2</v>
      </c>
      <c r="D118" s="18">
        <v>5</v>
      </c>
      <c r="E118" s="18">
        <v>2</v>
      </c>
      <c r="F118" s="18">
        <v>5</v>
      </c>
      <c r="G118" s="18">
        <v>2</v>
      </c>
      <c r="H118" s="18">
        <v>3</v>
      </c>
      <c r="I118" s="15">
        <v>5</v>
      </c>
      <c r="J118" s="17">
        <v>2</v>
      </c>
      <c r="K118" s="18">
        <v>2</v>
      </c>
      <c r="L118" s="18">
        <v>2</v>
      </c>
      <c r="M118" s="18">
        <v>1</v>
      </c>
      <c r="N118" s="18">
        <v>2</v>
      </c>
      <c r="O118" s="15">
        <v>3</v>
      </c>
      <c r="P118" s="17">
        <v>4</v>
      </c>
      <c r="Q118" s="18">
        <v>3</v>
      </c>
      <c r="R118" s="18">
        <v>4</v>
      </c>
      <c r="S118" s="15">
        <v>2</v>
      </c>
      <c r="T118" s="17">
        <v>5</v>
      </c>
      <c r="U118" s="18">
        <v>3</v>
      </c>
      <c r="V118" s="18">
        <v>1</v>
      </c>
      <c r="W118" s="18">
        <v>2.2222222222222201</v>
      </c>
      <c r="X118" s="18">
        <v>1</v>
      </c>
      <c r="Y118" s="15">
        <v>1</v>
      </c>
      <c r="Z118" s="16">
        <f t="shared" si="1"/>
        <v>2.7053140096618358</v>
      </c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</row>
    <row r="119" spans="1:49" x14ac:dyDescent="0.2">
      <c r="A119" t="s">
        <v>267</v>
      </c>
      <c r="B119" s="11" t="s">
        <v>268</v>
      </c>
      <c r="C119" s="17">
        <v>1</v>
      </c>
      <c r="D119" s="18">
        <v>3</v>
      </c>
      <c r="E119" s="18">
        <v>2</v>
      </c>
      <c r="F119" s="18">
        <v>3</v>
      </c>
      <c r="G119" s="18">
        <v>2</v>
      </c>
      <c r="H119" s="18">
        <v>3</v>
      </c>
      <c r="I119" s="15">
        <v>5</v>
      </c>
      <c r="J119" s="17">
        <v>3</v>
      </c>
      <c r="K119" s="18">
        <v>2</v>
      </c>
      <c r="L119" s="18">
        <v>3</v>
      </c>
      <c r="M119" s="18">
        <v>1</v>
      </c>
      <c r="N119" s="18">
        <v>2</v>
      </c>
      <c r="O119" s="15">
        <v>3</v>
      </c>
      <c r="P119" s="17">
        <v>5</v>
      </c>
      <c r="Q119" s="18">
        <v>3</v>
      </c>
      <c r="R119" s="18">
        <v>4</v>
      </c>
      <c r="S119" s="15">
        <v>2</v>
      </c>
      <c r="T119" s="17">
        <v>5</v>
      </c>
      <c r="U119" s="18">
        <v>3</v>
      </c>
      <c r="V119" s="18">
        <v>2</v>
      </c>
      <c r="W119" s="18">
        <v>2.2222222222222201</v>
      </c>
      <c r="X119" s="18">
        <v>2</v>
      </c>
      <c r="Y119" s="15">
        <v>3</v>
      </c>
      <c r="Z119" s="16">
        <f t="shared" si="1"/>
        <v>2.7922705314009666</v>
      </c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</row>
    <row r="120" spans="1:49" x14ac:dyDescent="0.2">
      <c r="A120" t="s">
        <v>269</v>
      </c>
      <c r="B120" s="11" t="s">
        <v>270</v>
      </c>
      <c r="C120" s="17">
        <v>1</v>
      </c>
      <c r="D120" s="18">
        <v>5</v>
      </c>
      <c r="E120" s="18">
        <v>2</v>
      </c>
      <c r="F120" s="18">
        <v>5</v>
      </c>
      <c r="G120" s="18">
        <v>1</v>
      </c>
      <c r="H120" s="18">
        <v>1</v>
      </c>
      <c r="I120" s="15">
        <v>5</v>
      </c>
      <c r="J120" s="17">
        <v>3</v>
      </c>
      <c r="K120" s="18">
        <v>3</v>
      </c>
      <c r="L120" s="18">
        <v>2</v>
      </c>
      <c r="M120" s="18">
        <v>1</v>
      </c>
      <c r="N120" s="18">
        <v>1</v>
      </c>
      <c r="O120" s="15">
        <v>2</v>
      </c>
      <c r="P120" s="17">
        <v>4</v>
      </c>
      <c r="Q120" s="18">
        <v>2</v>
      </c>
      <c r="R120" s="18">
        <v>4</v>
      </c>
      <c r="S120" s="15">
        <v>1</v>
      </c>
      <c r="T120" s="17">
        <v>5</v>
      </c>
      <c r="U120" s="18">
        <v>2</v>
      </c>
      <c r="V120" s="18">
        <v>1</v>
      </c>
      <c r="W120" s="18">
        <v>0.55555555555555602</v>
      </c>
      <c r="X120" s="18">
        <v>2</v>
      </c>
      <c r="Y120" s="15">
        <v>2</v>
      </c>
      <c r="Z120" s="16">
        <f t="shared" si="1"/>
        <v>2.4154589371980677</v>
      </c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</row>
    <row r="121" spans="1:49" x14ac:dyDescent="0.2">
      <c r="A121" t="s">
        <v>271</v>
      </c>
      <c r="B121" s="11" t="s">
        <v>272</v>
      </c>
      <c r="C121" s="17">
        <v>3</v>
      </c>
      <c r="D121" s="18">
        <v>2</v>
      </c>
      <c r="E121" s="18">
        <v>3</v>
      </c>
      <c r="F121" s="18">
        <v>4</v>
      </c>
      <c r="G121" s="18">
        <v>2</v>
      </c>
      <c r="H121" s="18">
        <v>3</v>
      </c>
      <c r="I121" s="15">
        <v>2</v>
      </c>
      <c r="J121" s="17">
        <v>3</v>
      </c>
      <c r="K121" s="18">
        <v>3</v>
      </c>
      <c r="L121" s="18">
        <v>2</v>
      </c>
      <c r="M121" s="18">
        <v>2</v>
      </c>
      <c r="N121" s="18">
        <v>2</v>
      </c>
      <c r="O121" s="15">
        <v>2</v>
      </c>
      <c r="P121" s="17">
        <v>2</v>
      </c>
      <c r="Q121" s="18">
        <v>3</v>
      </c>
      <c r="R121" s="18">
        <v>3</v>
      </c>
      <c r="S121" s="15">
        <v>2</v>
      </c>
      <c r="T121" s="17">
        <v>1</v>
      </c>
      <c r="U121" s="18">
        <v>2</v>
      </c>
      <c r="V121" s="18">
        <v>1</v>
      </c>
      <c r="W121" s="18">
        <v>2.7777777777777799</v>
      </c>
      <c r="X121" s="18">
        <v>1</v>
      </c>
      <c r="Y121" s="15">
        <v>2</v>
      </c>
      <c r="Z121" s="16">
        <f t="shared" si="1"/>
        <v>2.2946859903381642</v>
      </c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</row>
    <row r="122" spans="1:49" x14ac:dyDescent="0.2">
      <c r="A122" t="s">
        <v>273</v>
      </c>
      <c r="B122" s="11" t="s">
        <v>274</v>
      </c>
      <c r="C122" s="17">
        <v>4</v>
      </c>
      <c r="D122" s="18">
        <v>2</v>
      </c>
      <c r="E122" s="18">
        <v>3</v>
      </c>
      <c r="F122" s="18">
        <v>2</v>
      </c>
      <c r="G122" s="18">
        <v>3</v>
      </c>
      <c r="H122" s="18">
        <v>4</v>
      </c>
      <c r="I122" s="15">
        <v>2</v>
      </c>
      <c r="J122" s="17">
        <v>4</v>
      </c>
      <c r="K122" s="18">
        <v>2</v>
      </c>
      <c r="L122" s="18">
        <v>4</v>
      </c>
      <c r="M122" s="18">
        <v>3</v>
      </c>
      <c r="N122" s="18">
        <v>3</v>
      </c>
      <c r="O122" s="15">
        <v>2</v>
      </c>
      <c r="P122" s="17">
        <v>3</v>
      </c>
      <c r="Q122" s="18">
        <v>3</v>
      </c>
      <c r="R122" s="18">
        <v>3</v>
      </c>
      <c r="S122" s="15">
        <v>3</v>
      </c>
      <c r="T122" s="17">
        <v>2</v>
      </c>
      <c r="U122" s="18">
        <v>4</v>
      </c>
      <c r="V122" s="18">
        <v>4</v>
      </c>
      <c r="W122" s="18">
        <v>3.8888888888888902</v>
      </c>
      <c r="X122" s="18">
        <v>3</v>
      </c>
      <c r="Y122" s="15">
        <v>3</v>
      </c>
      <c r="Z122" s="16">
        <f t="shared" si="1"/>
        <v>3.0386473429951688</v>
      </c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</row>
    <row r="123" spans="1:49" x14ac:dyDescent="0.2">
      <c r="A123" t="s">
        <v>275</v>
      </c>
      <c r="B123" s="11" t="s">
        <v>276</v>
      </c>
      <c r="C123" s="17">
        <v>4</v>
      </c>
      <c r="D123" s="18">
        <v>3</v>
      </c>
      <c r="E123" s="18">
        <v>4</v>
      </c>
      <c r="F123" s="18">
        <v>2</v>
      </c>
      <c r="G123" s="18">
        <v>3</v>
      </c>
      <c r="H123" s="18">
        <v>4</v>
      </c>
      <c r="I123" s="15">
        <v>2</v>
      </c>
      <c r="J123" s="17">
        <v>4</v>
      </c>
      <c r="K123" s="18">
        <v>3</v>
      </c>
      <c r="L123" s="18">
        <v>2</v>
      </c>
      <c r="M123" s="18">
        <v>3</v>
      </c>
      <c r="N123" s="18">
        <v>2</v>
      </c>
      <c r="O123" s="15">
        <v>1</v>
      </c>
      <c r="P123" s="17">
        <v>3</v>
      </c>
      <c r="Q123" s="18">
        <v>2</v>
      </c>
      <c r="R123" s="18">
        <v>4</v>
      </c>
      <c r="S123" s="15">
        <v>2</v>
      </c>
      <c r="T123" s="17">
        <v>3</v>
      </c>
      <c r="U123" s="18">
        <v>4</v>
      </c>
      <c r="V123" s="18">
        <v>5</v>
      </c>
      <c r="W123" s="18">
        <v>3.3333333333333299</v>
      </c>
      <c r="X123" s="18">
        <v>1</v>
      </c>
      <c r="Y123" s="15">
        <v>4</v>
      </c>
      <c r="Z123" s="16">
        <f t="shared" si="1"/>
        <v>2.9710144927536231</v>
      </c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</row>
    <row r="124" spans="1:49" x14ac:dyDescent="0.2">
      <c r="A124" t="s">
        <v>277</v>
      </c>
      <c r="B124" s="11" t="s">
        <v>278</v>
      </c>
      <c r="C124" s="17">
        <v>2</v>
      </c>
      <c r="D124" s="18">
        <v>2</v>
      </c>
      <c r="E124" s="18">
        <v>3</v>
      </c>
      <c r="F124" s="18">
        <v>3</v>
      </c>
      <c r="G124" s="18">
        <v>3</v>
      </c>
      <c r="H124" s="18">
        <v>3</v>
      </c>
      <c r="I124" s="15">
        <v>4</v>
      </c>
      <c r="J124" s="17">
        <v>5</v>
      </c>
      <c r="K124" s="18">
        <v>3</v>
      </c>
      <c r="L124" s="18">
        <v>4</v>
      </c>
      <c r="M124" s="18">
        <v>4</v>
      </c>
      <c r="N124" s="18">
        <v>5</v>
      </c>
      <c r="O124" s="15">
        <v>2</v>
      </c>
      <c r="P124" s="17">
        <v>2</v>
      </c>
      <c r="Q124" s="18">
        <v>2</v>
      </c>
      <c r="R124" s="18">
        <v>3</v>
      </c>
      <c r="S124" s="15">
        <v>3</v>
      </c>
      <c r="T124" s="17">
        <v>3</v>
      </c>
      <c r="U124" s="18">
        <v>4</v>
      </c>
      <c r="V124" s="18">
        <v>2</v>
      </c>
      <c r="W124" s="18">
        <v>2.2222222222222201</v>
      </c>
      <c r="X124" s="18">
        <v>3</v>
      </c>
      <c r="Y124" s="15">
        <v>4</v>
      </c>
      <c r="Z124" s="16">
        <f t="shared" si="1"/>
        <v>3.0966183574879222</v>
      </c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</row>
    <row r="125" spans="1:49" x14ac:dyDescent="0.2">
      <c r="A125" t="s">
        <v>279</v>
      </c>
      <c r="B125" s="11" t="s">
        <v>280</v>
      </c>
      <c r="C125" s="17">
        <v>3</v>
      </c>
      <c r="D125" s="18">
        <v>3</v>
      </c>
      <c r="E125" s="18">
        <v>2</v>
      </c>
      <c r="F125" s="18">
        <v>1</v>
      </c>
      <c r="G125" s="18">
        <v>2</v>
      </c>
      <c r="H125" s="18">
        <v>3</v>
      </c>
      <c r="I125" s="15">
        <v>2</v>
      </c>
      <c r="J125" s="17">
        <v>3</v>
      </c>
      <c r="K125" s="18">
        <v>1</v>
      </c>
      <c r="L125" s="18">
        <v>2</v>
      </c>
      <c r="M125" s="18">
        <v>1</v>
      </c>
      <c r="N125" s="18">
        <v>2</v>
      </c>
      <c r="O125" s="15">
        <v>2</v>
      </c>
      <c r="P125" s="17">
        <v>1</v>
      </c>
      <c r="Q125" s="18">
        <v>2</v>
      </c>
      <c r="R125" s="18">
        <v>2</v>
      </c>
      <c r="S125" s="15">
        <v>2</v>
      </c>
      <c r="T125" s="17">
        <v>1</v>
      </c>
      <c r="U125" s="18">
        <v>3</v>
      </c>
      <c r="V125" s="18">
        <v>1</v>
      </c>
      <c r="W125" s="18">
        <v>2.7777777777777799</v>
      </c>
      <c r="X125" s="18">
        <v>1</v>
      </c>
      <c r="Y125" s="15">
        <v>2</v>
      </c>
      <c r="Z125" s="16">
        <f t="shared" si="1"/>
        <v>1.9468599033816425</v>
      </c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</row>
    <row r="126" spans="1:49" x14ac:dyDescent="0.2">
      <c r="A126" t="s">
        <v>281</v>
      </c>
      <c r="B126" s="11" t="s">
        <v>282</v>
      </c>
      <c r="C126" s="17">
        <v>3</v>
      </c>
      <c r="D126" s="18">
        <v>1</v>
      </c>
      <c r="E126" s="18">
        <v>4</v>
      </c>
      <c r="F126" s="18">
        <v>1</v>
      </c>
      <c r="G126" s="18">
        <v>5</v>
      </c>
      <c r="H126" s="18">
        <v>3</v>
      </c>
      <c r="I126" s="15">
        <v>2</v>
      </c>
      <c r="J126" s="17">
        <v>4</v>
      </c>
      <c r="K126" s="18">
        <v>3</v>
      </c>
      <c r="L126" s="18">
        <v>3</v>
      </c>
      <c r="M126" s="18">
        <v>4</v>
      </c>
      <c r="N126" s="18">
        <v>2</v>
      </c>
      <c r="O126" s="15">
        <v>1</v>
      </c>
      <c r="P126" s="17">
        <v>2</v>
      </c>
      <c r="Q126" s="18">
        <v>2</v>
      </c>
      <c r="R126" s="18">
        <v>2</v>
      </c>
      <c r="S126" s="15">
        <v>2</v>
      </c>
      <c r="T126" s="17">
        <v>2</v>
      </c>
      <c r="U126" s="18">
        <v>3</v>
      </c>
      <c r="V126" s="18">
        <v>5</v>
      </c>
      <c r="W126" s="18">
        <v>3.3333333333333299</v>
      </c>
      <c r="X126" s="18">
        <v>2</v>
      </c>
      <c r="Y126" s="15">
        <v>3</v>
      </c>
      <c r="Z126" s="16">
        <f t="shared" si="1"/>
        <v>2.7101449275362315</v>
      </c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</row>
    <row r="127" spans="1:49" x14ac:dyDescent="0.2">
      <c r="A127" t="s">
        <v>844</v>
      </c>
      <c r="B127" s="11" t="s">
        <v>283</v>
      </c>
      <c r="C127" s="17">
        <v>2</v>
      </c>
      <c r="D127" s="18">
        <v>1</v>
      </c>
      <c r="E127" s="18">
        <v>2</v>
      </c>
      <c r="F127" s="18">
        <v>2</v>
      </c>
      <c r="G127" s="18">
        <v>2</v>
      </c>
      <c r="H127" s="18">
        <v>2</v>
      </c>
      <c r="I127" s="15">
        <v>1</v>
      </c>
      <c r="J127" s="17">
        <v>2</v>
      </c>
      <c r="K127" s="18">
        <v>2</v>
      </c>
      <c r="L127" s="18">
        <v>2</v>
      </c>
      <c r="M127" s="18">
        <v>1</v>
      </c>
      <c r="N127" s="18">
        <v>2</v>
      </c>
      <c r="O127" s="15">
        <v>2</v>
      </c>
      <c r="P127" s="17">
        <v>3</v>
      </c>
      <c r="Q127" s="18">
        <v>3</v>
      </c>
      <c r="R127" s="18">
        <v>3</v>
      </c>
      <c r="S127" s="15">
        <v>1</v>
      </c>
      <c r="T127" s="17">
        <v>3</v>
      </c>
      <c r="U127" s="18">
        <v>3</v>
      </c>
      <c r="V127" s="18">
        <v>1</v>
      </c>
      <c r="W127" s="18">
        <v>2.2222222222222201</v>
      </c>
      <c r="X127" s="18">
        <v>2</v>
      </c>
      <c r="Y127" s="15">
        <v>2</v>
      </c>
      <c r="Z127" s="16">
        <f t="shared" si="1"/>
        <v>2.0096618357487923</v>
      </c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</row>
    <row r="128" spans="1:49" x14ac:dyDescent="0.2">
      <c r="A128" t="s">
        <v>284</v>
      </c>
      <c r="B128" s="11" t="s">
        <v>285</v>
      </c>
      <c r="C128" s="17">
        <v>2</v>
      </c>
      <c r="D128" s="18">
        <v>3</v>
      </c>
      <c r="E128" s="18">
        <v>2</v>
      </c>
      <c r="F128" s="18">
        <v>3</v>
      </c>
      <c r="G128" s="18">
        <v>1</v>
      </c>
      <c r="H128" s="18">
        <v>2</v>
      </c>
      <c r="I128" s="15">
        <v>2</v>
      </c>
      <c r="J128" s="17">
        <v>2</v>
      </c>
      <c r="K128" s="18">
        <v>1</v>
      </c>
      <c r="L128" s="18">
        <v>2</v>
      </c>
      <c r="M128" s="18">
        <v>1</v>
      </c>
      <c r="N128" s="18">
        <v>1</v>
      </c>
      <c r="O128" s="15">
        <v>2</v>
      </c>
      <c r="P128" s="17">
        <v>2</v>
      </c>
      <c r="Q128" s="18">
        <v>2</v>
      </c>
      <c r="R128" s="18">
        <v>1</v>
      </c>
      <c r="S128" s="15">
        <v>1</v>
      </c>
      <c r="T128" s="17">
        <v>1</v>
      </c>
      <c r="U128" s="18">
        <v>3</v>
      </c>
      <c r="V128" s="18">
        <v>1</v>
      </c>
      <c r="W128" s="18">
        <v>2.7777777777777799</v>
      </c>
      <c r="X128" s="18">
        <v>1</v>
      </c>
      <c r="Y128" s="15">
        <v>2</v>
      </c>
      <c r="Z128" s="16">
        <f t="shared" si="1"/>
        <v>1.7729468599033817</v>
      </c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</row>
    <row r="129" spans="1:49" x14ac:dyDescent="0.2">
      <c r="A129" t="s">
        <v>286</v>
      </c>
      <c r="B129" s="11" t="s">
        <v>287</v>
      </c>
      <c r="C129" s="17">
        <v>2</v>
      </c>
      <c r="D129" s="18">
        <v>4</v>
      </c>
      <c r="E129" s="18">
        <v>2</v>
      </c>
      <c r="F129" s="18">
        <v>4</v>
      </c>
      <c r="G129" s="18">
        <v>1</v>
      </c>
      <c r="H129" s="18">
        <v>2</v>
      </c>
      <c r="I129" s="15">
        <v>2</v>
      </c>
      <c r="J129" s="17">
        <v>3</v>
      </c>
      <c r="K129" s="18">
        <v>2</v>
      </c>
      <c r="L129" s="18">
        <v>2</v>
      </c>
      <c r="M129" s="18">
        <v>1</v>
      </c>
      <c r="N129" s="18">
        <v>3</v>
      </c>
      <c r="O129" s="15">
        <v>2</v>
      </c>
      <c r="P129" s="17">
        <v>2</v>
      </c>
      <c r="Q129" s="18">
        <v>2</v>
      </c>
      <c r="R129" s="18">
        <v>1</v>
      </c>
      <c r="S129" s="15">
        <v>1</v>
      </c>
      <c r="T129" s="17">
        <v>1</v>
      </c>
      <c r="U129" s="18">
        <v>2</v>
      </c>
      <c r="V129" s="18">
        <v>1</v>
      </c>
      <c r="W129" s="18">
        <v>2.7777777777777799</v>
      </c>
      <c r="X129" s="18">
        <v>1</v>
      </c>
      <c r="Y129" s="15">
        <v>2</v>
      </c>
      <c r="Z129" s="16">
        <f t="shared" si="1"/>
        <v>1.9903381642512077</v>
      </c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</row>
    <row r="130" spans="1:49" x14ac:dyDescent="0.2">
      <c r="A130" t="s">
        <v>288</v>
      </c>
      <c r="B130" s="11" t="s">
        <v>289</v>
      </c>
      <c r="C130" s="17">
        <v>4</v>
      </c>
      <c r="D130" s="18">
        <v>1</v>
      </c>
      <c r="E130" s="18">
        <v>1</v>
      </c>
      <c r="F130" s="18">
        <v>2</v>
      </c>
      <c r="G130" s="18">
        <v>4</v>
      </c>
      <c r="H130" s="18">
        <v>4</v>
      </c>
      <c r="I130" s="15">
        <v>2</v>
      </c>
      <c r="J130" s="17">
        <v>4</v>
      </c>
      <c r="K130" s="18">
        <v>2</v>
      </c>
      <c r="L130" s="18">
        <v>3</v>
      </c>
      <c r="M130" s="18">
        <v>3</v>
      </c>
      <c r="N130" s="18">
        <v>2</v>
      </c>
      <c r="O130" s="15">
        <v>2</v>
      </c>
      <c r="P130" s="17">
        <v>2</v>
      </c>
      <c r="Q130" s="18">
        <v>2</v>
      </c>
      <c r="R130" s="18">
        <v>2</v>
      </c>
      <c r="S130" s="15">
        <v>2</v>
      </c>
      <c r="T130" s="17">
        <v>3</v>
      </c>
      <c r="U130" s="18">
        <v>4</v>
      </c>
      <c r="V130" s="18">
        <v>5</v>
      </c>
      <c r="W130" s="18">
        <v>3.3333333333333299</v>
      </c>
      <c r="X130" s="18">
        <v>2</v>
      </c>
      <c r="Y130" s="15">
        <v>3</v>
      </c>
      <c r="Z130" s="16">
        <f t="shared" ref="Z130:Z193" si="2">AVERAGE(C130:Y130)</f>
        <v>2.7101449275362315</v>
      </c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</row>
    <row r="131" spans="1:49" x14ac:dyDescent="0.2">
      <c r="A131" t="s">
        <v>290</v>
      </c>
      <c r="B131" s="11" t="s">
        <v>291</v>
      </c>
      <c r="C131" s="17">
        <v>2</v>
      </c>
      <c r="D131" s="18">
        <v>2</v>
      </c>
      <c r="E131" s="18">
        <v>2</v>
      </c>
      <c r="F131" s="18">
        <v>1</v>
      </c>
      <c r="G131" s="18">
        <v>1</v>
      </c>
      <c r="H131" s="18">
        <v>2</v>
      </c>
      <c r="I131" s="15">
        <v>2</v>
      </c>
      <c r="J131" s="17">
        <v>2</v>
      </c>
      <c r="K131" s="18">
        <v>1</v>
      </c>
      <c r="L131" s="18">
        <v>2</v>
      </c>
      <c r="M131" s="18">
        <v>1</v>
      </c>
      <c r="N131" s="18">
        <v>2</v>
      </c>
      <c r="O131" s="15">
        <v>2</v>
      </c>
      <c r="P131" s="17">
        <v>1</v>
      </c>
      <c r="Q131" s="18">
        <v>2</v>
      </c>
      <c r="R131" s="18">
        <v>1</v>
      </c>
      <c r="S131" s="15">
        <v>1</v>
      </c>
      <c r="T131" s="17">
        <v>1</v>
      </c>
      <c r="U131" s="18">
        <v>2</v>
      </c>
      <c r="V131" s="18">
        <v>1</v>
      </c>
      <c r="W131" s="18">
        <v>2.7777777777777799</v>
      </c>
      <c r="X131" s="18">
        <v>1</v>
      </c>
      <c r="Y131" s="15">
        <v>2</v>
      </c>
      <c r="Z131" s="16">
        <f t="shared" si="2"/>
        <v>1.5990338164251208</v>
      </c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</row>
    <row r="132" spans="1:49" x14ac:dyDescent="0.2">
      <c r="A132" t="s">
        <v>292</v>
      </c>
      <c r="B132" s="11" t="s">
        <v>293</v>
      </c>
      <c r="C132" s="17">
        <v>2</v>
      </c>
      <c r="D132" s="18">
        <v>1</v>
      </c>
      <c r="E132" s="18">
        <v>2</v>
      </c>
      <c r="F132" s="18">
        <v>2</v>
      </c>
      <c r="G132" s="18">
        <v>3</v>
      </c>
      <c r="H132" s="18">
        <v>3</v>
      </c>
      <c r="I132" s="15">
        <v>2</v>
      </c>
      <c r="J132" s="17">
        <v>3</v>
      </c>
      <c r="K132" s="18">
        <v>1</v>
      </c>
      <c r="L132" s="18">
        <v>3</v>
      </c>
      <c r="M132" s="18">
        <v>3</v>
      </c>
      <c r="N132" s="18">
        <v>1</v>
      </c>
      <c r="O132" s="15">
        <v>2</v>
      </c>
      <c r="P132" s="17">
        <v>1</v>
      </c>
      <c r="Q132" s="18">
        <v>2</v>
      </c>
      <c r="R132" s="18">
        <v>1</v>
      </c>
      <c r="S132" s="15">
        <v>1</v>
      </c>
      <c r="T132" s="17">
        <v>1</v>
      </c>
      <c r="U132" s="18">
        <v>2</v>
      </c>
      <c r="V132" s="18">
        <v>5</v>
      </c>
      <c r="W132" s="18">
        <v>2.7777777777777799</v>
      </c>
      <c r="X132" s="18">
        <v>3</v>
      </c>
      <c r="Y132" s="15">
        <v>2</v>
      </c>
      <c r="Z132" s="16">
        <f t="shared" si="2"/>
        <v>2.1207729468599035</v>
      </c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</row>
    <row r="133" spans="1:49" x14ac:dyDescent="0.2">
      <c r="A133" t="s">
        <v>294</v>
      </c>
      <c r="B133" s="11" t="s">
        <v>295</v>
      </c>
      <c r="C133" s="17">
        <v>3</v>
      </c>
      <c r="D133" s="18">
        <v>5</v>
      </c>
      <c r="E133" s="18">
        <v>2</v>
      </c>
      <c r="F133" s="18">
        <v>5</v>
      </c>
      <c r="G133" s="18">
        <v>1</v>
      </c>
      <c r="H133" s="18">
        <v>4</v>
      </c>
      <c r="I133" s="15">
        <v>4</v>
      </c>
      <c r="J133" s="17">
        <v>4</v>
      </c>
      <c r="K133" s="18">
        <v>3</v>
      </c>
      <c r="L133" s="18">
        <v>2</v>
      </c>
      <c r="M133" s="18">
        <v>2</v>
      </c>
      <c r="N133" s="18">
        <v>3</v>
      </c>
      <c r="O133" s="15">
        <v>3</v>
      </c>
      <c r="P133" s="17">
        <v>4</v>
      </c>
      <c r="Q133" s="18">
        <v>3</v>
      </c>
      <c r="R133" s="18">
        <v>3</v>
      </c>
      <c r="S133" s="15">
        <v>3</v>
      </c>
      <c r="T133" s="17">
        <v>4</v>
      </c>
      <c r="U133" s="18">
        <v>3</v>
      </c>
      <c r="V133" s="18">
        <v>2</v>
      </c>
      <c r="W133" s="18">
        <v>3.3333333333333299</v>
      </c>
      <c r="X133" s="18">
        <v>3</v>
      </c>
      <c r="Y133" s="15">
        <v>4</v>
      </c>
      <c r="Z133" s="16">
        <f t="shared" si="2"/>
        <v>3.1884057971014492</v>
      </c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</row>
    <row r="134" spans="1:49" x14ac:dyDescent="0.2">
      <c r="A134" t="s">
        <v>296</v>
      </c>
      <c r="B134" s="11" t="s">
        <v>297</v>
      </c>
      <c r="C134" s="17">
        <v>3</v>
      </c>
      <c r="D134" s="18">
        <v>3</v>
      </c>
      <c r="E134" s="18">
        <v>2</v>
      </c>
      <c r="F134" s="18">
        <v>3</v>
      </c>
      <c r="G134" s="18">
        <v>2</v>
      </c>
      <c r="H134" s="18">
        <v>3</v>
      </c>
      <c r="I134" s="15">
        <v>1</v>
      </c>
      <c r="J134" s="17">
        <v>3</v>
      </c>
      <c r="K134" s="18">
        <v>3</v>
      </c>
      <c r="L134" s="18">
        <v>3</v>
      </c>
      <c r="M134" s="18">
        <v>3</v>
      </c>
      <c r="N134" s="18">
        <v>2</v>
      </c>
      <c r="O134" s="15">
        <v>2</v>
      </c>
      <c r="P134" s="17">
        <v>2</v>
      </c>
      <c r="Q134" s="18">
        <v>3</v>
      </c>
      <c r="R134" s="18">
        <v>3</v>
      </c>
      <c r="S134" s="15">
        <v>3</v>
      </c>
      <c r="T134" s="17">
        <v>2</v>
      </c>
      <c r="U134" s="18">
        <v>4</v>
      </c>
      <c r="V134" s="18">
        <v>1</v>
      </c>
      <c r="W134" s="18">
        <v>2.7777777777777799</v>
      </c>
      <c r="X134" s="18">
        <v>2</v>
      </c>
      <c r="Y134" s="15">
        <v>4</v>
      </c>
      <c r="Z134" s="16">
        <f t="shared" si="2"/>
        <v>2.5990338164251208</v>
      </c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</row>
    <row r="135" spans="1:49" x14ac:dyDescent="0.2">
      <c r="A135" t="s">
        <v>298</v>
      </c>
      <c r="B135" s="11" t="s">
        <v>299</v>
      </c>
      <c r="C135" s="17">
        <v>4</v>
      </c>
      <c r="D135" s="18">
        <v>2</v>
      </c>
      <c r="E135" s="18">
        <v>1</v>
      </c>
      <c r="F135" s="18">
        <v>2</v>
      </c>
      <c r="G135" s="18">
        <v>2</v>
      </c>
      <c r="H135" s="18">
        <v>3</v>
      </c>
      <c r="I135" s="15">
        <v>3</v>
      </c>
      <c r="J135" s="17">
        <v>2</v>
      </c>
      <c r="K135" s="18">
        <v>3</v>
      </c>
      <c r="L135" s="18">
        <v>3</v>
      </c>
      <c r="M135" s="18">
        <v>1</v>
      </c>
      <c r="N135" s="18">
        <v>2</v>
      </c>
      <c r="O135" s="15">
        <v>2</v>
      </c>
      <c r="P135" s="17">
        <v>4</v>
      </c>
      <c r="Q135" s="18">
        <v>3</v>
      </c>
      <c r="R135" s="18">
        <v>3</v>
      </c>
      <c r="S135" s="15">
        <v>1</v>
      </c>
      <c r="T135" s="17">
        <v>3</v>
      </c>
      <c r="U135" s="18">
        <v>3</v>
      </c>
      <c r="V135" s="18">
        <v>1</v>
      </c>
      <c r="W135" s="18">
        <v>3.3333333333333299</v>
      </c>
      <c r="X135" s="18">
        <v>2</v>
      </c>
      <c r="Y135" s="15">
        <v>2</v>
      </c>
      <c r="Z135" s="16">
        <f t="shared" si="2"/>
        <v>2.4057971014492749</v>
      </c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</row>
    <row r="136" spans="1:49" x14ac:dyDescent="0.2">
      <c r="A136" t="s">
        <v>300</v>
      </c>
      <c r="B136" s="11" t="s">
        <v>301</v>
      </c>
      <c r="C136" s="17">
        <v>3</v>
      </c>
      <c r="D136" s="18">
        <v>3</v>
      </c>
      <c r="E136" s="18">
        <v>2</v>
      </c>
      <c r="F136" s="18">
        <v>3</v>
      </c>
      <c r="G136" s="18">
        <v>1</v>
      </c>
      <c r="H136" s="18">
        <v>3</v>
      </c>
      <c r="I136" s="15">
        <v>1</v>
      </c>
      <c r="J136" s="17">
        <v>2</v>
      </c>
      <c r="K136" s="18">
        <v>1</v>
      </c>
      <c r="L136" s="18">
        <v>2</v>
      </c>
      <c r="M136" s="18">
        <v>1</v>
      </c>
      <c r="N136" s="18">
        <v>1</v>
      </c>
      <c r="O136" s="15">
        <v>2</v>
      </c>
      <c r="P136" s="17">
        <v>2</v>
      </c>
      <c r="Q136" s="18">
        <v>2</v>
      </c>
      <c r="R136" s="18">
        <v>2</v>
      </c>
      <c r="S136" s="15">
        <v>1</v>
      </c>
      <c r="T136" s="17">
        <v>4</v>
      </c>
      <c r="U136" s="18">
        <v>2</v>
      </c>
      <c r="V136" s="18">
        <v>1</v>
      </c>
      <c r="W136" s="18">
        <v>2.2222222222222201</v>
      </c>
      <c r="X136" s="18">
        <v>1</v>
      </c>
      <c r="Y136" s="15">
        <v>2</v>
      </c>
      <c r="Z136" s="16">
        <f t="shared" si="2"/>
        <v>1.9227053140096617</v>
      </c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</row>
    <row r="137" spans="1:49" x14ac:dyDescent="0.2">
      <c r="A137" t="s">
        <v>302</v>
      </c>
      <c r="B137" s="11" t="s">
        <v>303</v>
      </c>
      <c r="C137" s="17">
        <v>3</v>
      </c>
      <c r="D137" s="18">
        <v>1</v>
      </c>
      <c r="E137" s="18">
        <v>2</v>
      </c>
      <c r="F137" s="18">
        <v>1</v>
      </c>
      <c r="G137" s="18">
        <v>2</v>
      </c>
      <c r="H137" s="18">
        <v>3</v>
      </c>
      <c r="I137" s="15">
        <v>2</v>
      </c>
      <c r="J137" s="17">
        <v>3</v>
      </c>
      <c r="K137" s="18">
        <v>2</v>
      </c>
      <c r="L137" s="18">
        <v>3</v>
      </c>
      <c r="M137" s="18">
        <v>3</v>
      </c>
      <c r="N137" s="18">
        <v>3</v>
      </c>
      <c r="O137" s="15">
        <v>2</v>
      </c>
      <c r="P137" s="17">
        <v>2</v>
      </c>
      <c r="Q137" s="18">
        <v>2</v>
      </c>
      <c r="R137" s="18">
        <v>3</v>
      </c>
      <c r="S137" s="15">
        <v>3</v>
      </c>
      <c r="T137" s="17">
        <v>3</v>
      </c>
      <c r="U137" s="18">
        <v>2</v>
      </c>
      <c r="V137" s="18">
        <v>1</v>
      </c>
      <c r="W137" s="18">
        <v>3.3333333333333299</v>
      </c>
      <c r="X137" s="18">
        <v>2</v>
      </c>
      <c r="Y137" s="15">
        <v>3</v>
      </c>
      <c r="Z137" s="16">
        <f t="shared" si="2"/>
        <v>2.36231884057971</v>
      </c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</row>
    <row r="138" spans="1:49" x14ac:dyDescent="0.2">
      <c r="A138" t="s">
        <v>304</v>
      </c>
      <c r="B138" s="11" t="s">
        <v>305</v>
      </c>
      <c r="C138" s="17">
        <v>2</v>
      </c>
      <c r="D138" s="18">
        <v>2</v>
      </c>
      <c r="E138" s="18">
        <v>2</v>
      </c>
      <c r="F138" s="18">
        <v>2</v>
      </c>
      <c r="G138" s="18">
        <v>3</v>
      </c>
      <c r="H138" s="18">
        <v>3</v>
      </c>
      <c r="I138" s="15">
        <v>3</v>
      </c>
      <c r="J138" s="17">
        <v>3</v>
      </c>
      <c r="K138" s="18">
        <v>2</v>
      </c>
      <c r="L138" s="18">
        <v>2</v>
      </c>
      <c r="M138" s="18">
        <v>2</v>
      </c>
      <c r="N138" s="18">
        <v>2</v>
      </c>
      <c r="O138" s="15">
        <v>2</v>
      </c>
      <c r="P138" s="17">
        <v>3</v>
      </c>
      <c r="Q138" s="18">
        <v>2</v>
      </c>
      <c r="R138" s="18">
        <v>2</v>
      </c>
      <c r="S138" s="15">
        <v>2</v>
      </c>
      <c r="T138" s="17">
        <v>3</v>
      </c>
      <c r="U138" s="18">
        <v>2</v>
      </c>
      <c r="V138" s="18">
        <v>1</v>
      </c>
      <c r="W138" s="18">
        <v>2.7777777777777799</v>
      </c>
      <c r="X138" s="18">
        <v>2</v>
      </c>
      <c r="Y138" s="15">
        <v>2</v>
      </c>
      <c r="Z138" s="16">
        <f t="shared" si="2"/>
        <v>2.2512077294685993</v>
      </c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</row>
    <row r="139" spans="1:49" x14ac:dyDescent="0.2">
      <c r="A139" t="s">
        <v>306</v>
      </c>
      <c r="B139" s="11" t="s">
        <v>307</v>
      </c>
      <c r="C139" s="17">
        <v>3</v>
      </c>
      <c r="D139" s="18">
        <v>1</v>
      </c>
      <c r="E139" s="18">
        <v>2</v>
      </c>
      <c r="F139" s="18">
        <v>1</v>
      </c>
      <c r="G139" s="18">
        <v>1</v>
      </c>
      <c r="H139" s="18">
        <v>2</v>
      </c>
      <c r="I139" s="15">
        <v>1</v>
      </c>
      <c r="J139" s="17">
        <v>2</v>
      </c>
      <c r="K139" s="18">
        <v>1</v>
      </c>
      <c r="L139" s="18">
        <v>2</v>
      </c>
      <c r="M139" s="18">
        <v>1</v>
      </c>
      <c r="N139" s="18">
        <v>2</v>
      </c>
      <c r="O139" s="15">
        <v>2</v>
      </c>
      <c r="P139" s="17">
        <v>1</v>
      </c>
      <c r="Q139" s="18">
        <v>2</v>
      </c>
      <c r="R139" s="18">
        <v>1</v>
      </c>
      <c r="S139" s="15">
        <v>1</v>
      </c>
      <c r="T139" s="17">
        <v>1</v>
      </c>
      <c r="U139" s="18">
        <v>2</v>
      </c>
      <c r="V139" s="18">
        <v>1</v>
      </c>
      <c r="W139" s="18">
        <v>2.7777777777777799</v>
      </c>
      <c r="X139" s="18">
        <v>1</v>
      </c>
      <c r="Y139" s="15">
        <v>2</v>
      </c>
      <c r="Z139" s="16">
        <f t="shared" si="2"/>
        <v>1.5555555555555556</v>
      </c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</row>
    <row r="140" spans="1:49" x14ac:dyDescent="0.2">
      <c r="A140" t="s">
        <v>308</v>
      </c>
      <c r="B140" s="11" t="s">
        <v>309</v>
      </c>
      <c r="C140" s="17">
        <v>3</v>
      </c>
      <c r="D140" s="18">
        <v>3</v>
      </c>
      <c r="E140" s="18">
        <v>2</v>
      </c>
      <c r="F140" s="18">
        <v>2</v>
      </c>
      <c r="G140" s="18">
        <v>3</v>
      </c>
      <c r="H140" s="18">
        <v>4</v>
      </c>
      <c r="I140" s="15">
        <v>2</v>
      </c>
      <c r="J140" s="17">
        <v>3</v>
      </c>
      <c r="K140" s="18">
        <v>2</v>
      </c>
      <c r="L140" s="18">
        <v>4</v>
      </c>
      <c r="M140" s="18">
        <v>3</v>
      </c>
      <c r="N140" s="18">
        <v>1</v>
      </c>
      <c r="O140" s="15">
        <v>2</v>
      </c>
      <c r="P140" s="17">
        <v>2</v>
      </c>
      <c r="Q140" s="18">
        <v>2</v>
      </c>
      <c r="R140" s="18">
        <v>3</v>
      </c>
      <c r="S140" s="15">
        <v>2</v>
      </c>
      <c r="T140" s="17">
        <v>3</v>
      </c>
      <c r="U140" s="18">
        <v>2</v>
      </c>
      <c r="V140" s="18">
        <v>5</v>
      </c>
      <c r="W140" s="18">
        <v>3.3333333333333299</v>
      </c>
      <c r="X140" s="18">
        <v>2</v>
      </c>
      <c r="Y140" s="15">
        <v>3</v>
      </c>
      <c r="Z140" s="16">
        <f t="shared" si="2"/>
        <v>2.6666666666666665</v>
      </c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</row>
    <row r="141" spans="1:49" x14ac:dyDescent="0.2">
      <c r="A141" t="s">
        <v>310</v>
      </c>
      <c r="B141" s="11" t="s">
        <v>311</v>
      </c>
      <c r="C141" s="17">
        <v>4</v>
      </c>
      <c r="D141" s="18">
        <v>2</v>
      </c>
      <c r="E141" s="18">
        <v>3</v>
      </c>
      <c r="F141" s="18">
        <v>2</v>
      </c>
      <c r="G141" s="18">
        <v>3</v>
      </c>
      <c r="H141" s="18">
        <v>4</v>
      </c>
      <c r="I141" s="15">
        <v>2</v>
      </c>
      <c r="J141" s="17">
        <v>4</v>
      </c>
      <c r="K141" s="18">
        <v>2</v>
      </c>
      <c r="L141" s="18">
        <v>3</v>
      </c>
      <c r="M141" s="18">
        <v>4</v>
      </c>
      <c r="N141" s="18">
        <v>4</v>
      </c>
      <c r="O141" s="15">
        <v>1</v>
      </c>
      <c r="P141" s="17">
        <v>2</v>
      </c>
      <c r="Q141" s="18">
        <v>2</v>
      </c>
      <c r="R141" s="18">
        <v>2</v>
      </c>
      <c r="S141" s="15">
        <v>2</v>
      </c>
      <c r="T141" s="17">
        <v>3</v>
      </c>
      <c r="U141" s="18">
        <v>4</v>
      </c>
      <c r="V141" s="18">
        <v>5</v>
      </c>
      <c r="W141" s="18">
        <v>3.3333333333333299</v>
      </c>
      <c r="X141" s="18">
        <v>2</v>
      </c>
      <c r="Y141" s="15">
        <v>3</v>
      </c>
      <c r="Z141" s="16">
        <f t="shared" si="2"/>
        <v>2.8840579710144927</v>
      </c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</row>
    <row r="142" spans="1:49" x14ac:dyDescent="0.2">
      <c r="A142" t="s">
        <v>312</v>
      </c>
      <c r="B142" s="11" t="s">
        <v>313</v>
      </c>
      <c r="C142" s="17">
        <v>5</v>
      </c>
      <c r="D142" s="18">
        <v>3.8888888888888902</v>
      </c>
      <c r="E142" s="18">
        <v>4</v>
      </c>
      <c r="F142" s="18">
        <v>4</v>
      </c>
      <c r="G142" s="18">
        <v>3</v>
      </c>
      <c r="H142" s="18">
        <v>5</v>
      </c>
      <c r="I142" s="15">
        <v>3</v>
      </c>
      <c r="J142" s="17">
        <v>4</v>
      </c>
      <c r="K142" s="18">
        <v>2</v>
      </c>
      <c r="L142" s="18">
        <v>3</v>
      </c>
      <c r="M142" s="18">
        <v>3</v>
      </c>
      <c r="N142" s="18">
        <v>5</v>
      </c>
      <c r="O142" s="15">
        <v>2</v>
      </c>
      <c r="P142" s="17">
        <v>2</v>
      </c>
      <c r="Q142" s="18">
        <v>2</v>
      </c>
      <c r="R142" s="18">
        <v>2</v>
      </c>
      <c r="S142" s="15">
        <v>3</v>
      </c>
      <c r="T142" s="17">
        <v>3</v>
      </c>
      <c r="U142" s="18">
        <v>3</v>
      </c>
      <c r="V142" s="18">
        <v>2</v>
      </c>
      <c r="W142" s="18">
        <v>3.8888888888888902</v>
      </c>
      <c r="X142" s="18">
        <v>1</v>
      </c>
      <c r="Y142" s="15">
        <v>3</v>
      </c>
      <c r="Z142" s="16">
        <f t="shared" si="2"/>
        <v>3.120772946859903</v>
      </c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</row>
    <row r="143" spans="1:49" x14ac:dyDescent="0.2">
      <c r="A143" t="s">
        <v>314</v>
      </c>
      <c r="B143" s="11" t="s">
        <v>315</v>
      </c>
      <c r="C143" s="17">
        <v>2</v>
      </c>
      <c r="D143" s="18">
        <v>3</v>
      </c>
      <c r="E143" s="18">
        <v>3</v>
      </c>
      <c r="F143" s="18">
        <v>2</v>
      </c>
      <c r="G143" s="18">
        <v>2</v>
      </c>
      <c r="H143" s="18">
        <v>3</v>
      </c>
      <c r="I143" s="15">
        <v>1</v>
      </c>
      <c r="J143" s="17">
        <v>2</v>
      </c>
      <c r="K143" s="18">
        <v>3</v>
      </c>
      <c r="L143" s="18">
        <v>4</v>
      </c>
      <c r="M143" s="18">
        <v>4</v>
      </c>
      <c r="N143" s="18">
        <v>2</v>
      </c>
      <c r="O143" s="15">
        <v>1</v>
      </c>
      <c r="P143" s="17">
        <v>2</v>
      </c>
      <c r="Q143" s="18">
        <v>2</v>
      </c>
      <c r="R143" s="18">
        <v>2</v>
      </c>
      <c r="S143" s="15">
        <v>3</v>
      </c>
      <c r="T143" s="17">
        <v>3</v>
      </c>
      <c r="U143" s="18">
        <v>3</v>
      </c>
      <c r="V143" s="18">
        <v>5</v>
      </c>
      <c r="W143" s="18">
        <v>2.7777777777777799</v>
      </c>
      <c r="X143" s="18">
        <v>2</v>
      </c>
      <c r="Y143" s="15">
        <v>3</v>
      </c>
      <c r="Z143" s="16">
        <f t="shared" si="2"/>
        <v>2.5990338164251208</v>
      </c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</row>
    <row r="144" spans="1:49" x14ac:dyDescent="0.2">
      <c r="A144" t="s">
        <v>316</v>
      </c>
      <c r="B144" s="11" t="s">
        <v>317</v>
      </c>
      <c r="C144" s="17">
        <v>2</v>
      </c>
      <c r="D144" s="18">
        <v>2</v>
      </c>
      <c r="E144" s="18">
        <v>1</v>
      </c>
      <c r="F144" s="18">
        <v>2</v>
      </c>
      <c r="G144" s="18">
        <v>1</v>
      </c>
      <c r="H144" s="18">
        <v>2</v>
      </c>
      <c r="I144" s="15">
        <v>1</v>
      </c>
      <c r="J144" s="17">
        <v>1</v>
      </c>
      <c r="K144" s="18">
        <v>1</v>
      </c>
      <c r="L144" s="18">
        <v>1</v>
      </c>
      <c r="M144" s="18">
        <v>1</v>
      </c>
      <c r="N144" s="18">
        <v>1</v>
      </c>
      <c r="O144" s="15">
        <v>1</v>
      </c>
      <c r="P144" s="17">
        <v>1</v>
      </c>
      <c r="Q144" s="18">
        <v>1</v>
      </c>
      <c r="R144" s="18">
        <v>1</v>
      </c>
      <c r="S144" s="15">
        <v>2</v>
      </c>
      <c r="T144" s="17">
        <v>1</v>
      </c>
      <c r="U144" s="18">
        <v>3</v>
      </c>
      <c r="V144" s="18">
        <v>1</v>
      </c>
      <c r="W144" s="18">
        <v>2.7777777777777799</v>
      </c>
      <c r="X144" s="18">
        <v>1</v>
      </c>
      <c r="Y144" s="15">
        <v>2</v>
      </c>
      <c r="Z144" s="16">
        <f t="shared" si="2"/>
        <v>1.42512077294686</v>
      </c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</row>
    <row r="145" spans="1:49" x14ac:dyDescent="0.2">
      <c r="A145" t="s">
        <v>318</v>
      </c>
      <c r="B145" s="11" t="s">
        <v>319</v>
      </c>
      <c r="C145" s="17">
        <v>4</v>
      </c>
      <c r="D145" s="18">
        <v>1</v>
      </c>
      <c r="E145" s="18">
        <v>2</v>
      </c>
      <c r="F145" s="18">
        <v>1</v>
      </c>
      <c r="G145" s="18">
        <v>2</v>
      </c>
      <c r="H145" s="18">
        <v>4</v>
      </c>
      <c r="I145" s="15">
        <v>2</v>
      </c>
      <c r="J145" s="17">
        <v>3</v>
      </c>
      <c r="K145" s="18">
        <v>2</v>
      </c>
      <c r="L145" s="18">
        <v>2</v>
      </c>
      <c r="M145" s="18">
        <v>3</v>
      </c>
      <c r="N145" s="18">
        <v>3</v>
      </c>
      <c r="O145" s="15">
        <v>2</v>
      </c>
      <c r="P145" s="17">
        <v>2</v>
      </c>
      <c r="Q145" s="18">
        <v>2</v>
      </c>
      <c r="R145" s="18">
        <v>2</v>
      </c>
      <c r="S145" s="15">
        <v>3</v>
      </c>
      <c r="T145" s="17">
        <v>3</v>
      </c>
      <c r="U145" s="18">
        <v>3</v>
      </c>
      <c r="V145" s="18">
        <v>2</v>
      </c>
      <c r="W145" s="18">
        <v>3.8888888888888902</v>
      </c>
      <c r="X145" s="18">
        <v>2</v>
      </c>
      <c r="Y145" s="15">
        <v>3</v>
      </c>
      <c r="Z145" s="16">
        <f t="shared" si="2"/>
        <v>2.4734299516908216</v>
      </c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</row>
    <row r="146" spans="1:49" x14ac:dyDescent="0.2">
      <c r="A146" t="s">
        <v>320</v>
      </c>
      <c r="B146" s="11" t="s">
        <v>321</v>
      </c>
      <c r="C146" s="17">
        <v>1</v>
      </c>
      <c r="D146" s="18">
        <v>3</v>
      </c>
      <c r="E146" s="18">
        <v>1</v>
      </c>
      <c r="F146" s="18">
        <v>4</v>
      </c>
      <c r="G146" s="18">
        <v>2</v>
      </c>
      <c r="H146" s="18">
        <v>1</v>
      </c>
      <c r="I146" s="15">
        <v>5</v>
      </c>
      <c r="J146" s="17">
        <v>3</v>
      </c>
      <c r="K146" s="18">
        <v>2</v>
      </c>
      <c r="L146" s="18">
        <v>3</v>
      </c>
      <c r="M146" s="18">
        <v>1</v>
      </c>
      <c r="N146" s="18">
        <v>2</v>
      </c>
      <c r="O146" s="15">
        <v>4</v>
      </c>
      <c r="P146" s="17">
        <v>5</v>
      </c>
      <c r="Q146" s="18">
        <v>4</v>
      </c>
      <c r="R146" s="18">
        <v>5</v>
      </c>
      <c r="S146" s="15">
        <v>1</v>
      </c>
      <c r="T146" s="17">
        <v>5</v>
      </c>
      <c r="U146" s="18">
        <v>2</v>
      </c>
      <c r="V146" s="18">
        <v>1</v>
      </c>
      <c r="W146" s="18">
        <v>0.55555555555555602</v>
      </c>
      <c r="X146" s="18">
        <v>1</v>
      </c>
      <c r="Y146" s="15">
        <v>1</v>
      </c>
      <c r="Z146" s="16">
        <f t="shared" si="2"/>
        <v>2.5024154589371981</v>
      </c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</row>
    <row r="147" spans="1:49" x14ac:dyDescent="0.2">
      <c r="A147" t="s">
        <v>322</v>
      </c>
      <c r="B147" s="11" t="s">
        <v>323</v>
      </c>
      <c r="C147" s="17">
        <v>2</v>
      </c>
      <c r="D147" s="18">
        <v>3</v>
      </c>
      <c r="E147" s="18">
        <v>2</v>
      </c>
      <c r="F147" s="18">
        <v>2</v>
      </c>
      <c r="G147" s="18">
        <v>1</v>
      </c>
      <c r="H147" s="18">
        <v>2</v>
      </c>
      <c r="I147" s="15">
        <v>2</v>
      </c>
      <c r="J147" s="17">
        <v>3</v>
      </c>
      <c r="K147" s="18">
        <v>1</v>
      </c>
      <c r="L147" s="18">
        <v>2</v>
      </c>
      <c r="M147" s="18">
        <v>1</v>
      </c>
      <c r="N147" s="18">
        <v>2</v>
      </c>
      <c r="O147" s="15">
        <v>1</v>
      </c>
      <c r="P147" s="17">
        <v>2</v>
      </c>
      <c r="Q147" s="18">
        <v>2</v>
      </c>
      <c r="R147" s="18">
        <v>3</v>
      </c>
      <c r="S147" s="15">
        <v>3</v>
      </c>
      <c r="T147" s="17">
        <v>1</v>
      </c>
      <c r="U147" s="18">
        <v>3</v>
      </c>
      <c r="V147" s="18">
        <v>1</v>
      </c>
      <c r="W147" s="18">
        <v>2.2222222222222201</v>
      </c>
      <c r="X147" s="18">
        <v>1</v>
      </c>
      <c r="Y147" s="15">
        <v>2</v>
      </c>
      <c r="Z147" s="16">
        <f t="shared" si="2"/>
        <v>1.9227053140096617</v>
      </c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</row>
    <row r="148" spans="1:49" x14ac:dyDescent="0.2">
      <c r="A148" t="s">
        <v>324</v>
      </c>
      <c r="B148" s="11" t="s">
        <v>325</v>
      </c>
      <c r="C148" s="17">
        <v>2</v>
      </c>
      <c r="D148" s="18">
        <v>1</v>
      </c>
      <c r="E148" s="18">
        <v>1</v>
      </c>
      <c r="F148" s="18">
        <v>1</v>
      </c>
      <c r="G148" s="18">
        <v>3</v>
      </c>
      <c r="H148" s="18">
        <v>2</v>
      </c>
      <c r="I148" s="15">
        <v>2</v>
      </c>
      <c r="J148" s="17">
        <v>2</v>
      </c>
      <c r="K148" s="18">
        <v>2</v>
      </c>
      <c r="L148" s="18">
        <v>2</v>
      </c>
      <c r="M148" s="18">
        <v>1</v>
      </c>
      <c r="N148" s="18">
        <v>2</v>
      </c>
      <c r="O148" s="15">
        <v>1</v>
      </c>
      <c r="P148" s="17">
        <v>2</v>
      </c>
      <c r="Q148" s="18">
        <v>2</v>
      </c>
      <c r="R148" s="18">
        <v>2</v>
      </c>
      <c r="S148" s="15">
        <v>2</v>
      </c>
      <c r="T148" s="17">
        <v>2</v>
      </c>
      <c r="U148" s="18">
        <v>3</v>
      </c>
      <c r="V148" s="18">
        <v>2</v>
      </c>
      <c r="W148" s="18">
        <v>2.2222222222222201</v>
      </c>
      <c r="X148" s="18">
        <v>1</v>
      </c>
      <c r="Y148" s="15">
        <v>3</v>
      </c>
      <c r="Z148" s="16">
        <f t="shared" si="2"/>
        <v>1.8792270531400965</v>
      </c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</row>
    <row r="149" spans="1:49" x14ac:dyDescent="0.2">
      <c r="A149" t="s">
        <v>326</v>
      </c>
      <c r="B149" s="11" t="s">
        <v>327</v>
      </c>
      <c r="C149" s="17">
        <v>1</v>
      </c>
      <c r="D149" s="18">
        <v>4</v>
      </c>
      <c r="E149" s="18">
        <v>2</v>
      </c>
      <c r="F149" s="18">
        <v>3</v>
      </c>
      <c r="G149" s="18">
        <v>2</v>
      </c>
      <c r="H149" s="18">
        <v>1</v>
      </c>
      <c r="I149" s="15">
        <v>4</v>
      </c>
      <c r="J149" s="17">
        <v>3</v>
      </c>
      <c r="K149" s="18">
        <v>2</v>
      </c>
      <c r="L149" s="18">
        <v>2</v>
      </c>
      <c r="M149" s="18">
        <v>1</v>
      </c>
      <c r="N149" s="18">
        <v>2</v>
      </c>
      <c r="O149" s="15">
        <v>3</v>
      </c>
      <c r="P149" s="17">
        <v>4</v>
      </c>
      <c r="Q149" s="18">
        <v>4</v>
      </c>
      <c r="R149" s="18">
        <v>4</v>
      </c>
      <c r="S149" s="15">
        <v>2</v>
      </c>
      <c r="T149" s="17">
        <v>2</v>
      </c>
      <c r="U149" s="18">
        <v>3</v>
      </c>
      <c r="V149" s="18">
        <v>1</v>
      </c>
      <c r="W149" s="18">
        <v>0.55555555555555602</v>
      </c>
      <c r="X149" s="18">
        <v>2</v>
      </c>
      <c r="Y149" s="15">
        <v>3</v>
      </c>
      <c r="Z149" s="16">
        <f t="shared" si="2"/>
        <v>2.4154589371980677</v>
      </c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</row>
    <row r="150" spans="1:49" x14ac:dyDescent="0.2">
      <c r="A150" t="s">
        <v>328</v>
      </c>
      <c r="B150" s="11" t="s">
        <v>329</v>
      </c>
      <c r="C150" s="17">
        <v>4</v>
      </c>
      <c r="D150" s="18">
        <v>2</v>
      </c>
      <c r="E150" s="18">
        <v>2</v>
      </c>
      <c r="F150" s="18">
        <v>2</v>
      </c>
      <c r="G150" s="18">
        <v>2</v>
      </c>
      <c r="H150" s="18">
        <v>5</v>
      </c>
      <c r="I150" s="15">
        <v>2</v>
      </c>
      <c r="J150" s="17">
        <v>3</v>
      </c>
      <c r="K150" s="18">
        <v>2</v>
      </c>
      <c r="L150" s="18">
        <v>2</v>
      </c>
      <c r="M150" s="18">
        <v>2</v>
      </c>
      <c r="N150" s="18">
        <v>4</v>
      </c>
      <c r="O150" s="15">
        <v>1</v>
      </c>
      <c r="P150" s="17">
        <v>2</v>
      </c>
      <c r="Q150" s="18">
        <v>2</v>
      </c>
      <c r="R150" s="18">
        <v>2</v>
      </c>
      <c r="S150" s="15">
        <v>3</v>
      </c>
      <c r="T150" s="17">
        <v>2</v>
      </c>
      <c r="U150" s="18">
        <v>3</v>
      </c>
      <c r="V150" s="18">
        <v>1</v>
      </c>
      <c r="W150" s="18">
        <v>3.8888888888888902</v>
      </c>
      <c r="X150" s="18">
        <v>1</v>
      </c>
      <c r="Y150" s="15">
        <v>3</v>
      </c>
      <c r="Z150" s="16">
        <f t="shared" si="2"/>
        <v>2.4299516908212562</v>
      </c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</row>
    <row r="151" spans="1:49" x14ac:dyDescent="0.2">
      <c r="A151" t="s">
        <v>330</v>
      </c>
      <c r="B151" s="11" t="s">
        <v>331</v>
      </c>
      <c r="C151" s="17">
        <v>3</v>
      </c>
      <c r="D151" s="18">
        <v>2</v>
      </c>
      <c r="E151" s="18">
        <v>4</v>
      </c>
      <c r="F151" s="18">
        <v>3</v>
      </c>
      <c r="G151" s="18">
        <v>4</v>
      </c>
      <c r="H151" s="18">
        <v>4</v>
      </c>
      <c r="I151" s="15">
        <v>2</v>
      </c>
      <c r="J151" s="17">
        <v>5</v>
      </c>
      <c r="K151" s="18">
        <v>2</v>
      </c>
      <c r="L151" s="18">
        <v>3</v>
      </c>
      <c r="M151" s="18">
        <v>3</v>
      </c>
      <c r="N151" s="18">
        <v>4</v>
      </c>
      <c r="O151" s="15">
        <v>1</v>
      </c>
      <c r="P151" s="17">
        <v>2</v>
      </c>
      <c r="Q151" s="18">
        <v>2</v>
      </c>
      <c r="R151" s="18">
        <v>2</v>
      </c>
      <c r="S151" s="15">
        <v>4</v>
      </c>
      <c r="T151" s="17">
        <v>3</v>
      </c>
      <c r="U151" s="18">
        <v>5</v>
      </c>
      <c r="V151" s="18">
        <v>5</v>
      </c>
      <c r="W151" s="18">
        <v>3.3333333333333299</v>
      </c>
      <c r="X151" s="18">
        <v>2</v>
      </c>
      <c r="Y151" s="15">
        <v>3</v>
      </c>
      <c r="Z151" s="16">
        <f t="shared" si="2"/>
        <v>3.1014492753623188</v>
      </c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</row>
    <row r="152" spans="1:49" x14ac:dyDescent="0.2">
      <c r="A152" t="s">
        <v>332</v>
      </c>
      <c r="B152" s="11" t="s">
        <v>333</v>
      </c>
      <c r="C152" s="17">
        <v>5</v>
      </c>
      <c r="D152" s="18">
        <v>4</v>
      </c>
      <c r="E152" s="18">
        <v>5</v>
      </c>
      <c r="F152" s="18">
        <v>5</v>
      </c>
      <c r="G152" s="18">
        <v>5</v>
      </c>
      <c r="H152" s="18">
        <v>5</v>
      </c>
      <c r="I152" s="15">
        <v>4</v>
      </c>
      <c r="J152" s="17">
        <v>5</v>
      </c>
      <c r="K152" s="18">
        <v>3</v>
      </c>
      <c r="L152" s="18">
        <v>4</v>
      </c>
      <c r="M152" s="18">
        <v>4</v>
      </c>
      <c r="N152" s="18">
        <v>5</v>
      </c>
      <c r="O152" s="15">
        <v>2</v>
      </c>
      <c r="P152" s="17">
        <v>3</v>
      </c>
      <c r="Q152" s="18">
        <v>3</v>
      </c>
      <c r="R152" s="18">
        <v>3</v>
      </c>
      <c r="S152" s="15">
        <v>5</v>
      </c>
      <c r="T152" s="17">
        <v>4</v>
      </c>
      <c r="U152" s="18">
        <v>5</v>
      </c>
      <c r="V152" s="18">
        <v>5</v>
      </c>
      <c r="W152" s="18">
        <v>3.8888888888888902</v>
      </c>
      <c r="X152" s="18">
        <v>3</v>
      </c>
      <c r="Y152" s="15">
        <v>4</v>
      </c>
      <c r="Z152" s="16">
        <f t="shared" si="2"/>
        <v>4.1256038647342992</v>
      </c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</row>
    <row r="153" spans="1:49" x14ac:dyDescent="0.2">
      <c r="A153" t="s">
        <v>334</v>
      </c>
      <c r="B153" s="11" t="s">
        <v>335</v>
      </c>
      <c r="C153" s="17">
        <v>1</v>
      </c>
      <c r="D153" s="18">
        <v>4</v>
      </c>
      <c r="E153" s="18">
        <v>1</v>
      </c>
      <c r="F153" s="18">
        <v>2</v>
      </c>
      <c r="G153" s="18">
        <v>1</v>
      </c>
      <c r="H153" s="18">
        <v>1</v>
      </c>
      <c r="I153" s="15">
        <v>5</v>
      </c>
      <c r="J153" s="17">
        <v>2</v>
      </c>
      <c r="K153" s="18">
        <v>2</v>
      </c>
      <c r="L153" s="18">
        <v>3</v>
      </c>
      <c r="M153" s="18">
        <v>1</v>
      </c>
      <c r="N153" s="18">
        <v>1</v>
      </c>
      <c r="O153" s="15">
        <v>2</v>
      </c>
      <c r="P153" s="17">
        <v>5</v>
      </c>
      <c r="Q153" s="18">
        <v>5</v>
      </c>
      <c r="R153" s="18">
        <v>5</v>
      </c>
      <c r="S153" s="15">
        <v>1</v>
      </c>
      <c r="T153" s="17">
        <v>5</v>
      </c>
      <c r="U153" s="18">
        <v>3</v>
      </c>
      <c r="V153" s="18">
        <v>1</v>
      </c>
      <c r="W153" s="18">
        <v>0.55555555555555602</v>
      </c>
      <c r="X153" s="18">
        <v>1</v>
      </c>
      <c r="Y153" s="15">
        <v>2</v>
      </c>
      <c r="Z153" s="16">
        <f t="shared" si="2"/>
        <v>2.3719806763285023</v>
      </c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</row>
    <row r="154" spans="1:49" x14ac:dyDescent="0.2">
      <c r="A154" t="s">
        <v>336</v>
      </c>
      <c r="B154" s="11" t="s">
        <v>337</v>
      </c>
      <c r="C154" s="17">
        <v>2</v>
      </c>
      <c r="D154" s="18">
        <v>2</v>
      </c>
      <c r="E154" s="18">
        <v>4</v>
      </c>
      <c r="F154" s="18">
        <v>2</v>
      </c>
      <c r="G154" s="18">
        <v>4</v>
      </c>
      <c r="H154" s="18">
        <v>3</v>
      </c>
      <c r="I154" s="15">
        <v>2</v>
      </c>
      <c r="J154" s="17">
        <v>4</v>
      </c>
      <c r="K154" s="18">
        <v>3</v>
      </c>
      <c r="L154" s="18">
        <v>2</v>
      </c>
      <c r="M154" s="18">
        <v>2</v>
      </c>
      <c r="N154" s="18">
        <v>3</v>
      </c>
      <c r="O154" s="15">
        <v>1</v>
      </c>
      <c r="P154" s="17">
        <v>3</v>
      </c>
      <c r="Q154" s="18">
        <v>3</v>
      </c>
      <c r="R154" s="18">
        <v>3</v>
      </c>
      <c r="S154" s="15">
        <v>2</v>
      </c>
      <c r="T154" s="17">
        <v>2</v>
      </c>
      <c r="U154" s="18">
        <v>3</v>
      </c>
      <c r="V154" s="18">
        <v>2</v>
      </c>
      <c r="W154" s="18">
        <v>2.7777777777777799</v>
      </c>
      <c r="X154" s="18">
        <v>2</v>
      </c>
      <c r="Y154" s="15">
        <v>3</v>
      </c>
      <c r="Z154" s="16">
        <f t="shared" si="2"/>
        <v>2.5990338164251208</v>
      </c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</row>
    <row r="155" spans="1:49" x14ac:dyDescent="0.2">
      <c r="A155" t="s">
        <v>338</v>
      </c>
      <c r="B155" s="11" t="s">
        <v>339</v>
      </c>
      <c r="C155" s="17">
        <v>4</v>
      </c>
      <c r="D155" s="18">
        <v>5</v>
      </c>
      <c r="E155" s="18">
        <v>3</v>
      </c>
      <c r="F155" s="18">
        <v>5</v>
      </c>
      <c r="G155" s="18">
        <v>2</v>
      </c>
      <c r="H155" s="18">
        <v>4</v>
      </c>
      <c r="I155" s="15">
        <v>4</v>
      </c>
      <c r="J155" s="17">
        <v>5</v>
      </c>
      <c r="K155" s="18">
        <v>3</v>
      </c>
      <c r="L155" s="18">
        <v>3</v>
      </c>
      <c r="M155" s="18">
        <v>4</v>
      </c>
      <c r="N155" s="18">
        <v>5</v>
      </c>
      <c r="O155" s="15">
        <v>3</v>
      </c>
      <c r="P155" s="17">
        <v>4</v>
      </c>
      <c r="Q155" s="18">
        <v>3</v>
      </c>
      <c r="R155" s="18">
        <v>4</v>
      </c>
      <c r="S155" s="15">
        <v>5</v>
      </c>
      <c r="T155" s="17">
        <v>3</v>
      </c>
      <c r="U155" s="18">
        <v>5</v>
      </c>
      <c r="V155" s="18">
        <v>3</v>
      </c>
      <c r="W155" s="18">
        <v>3.8888888888888902</v>
      </c>
      <c r="X155" s="18">
        <v>2</v>
      </c>
      <c r="Y155" s="15">
        <v>4</v>
      </c>
      <c r="Z155" s="16">
        <f t="shared" si="2"/>
        <v>3.7777777777777777</v>
      </c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</row>
    <row r="156" spans="1:49" x14ac:dyDescent="0.2">
      <c r="A156" t="s">
        <v>340</v>
      </c>
      <c r="B156" s="11" t="s">
        <v>341</v>
      </c>
      <c r="C156" s="17">
        <v>2</v>
      </c>
      <c r="D156" s="18">
        <v>2</v>
      </c>
      <c r="E156" s="18">
        <v>2</v>
      </c>
      <c r="F156" s="18">
        <v>2</v>
      </c>
      <c r="G156" s="18">
        <v>1</v>
      </c>
      <c r="H156" s="18">
        <v>3</v>
      </c>
      <c r="I156" s="15">
        <v>1</v>
      </c>
      <c r="J156" s="17">
        <v>3</v>
      </c>
      <c r="K156" s="18">
        <v>1</v>
      </c>
      <c r="L156" s="18">
        <v>2</v>
      </c>
      <c r="M156" s="18">
        <v>1</v>
      </c>
      <c r="N156" s="18">
        <v>2</v>
      </c>
      <c r="O156" s="15">
        <v>2</v>
      </c>
      <c r="P156" s="17">
        <v>1</v>
      </c>
      <c r="Q156" s="18">
        <v>2</v>
      </c>
      <c r="R156" s="18">
        <v>1</v>
      </c>
      <c r="S156" s="15">
        <v>2</v>
      </c>
      <c r="T156" s="17">
        <v>1</v>
      </c>
      <c r="U156" s="18">
        <v>3</v>
      </c>
      <c r="V156" s="18">
        <v>1</v>
      </c>
      <c r="W156" s="18">
        <v>2.7777777777777799</v>
      </c>
      <c r="X156" s="18">
        <v>1</v>
      </c>
      <c r="Y156" s="15">
        <v>2</v>
      </c>
      <c r="Z156" s="16">
        <f t="shared" si="2"/>
        <v>1.7729468599033817</v>
      </c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</row>
    <row r="157" spans="1:49" x14ac:dyDescent="0.2">
      <c r="A157" t="s">
        <v>342</v>
      </c>
      <c r="B157" s="11" t="s">
        <v>343</v>
      </c>
      <c r="C157" s="17">
        <v>4</v>
      </c>
      <c r="D157" s="18">
        <v>3</v>
      </c>
      <c r="E157" s="18">
        <v>5</v>
      </c>
      <c r="F157" s="18">
        <v>3</v>
      </c>
      <c r="G157" s="18">
        <v>5</v>
      </c>
      <c r="H157" s="18">
        <v>5</v>
      </c>
      <c r="I157" s="15">
        <v>2</v>
      </c>
      <c r="J157" s="17">
        <v>3</v>
      </c>
      <c r="K157" s="18">
        <v>4</v>
      </c>
      <c r="L157" s="18">
        <v>4</v>
      </c>
      <c r="M157" s="18">
        <v>3</v>
      </c>
      <c r="N157" s="18">
        <v>5</v>
      </c>
      <c r="O157" s="15">
        <v>2</v>
      </c>
      <c r="P157" s="17">
        <v>2</v>
      </c>
      <c r="Q157" s="18">
        <v>3</v>
      </c>
      <c r="R157" s="18">
        <v>4</v>
      </c>
      <c r="S157" s="15">
        <v>3</v>
      </c>
      <c r="T157" s="17">
        <v>2</v>
      </c>
      <c r="U157" s="18">
        <v>3</v>
      </c>
      <c r="V157" s="18">
        <v>2</v>
      </c>
      <c r="W157" s="18">
        <v>3.8888888888888902</v>
      </c>
      <c r="X157" s="18">
        <v>2</v>
      </c>
      <c r="Y157" s="15">
        <v>2</v>
      </c>
      <c r="Z157" s="16">
        <f t="shared" si="2"/>
        <v>3.256038647342995</v>
      </c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</row>
    <row r="158" spans="1:49" x14ac:dyDescent="0.2">
      <c r="A158" t="s">
        <v>344</v>
      </c>
      <c r="B158" s="11" t="s">
        <v>345</v>
      </c>
      <c r="C158" s="17">
        <v>3</v>
      </c>
      <c r="D158" s="18">
        <v>2</v>
      </c>
      <c r="E158" s="18">
        <v>2</v>
      </c>
      <c r="F158" s="18">
        <v>4</v>
      </c>
      <c r="G158" s="18">
        <v>2</v>
      </c>
      <c r="H158" s="18">
        <v>4</v>
      </c>
      <c r="I158" s="15">
        <v>2</v>
      </c>
      <c r="J158" s="17">
        <v>3</v>
      </c>
      <c r="K158" s="18">
        <v>2</v>
      </c>
      <c r="L158" s="18">
        <v>2</v>
      </c>
      <c r="M158" s="18">
        <v>2</v>
      </c>
      <c r="N158" s="18">
        <v>2</v>
      </c>
      <c r="O158" s="15">
        <v>2</v>
      </c>
      <c r="P158" s="17">
        <v>1</v>
      </c>
      <c r="Q158" s="18">
        <v>2</v>
      </c>
      <c r="R158" s="18">
        <v>2</v>
      </c>
      <c r="S158" s="15">
        <v>2</v>
      </c>
      <c r="T158" s="17">
        <v>2</v>
      </c>
      <c r="U158" s="18">
        <v>3</v>
      </c>
      <c r="V158" s="18">
        <v>2</v>
      </c>
      <c r="W158" s="18">
        <v>3.3333333333333299</v>
      </c>
      <c r="X158" s="18">
        <v>3</v>
      </c>
      <c r="Y158" s="15">
        <v>3</v>
      </c>
      <c r="Z158" s="16">
        <f t="shared" si="2"/>
        <v>2.4057971014492749</v>
      </c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</row>
    <row r="159" spans="1:49" x14ac:dyDescent="0.2">
      <c r="A159" t="s">
        <v>346</v>
      </c>
      <c r="B159" s="11" t="s">
        <v>347</v>
      </c>
      <c r="C159" s="17">
        <v>5</v>
      </c>
      <c r="D159" s="18">
        <v>2</v>
      </c>
      <c r="E159" s="18">
        <v>2</v>
      </c>
      <c r="F159" s="18">
        <v>1</v>
      </c>
      <c r="G159" s="18">
        <v>2</v>
      </c>
      <c r="H159" s="18">
        <v>5</v>
      </c>
      <c r="I159" s="15">
        <v>2</v>
      </c>
      <c r="J159" s="17">
        <v>3</v>
      </c>
      <c r="K159" s="18">
        <v>2</v>
      </c>
      <c r="L159" s="18">
        <v>2</v>
      </c>
      <c r="M159" s="18">
        <v>2</v>
      </c>
      <c r="N159" s="18">
        <v>3</v>
      </c>
      <c r="O159" s="15">
        <v>2</v>
      </c>
      <c r="P159" s="17">
        <v>2</v>
      </c>
      <c r="Q159" s="18">
        <v>2</v>
      </c>
      <c r="R159" s="18">
        <v>2</v>
      </c>
      <c r="S159" s="15">
        <v>3</v>
      </c>
      <c r="T159" s="17">
        <v>2</v>
      </c>
      <c r="U159" s="18">
        <v>3</v>
      </c>
      <c r="V159" s="18">
        <v>2</v>
      </c>
      <c r="W159" s="18">
        <v>3.8888888888888902</v>
      </c>
      <c r="X159" s="18">
        <v>3</v>
      </c>
      <c r="Y159" s="15">
        <v>3</v>
      </c>
      <c r="Z159" s="16">
        <f t="shared" si="2"/>
        <v>2.560386473429952</v>
      </c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</row>
    <row r="160" spans="1:49" x14ac:dyDescent="0.2">
      <c r="A160" t="s">
        <v>348</v>
      </c>
      <c r="B160" s="11" t="s">
        <v>349</v>
      </c>
      <c r="C160" s="17">
        <v>4</v>
      </c>
      <c r="D160" s="18">
        <v>3</v>
      </c>
      <c r="E160" s="18">
        <v>2</v>
      </c>
      <c r="F160" s="18">
        <v>4</v>
      </c>
      <c r="G160" s="18">
        <v>2</v>
      </c>
      <c r="H160" s="18">
        <v>5</v>
      </c>
      <c r="I160" s="15">
        <v>3</v>
      </c>
      <c r="J160" s="17">
        <v>3</v>
      </c>
      <c r="K160" s="18">
        <v>2</v>
      </c>
      <c r="L160" s="18">
        <v>3</v>
      </c>
      <c r="M160" s="18">
        <v>3</v>
      </c>
      <c r="N160" s="18">
        <v>2</v>
      </c>
      <c r="O160" s="15">
        <v>1</v>
      </c>
      <c r="P160" s="17">
        <v>2</v>
      </c>
      <c r="Q160" s="18">
        <v>2</v>
      </c>
      <c r="R160" s="18">
        <v>3</v>
      </c>
      <c r="S160" s="15">
        <v>2</v>
      </c>
      <c r="T160" s="17">
        <v>2</v>
      </c>
      <c r="U160" s="18">
        <v>3</v>
      </c>
      <c r="V160" s="18">
        <v>2</v>
      </c>
      <c r="W160" s="18">
        <v>3.8888888888888902</v>
      </c>
      <c r="X160" s="18">
        <v>2</v>
      </c>
      <c r="Y160" s="15">
        <v>2</v>
      </c>
      <c r="Z160" s="16">
        <f t="shared" si="2"/>
        <v>2.6473429951690823</v>
      </c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</row>
    <row r="161" spans="1:49" x14ac:dyDescent="0.2">
      <c r="A161" t="s">
        <v>350</v>
      </c>
      <c r="B161" s="11" t="s">
        <v>351</v>
      </c>
      <c r="C161" s="17">
        <v>3</v>
      </c>
      <c r="D161" s="18">
        <v>2</v>
      </c>
      <c r="E161" s="18">
        <v>2</v>
      </c>
      <c r="F161" s="18">
        <v>3</v>
      </c>
      <c r="G161" s="18">
        <v>2</v>
      </c>
      <c r="H161" s="18">
        <v>3</v>
      </c>
      <c r="I161" s="15">
        <v>2</v>
      </c>
      <c r="J161" s="17">
        <v>3</v>
      </c>
      <c r="K161" s="18">
        <v>2</v>
      </c>
      <c r="L161" s="18">
        <v>3</v>
      </c>
      <c r="M161" s="18">
        <v>3</v>
      </c>
      <c r="N161" s="18">
        <v>2</v>
      </c>
      <c r="O161" s="15">
        <v>1</v>
      </c>
      <c r="P161" s="17">
        <v>2</v>
      </c>
      <c r="Q161" s="18">
        <v>2</v>
      </c>
      <c r="R161" s="18">
        <v>3</v>
      </c>
      <c r="S161" s="15">
        <v>2</v>
      </c>
      <c r="T161" s="17">
        <v>2</v>
      </c>
      <c r="U161" s="18">
        <v>3</v>
      </c>
      <c r="V161" s="18">
        <v>2</v>
      </c>
      <c r="W161" s="18">
        <v>3.3333333333333299</v>
      </c>
      <c r="X161" s="18">
        <v>2</v>
      </c>
      <c r="Y161" s="15">
        <v>2</v>
      </c>
      <c r="Z161" s="16">
        <f t="shared" si="2"/>
        <v>2.36231884057971</v>
      </c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</row>
    <row r="162" spans="1:49" x14ac:dyDescent="0.2">
      <c r="A162" t="s">
        <v>352</v>
      </c>
      <c r="B162" s="11" t="s">
        <v>353</v>
      </c>
      <c r="C162" s="17">
        <v>3</v>
      </c>
      <c r="D162" s="18">
        <v>4</v>
      </c>
      <c r="E162" s="18">
        <v>3</v>
      </c>
      <c r="F162" s="18">
        <v>4</v>
      </c>
      <c r="G162" s="18">
        <v>2</v>
      </c>
      <c r="H162" s="18">
        <v>4</v>
      </c>
      <c r="I162" s="15">
        <v>4</v>
      </c>
      <c r="J162" s="17">
        <v>5</v>
      </c>
      <c r="K162" s="18">
        <v>3</v>
      </c>
      <c r="L162" s="18">
        <v>4</v>
      </c>
      <c r="M162" s="18">
        <v>3</v>
      </c>
      <c r="N162" s="18">
        <v>3</v>
      </c>
      <c r="O162" s="15">
        <v>3</v>
      </c>
      <c r="P162" s="17">
        <v>2</v>
      </c>
      <c r="Q162" s="18">
        <v>2</v>
      </c>
      <c r="R162" s="18">
        <v>3</v>
      </c>
      <c r="S162" s="15">
        <v>3</v>
      </c>
      <c r="T162" s="17">
        <v>4</v>
      </c>
      <c r="U162" s="18">
        <v>4</v>
      </c>
      <c r="V162" s="18">
        <v>3</v>
      </c>
      <c r="W162" s="18">
        <v>3.3333333333333299</v>
      </c>
      <c r="X162" s="18">
        <v>2</v>
      </c>
      <c r="Y162" s="15">
        <v>3</v>
      </c>
      <c r="Z162" s="16">
        <f t="shared" si="2"/>
        <v>3.2318840579710142</v>
      </c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</row>
    <row r="163" spans="1:49" x14ac:dyDescent="0.2">
      <c r="A163" t="s">
        <v>354</v>
      </c>
      <c r="B163" s="11" t="s">
        <v>355</v>
      </c>
      <c r="C163" s="17">
        <v>1</v>
      </c>
      <c r="D163" s="18">
        <v>4</v>
      </c>
      <c r="E163" s="18">
        <v>1</v>
      </c>
      <c r="F163" s="18">
        <v>3</v>
      </c>
      <c r="G163" s="18">
        <v>2</v>
      </c>
      <c r="H163" s="18">
        <v>2</v>
      </c>
      <c r="I163" s="15">
        <v>5</v>
      </c>
      <c r="J163" s="17">
        <v>3</v>
      </c>
      <c r="K163" s="18">
        <v>2</v>
      </c>
      <c r="L163" s="18">
        <v>3</v>
      </c>
      <c r="M163" s="18">
        <v>2</v>
      </c>
      <c r="N163" s="18">
        <v>2</v>
      </c>
      <c r="O163" s="15">
        <v>4</v>
      </c>
      <c r="P163" s="17">
        <v>4</v>
      </c>
      <c r="Q163" s="18">
        <v>3</v>
      </c>
      <c r="R163" s="18">
        <v>4</v>
      </c>
      <c r="S163" s="15">
        <v>3</v>
      </c>
      <c r="T163" s="17">
        <v>5</v>
      </c>
      <c r="U163" s="18">
        <v>2</v>
      </c>
      <c r="V163" s="18">
        <v>2</v>
      </c>
      <c r="W163" s="18">
        <v>1.6666666666666701</v>
      </c>
      <c r="X163" s="18">
        <v>3</v>
      </c>
      <c r="Y163" s="15">
        <v>2</v>
      </c>
      <c r="Z163" s="16">
        <f t="shared" si="2"/>
        <v>2.7681159420289858</v>
      </c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</row>
    <row r="164" spans="1:49" x14ac:dyDescent="0.2">
      <c r="A164" t="s">
        <v>356</v>
      </c>
      <c r="B164" s="11" t="s">
        <v>357</v>
      </c>
      <c r="C164" s="17">
        <v>1</v>
      </c>
      <c r="D164" s="18">
        <v>3</v>
      </c>
      <c r="E164" s="18">
        <v>2</v>
      </c>
      <c r="F164" s="18">
        <v>3</v>
      </c>
      <c r="G164" s="18">
        <v>2</v>
      </c>
      <c r="H164" s="18">
        <v>2</v>
      </c>
      <c r="I164" s="15">
        <v>4</v>
      </c>
      <c r="J164" s="17">
        <v>2</v>
      </c>
      <c r="K164" s="18">
        <v>2</v>
      </c>
      <c r="L164" s="18">
        <v>2</v>
      </c>
      <c r="M164" s="18">
        <v>2</v>
      </c>
      <c r="N164" s="18">
        <v>2</v>
      </c>
      <c r="O164" s="15">
        <v>3</v>
      </c>
      <c r="P164" s="17">
        <v>4</v>
      </c>
      <c r="Q164" s="18">
        <v>4</v>
      </c>
      <c r="R164" s="18">
        <v>4</v>
      </c>
      <c r="S164" s="15">
        <v>2</v>
      </c>
      <c r="T164" s="17">
        <v>4</v>
      </c>
      <c r="U164" s="18">
        <v>3</v>
      </c>
      <c r="V164" s="18">
        <v>1</v>
      </c>
      <c r="W164" s="18">
        <v>1.6666666666666701</v>
      </c>
      <c r="X164" s="18">
        <v>2</v>
      </c>
      <c r="Y164" s="15">
        <v>3</v>
      </c>
      <c r="Z164" s="16">
        <f t="shared" si="2"/>
        <v>2.5507246376811596</v>
      </c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</row>
    <row r="165" spans="1:49" x14ac:dyDescent="0.2">
      <c r="A165" t="s">
        <v>358</v>
      </c>
      <c r="B165" s="11" t="s">
        <v>359</v>
      </c>
      <c r="C165" s="17">
        <v>2</v>
      </c>
      <c r="D165" s="18">
        <v>4</v>
      </c>
      <c r="E165" s="18">
        <v>1</v>
      </c>
      <c r="F165" s="18">
        <v>4</v>
      </c>
      <c r="G165" s="18">
        <v>1</v>
      </c>
      <c r="H165" s="18">
        <v>2</v>
      </c>
      <c r="I165" s="15">
        <v>3</v>
      </c>
      <c r="J165" s="17">
        <v>2</v>
      </c>
      <c r="K165" s="18">
        <v>2</v>
      </c>
      <c r="L165" s="18">
        <v>2</v>
      </c>
      <c r="M165" s="18">
        <v>1</v>
      </c>
      <c r="N165" s="18">
        <v>2</v>
      </c>
      <c r="O165" s="15">
        <v>3</v>
      </c>
      <c r="P165" s="17">
        <v>3</v>
      </c>
      <c r="Q165" s="18">
        <v>3</v>
      </c>
      <c r="R165" s="18">
        <v>3</v>
      </c>
      <c r="S165" s="15">
        <v>1</v>
      </c>
      <c r="T165" s="17">
        <v>2</v>
      </c>
      <c r="U165" s="18">
        <v>3</v>
      </c>
      <c r="V165" s="18">
        <v>1</v>
      </c>
      <c r="W165" s="18">
        <v>1.6666666666666701</v>
      </c>
      <c r="X165" s="18">
        <v>2</v>
      </c>
      <c r="Y165" s="15">
        <v>3</v>
      </c>
      <c r="Z165" s="16">
        <f t="shared" si="2"/>
        <v>2.2463768115942031</v>
      </c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</row>
    <row r="166" spans="1:49" x14ac:dyDescent="0.2">
      <c r="A166" t="s">
        <v>360</v>
      </c>
      <c r="B166" s="11" t="s">
        <v>361</v>
      </c>
      <c r="C166" s="17">
        <v>1</v>
      </c>
      <c r="D166" s="18">
        <v>2</v>
      </c>
      <c r="E166" s="18">
        <v>4</v>
      </c>
      <c r="F166" s="18">
        <v>2</v>
      </c>
      <c r="G166" s="18">
        <v>4</v>
      </c>
      <c r="H166" s="18">
        <v>2</v>
      </c>
      <c r="I166" s="15">
        <v>3</v>
      </c>
      <c r="J166" s="17">
        <v>3</v>
      </c>
      <c r="K166" s="18">
        <v>4</v>
      </c>
      <c r="L166" s="18">
        <v>2</v>
      </c>
      <c r="M166" s="18">
        <v>2</v>
      </c>
      <c r="N166" s="18">
        <v>4</v>
      </c>
      <c r="O166" s="15">
        <v>2</v>
      </c>
      <c r="P166" s="17">
        <v>3</v>
      </c>
      <c r="Q166" s="18">
        <v>2</v>
      </c>
      <c r="R166" s="18">
        <v>3</v>
      </c>
      <c r="S166" s="15">
        <v>3</v>
      </c>
      <c r="T166" s="17">
        <v>2</v>
      </c>
      <c r="U166" s="18">
        <v>3</v>
      </c>
      <c r="V166" s="18">
        <v>2</v>
      </c>
      <c r="W166" s="18">
        <v>1.6666666666666701</v>
      </c>
      <c r="X166" s="18">
        <v>3</v>
      </c>
      <c r="Y166" s="15">
        <v>4</v>
      </c>
      <c r="Z166" s="16">
        <f t="shared" si="2"/>
        <v>2.6811594202898554</v>
      </c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</row>
    <row r="167" spans="1:49" x14ac:dyDescent="0.2">
      <c r="A167" t="s">
        <v>362</v>
      </c>
      <c r="B167" s="11" t="s">
        <v>363</v>
      </c>
      <c r="C167" s="17">
        <v>2</v>
      </c>
      <c r="D167" s="18">
        <v>1</v>
      </c>
      <c r="E167" s="18">
        <v>2</v>
      </c>
      <c r="F167" s="18">
        <v>1</v>
      </c>
      <c r="G167" s="18">
        <v>1</v>
      </c>
      <c r="H167" s="18">
        <v>3</v>
      </c>
      <c r="I167" s="15">
        <v>2</v>
      </c>
      <c r="J167" s="17">
        <v>2</v>
      </c>
      <c r="K167" s="18">
        <v>1</v>
      </c>
      <c r="L167" s="18">
        <v>2</v>
      </c>
      <c r="M167" s="18">
        <v>1</v>
      </c>
      <c r="N167" s="18">
        <v>2</v>
      </c>
      <c r="O167" s="15">
        <v>2</v>
      </c>
      <c r="P167" s="17">
        <v>1</v>
      </c>
      <c r="Q167" s="18">
        <v>2</v>
      </c>
      <c r="R167" s="18">
        <v>1</v>
      </c>
      <c r="S167" s="15">
        <v>1</v>
      </c>
      <c r="T167" s="17">
        <v>1</v>
      </c>
      <c r="U167" s="18">
        <v>2</v>
      </c>
      <c r="V167" s="18">
        <v>1</v>
      </c>
      <c r="W167" s="18">
        <v>2.7777777777777799</v>
      </c>
      <c r="X167" s="18">
        <v>1</v>
      </c>
      <c r="Y167" s="15">
        <v>2</v>
      </c>
      <c r="Z167" s="16">
        <f t="shared" si="2"/>
        <v>1.5990338164251208</v>
      </c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</row>
    <row r="168" spans="1:49" x14ac:dyDescent="0.2">
      <c r="A168" t="s">
        <v>364</v>
      </c>
      <c r="B168" s="11" t="s">
        <v>365</v>
      </c>
      <c r="C168" s="17">
        <v>2</v>
      </c>
      <c r="D168" s="18">
        <v>2</v>
      </c>
      <c r="E168" s="18">
        <v>2</v>
      </c>
      <c r="F168" s="18">
        <v>2</v>
      </c>
      <c r="G168" s="18">
        <v>2</v>
      </c>
      <c r="H168" s="18">
        <v>3</v>
      </c>
      <c r="I168" s="15">
        <v>5</v>
      </c>
      <c r="J168" s="17">
        <v>2</v>
      </c>
      <c r="K168" s="18">
        <v>2</v>
      </c>
      <c r="L168" s="18">
        <v>3</v>
      </c>
      <c r="M168" s="18">
        <v>2</v>
      </c>
      <c r="N168" s="18">
        <v>3</v>
      </c>
      <c r="O168" s="15">
        <v>3</v>
      </c>
      <c r="P168" s="17">
        <v>3</v>
      </c>
      <c r="Q168" s="18">
        <v>3</v>
      </c>
      <c r="R168" s="18">
        <v>3</v>
      </c>
      <c r="S168" s="15">
        <v>2</v>
      </c>
      <c r="T168" s="17">
        <v>5</v>
      </c>
      <c r="U168" s="18">
        <v>3</v>
      </c>
      <c r="V168" s="18">
        <v>1</v>
      </c>
      <c r="W168" s="18">
        <v>2.7777777777777799</v>
      </c>
      <c r="X168" s="18">
        <v>2</v>
      </c>
      <c r="Y168" s="15">
        <v>2</v>
      </c>
      <c r="Z168" s="16">
        <f t="shared" si="2"/>
        <v>2.5990338164251208</v>
      </c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</row>
    <row r="169" spans="1:49" x14ac:dyDescent="0.2">
      <c r="A169" t="s">
        <v>366</v>
      </c>
      <c r="B169" s="11" t="s">
        <v>367</v>
      </c>
      <c r="C169" s="17">
        <v>4</v>
      </c>
      <c r="D169" s="18">
        <v>5</v>
      </c>
      <c r="E169" s="18">
        <v>4</v>
      </c>
      <c r="F169" s="18">
        <v>5</v>
      </c>
      <c r="G169" s="18">
        <v>4</v>
      </c>
      <c r="H169" s="18">
        <v>5</v>
      </c>
      <c r="I169" s="15">
        <v>5</v>
      </c>
      <c r="J169" s="17">
        <v>4</v>
      </c>
      <c r="K169" s="18">
        <v>2</v>
      </c>
      <c r="L169" s="18">
        <v>3</v>
      </c>
      <c r="M169" s="18">
        <v>2</v>
      </c>
      <c r="N169" s="18">
        <v>5</v>
      </c>
      <c r="O169" s="15">
        <v>4</v>
      </c>
      <c r="P169" s="17">
        <v>4</v>
      </c>
      <c r="Q169" s="18">
        <v>2</v>
      </c>
      <c r="R169" s="18">
        <v>4</v>
      </c>
      <c r="S169" s="15">
        <v>4</v>
      </c>
      <c r="T169" s="17">
        <v>3</v>
      </c>
      <c r="U169" s="18">
        <v>4</v>
      </c>
      <c r="V169" s="18">
        <v>3</v>
      </c>
      <c r="W169" s="18">
        <v>3.8888888888888902</v>
      </c>
      <c r="X169" s="18">
        <v>3</v>
      </c>
      <c r="Y169" s="15">
        <v>3</v>
      </c>
      <c r="Z169" s="16">
        <f t="shared" si="2"/>
        <v>3.7342995169082123</v>
      </c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</row>
    <row r="170" spans="1:49" x14ac:dyDescent="0.2">
      <c r="A170" t="s">
        <v>368</v>
      </c>
      <c r="B170" s="11" t="s">
        <v>369</v>
      </c>
      <c r="C170" s="17">
        <v>2</v>
      </c>
      <c r="D170" s="18">
        <v>2</v>
      </c>
      <c r="E170" s="18">
        <v>5</v>
      </c>
      <c r="F170" s="18">
        <v>1</v>
      </c>
      <c r="G170" s="18">
        <v>2</v>
      </c>
      <c r="H170" s="18">
        <v>3</v>
      </c>
      <c r="I170" s="15">
        <v>2</v>
      </c>
      <c r="J170" s="17">
        <v>4</v>
      </c>
      <c r="K170" s="18">
        <v>3</v>
      </c>
      <c r="L170" s="18">
        <v>4</v>
      </c>
      <c r="M170" s="18">
        <v>5</v>
      </c>
      <c r="N170" s="18">
        <v>5</v>
      </c>
      <c r="O170" s="15">
        <v>2</v>
      </c>
      <c r="P170" s="17">
        <v>2</v>
      </c>
      <c r="Q170" s="18">
        <v>3</v>
      </c>
      <c r="R170" s="18">
        <v>3</v>
      </c>
      <c r="S170" s="15">
        <v>4</v>
      </c>
      <c r="T170" s="17">
        <v>2</v>
      </c>
      <c r="U170" s="18">
        <v>4</v>
      </c>
      <c r="V170" s="18">
        <v>5</v>
      </c>
      <c r="W170" s="18">
        <v>2.7777777777777799</v>
      </c>
      <c r="X170" s="18">
        <v>3</v>
      </c>
      <c r="Y170" s="15">
        <v>3</v>
      </c>
      <c r="Z170" s="16">
        <f t="shared" si="2"/>
        <v>3.1207729468599039</v>
      </c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</row>
    <row r="171" spans="1:49" x14ac:dyDescent="0.2">
      <c r="A171" t="s">
        <v>370</v>
      </c>
      <c r="B171" s="11" t="s">
        <v>371</v>
      </c>
      <c r="C171" s="17">
        <v>2</v>
      </c>
      <c r="D171" s="18">
        <v>4</v>
      </c>
      <c r="E171" s="18">
        <v>2</v>
      </c>
      <c r="F171" s="18">
        <v>3</v>
      </c>
      <c r="G171" s="18">
        <v>1</v>
      </c>
      <c r="H171" s="18">
        <v>3</v>
      </c>
      <c r="I171" s="15">
        <v>1</v>
      </c>
      <c r="J171" s="17">
        <v>2</v>
      </c>
      <c r="K171" s="18">
        <v>1</v>
      </c>
      <c r="L171" s="18">
        <v>2</v>
      </c>
      <c r="M171" s="18">
        <v>1</v>
      </c>
      <c r="N171" s="18">
        <v>2</v>
      </c>
      <c r="O171" s="15">
        <v>2</v>
      </c>
      <c r="P171" s="17">
        <v>1</v>
      </c>
      <c r="Q171" s="18">
        <v>2</v>
      </c>
      <c r="R171" s="18">
        <v>1</v>
      </c>
      <c r="S171" s="15">
        <v>1</v>
      </c>
      <c r="T171" s="17">
        <v>1</v>
      </c>
      <c r="U171" s="18">
        <v>2</v>
      </c>
      <c r="V171" s="18">
        <v>1</v>
      </c>
      <c r="W171" s="18">
        <v>2.7777777777777799</v>
      </c>
      <c r="X171" s="18">
        <v>1</v>
      </c>
      <c r="Y171" s="15">
        <v>2</v>
      </c>
      <c r="Z171" s="16">
        <f t="shared" si="2"/>
        <v>1.7729468599033817</v>
      </c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</row>
    <row r="172" spans="1:49" x14ac:dyDescent="0.2">
      <c r="A172" t="s">
        <v>372</v>
      </c>
      <c r="B172" s="11" t="s">
        <v>373</v>
      </c>
      <c r="C172" s="17">
        <v>2</v>
      </c>
      <c r="D172" s="18">
        <v>4</v>
      </c>
      <c r="E172" s="18">
        <v>2</v>
      </c>
      <c r="F172" s="18">
        <v>5</v>
      </c>
      <c r="G172" s="18">
        <v>1</v>
      </c>
      <c r="H172" s="18">
        <v>2</v>
      </c>
      <c r="I172" s="15">
        <v>1</v>
      </c>
      <c r="J172" s="17">
        <v>2</v>
      </c>
      <c r="K172" s="18">
        <v>1</v>
      </c>
      <c r="L172" s="18">
        <v>2</v>
      </c>
      <c r="M172" s="18">
        <v>1</v>
      </c>
      <c r="N172" s="18">
        <v>2</v>
      </c>
      <c r="O172" s="15">
        <v>2</v>
      </c>
      <c r="P172" s="17">
        <v>1</v>
      </c>
      <c r="Q172" s="18">
        <v>2</v>
      </c>
      <c r="R172" s="18">
        <v>1</v>
      </c>
      <c r="S172" s="15">
        <v>1</v>
      </c>
      <c r="T172" s="17">
        <v>1</v>
      </c>
      <c r="U172" s="18">
        <v>2</v>
      </c>
      <c r="V172" s="18">
        <v>1</v>
      </c>
      <c r="W172" s="18">
        <v>2.7777777777777799</v>
      </c>
      <c r="X172" s="18">
        <v>1</v>
      </c>
      <c r="Y172" s="15">
        <v>2</v>
      </c>
      <c r="Z172" s="16">
        <f t="shared" si="2"/>
        <v>1.8164251207729469</v>
      </c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</row>
    <row r="173" spans="1:49" x14ac:dyDescent="0.2">
      <c r="A173" t="s">
        <v>374</v>
      </c>
      <c r="B173" s="11" t="s">
        <v>375</v>
      </c>
      <c r="C173" s="17">
        <v>3</v>
      </c>
      <c r="D173" s="18">
        <v>2</v>
      </c>
      <c r="E173" s="18">
        <v>2</v>
      </c>
      <c r="F173" s="18">
        <v>5</v>
      </c>
      <c r="G173" s="18">
        <v>1</v>
      </c>
      <c r="H173" s="18">
        <v>2</v>
      </c>
      <c r="I173" s="15">
        <v>1</v>
      </c>
      <c r="J173" s="17">
        <v>2</v>
      </c>
      <c r="K173" s="18">
        <v>1</v>
      </c>
      <c r="L173" s="18">
        <v>2</v>
      </c>
      <c r="M173" s="18">
        <v>1</v>
      </c>
      <c r="N173" s="18">
        <v>1</v>
      </c>
      <c r="O173" s="15">
        <v>2</v>
      </c>
      <c r="P173" s="17">
        <v>1</v>
      </c>
      <c r="Q173" s="18">
        <v>2</v>
      </c>
      <c r="R173" s="18">
        <v>1</v>
      </c>
      <c r="S173" s="15">
        <v>1</v>
      </c>
      <c r="T173" s="17">
        <v>1</v>
      </c>
      <c r="U173" s="18">
        <v>2</v>
      </c>
      <c r="V173" s="18">
        <v>1</v>
      </c>
      <c r="W173" s="18">
        <v>2.7777777777777799</v>
      </c>
      <c r="X173" s="18">
        <v>1</v>
      </c>
      <c r="Y173" s="15">
        <v>2</v>
      </c>
      <c r="Z173" s="16">
        <f t="shared" si="2"/>
        <v>1.7294685990338166</v>
      </c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</row>
    <row r="174" spans="1:49" x14ac:dyDescent="0.2">
      <c r="A174" t="s">
        <v>376</v>
      </c>
      <c r="B174" s="11" t="s">
        <v>377</v>
      </c>
      <c r="C174" s="17">
        <v>3</v>
      </c>
      <c r="D174" s="18">
        <v>3</v>
      </c>
      <c r="E174" s="18">
        <v>2</v>
      </c>
      <c r="F174" s="18">
        <v>3</v>
      </c>
      <c r="G174" s="18">
        <v>1</v>
      </c>
      <c r="H174" s="18">
        <v>2</v>
      </c>
      <c r="I174" s="15">
        <v>1</v>
      </c>
      <c r="J174" s="17">
        <v>2</v>
      </c>
      <c r="K174" s="18">
        <v>1</v>
      </c>
      <c r="L174" s="18">
        <v>2</v>
      </c>
      <c r="M174" s="18">
        <v>1</v>
      </c>
      <c r="N174" s="18">
        <v>2</v>
      </c>
      <c r="O174" s="15">
        <v>2</v>
      </c>
      <c r="P174" s="17">
        <v>1</v>
      </c>
      <c r="Q174" s="18">
        <v>2</v>
      </c>
      <c r="R174" s="18">
        <v>1</v>
      </c>
      <c r="S174" s="15">
        <v>1</v>
      </c>
      <c r="T174" s="17">
        <v>1</v>
      </c>
      <c r="U174" s="18">
        <v>2</v>
      </c>
      <c r="V174" s="18">
        <v>1</v>
      </c>
      <c r="W174" s="18">
        <v>2.7777777777777799</v>
      </c>
      <c r="X174" s="18">
        <v>1</v>
      </c>
      <c r="Y174" s="15">
        <v>2</v>
      </c>
      <c r="Z174" s="16">
        <f t="shared" si="2"/>
        <v>1.7294685990338166</v>
      </c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</row>
    <row r="175" spans="1:49" x14ac:dyDescent="0.2">
      <c r="A175" t="s">
        <v>378</v>
      </c>
      <c r="B175" s="11" t="s">
        <v>379</v>
      </c>
      <c r="C175" s="17">
        <v>3</v>
      </c>
      <c r="D175" s="18">
        <v>2</v>
      </c>
      <c r="E175" s="18">
        <v>2</v>
      </c>
      <c r="F175" s="18">
        <v>3</v>
      </c>
      <c r="G175" s="18">
        <v>1</v>
      </c>
      <c r="H175" s="18">
        <v>2</v>
      </c>
      <c r="I175" s="15">
        <v>1</v>
      </c>
      <c r="J175" s="17">
        <v>2</v>
      </c>
      <c r="K175" s="18">
        <v>1</v>
      </c>
      <c r="L175" s="18">
        <v>2</v>
      </c>
      <c r="M175" s="18">
        <v>1</v>
      </c>
      <c r="N175" s="18">
        <v>1</v>
      </c>
      <c r="O175" s="15">
        <v>2</v>
      </c>
      <c r="P175" s="17">
        <v>1</v>
      </c>
      <c r="Q175" s="18">
        <v>2</v>
      </c>
      <c r="R175" s="18">
        <v>1</v>
      </c>
      <c r="S175" s="15">
        <v>1</v>
      </c>
      <c r="T175" s="17">
        <v>1</v>
      </c>
      <c r="U175" s="18">
        <v>2</v>
      </c>
      <c r="V175" s="18">
        <v>1</v>
      </c>
      <c r="W175" s="18">
        <v>1.6666666666666701</v>
      </c>
      <c r="X175" s="18">
        <v>1</v>
      </c>
      <c r="Y175" s="15">
        <v>2</v>
      </c>
      <c r="Z175" s="16">
        <f t="shared" si="2"/>
        <v>1.5942028985507248</v>
      </c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</row>
    <row r="176" spans="1:49" x14ac:dyDescent="0.2">
      <c r="A176" t="s">
        <v>380</v>
      </c>
      <c r="B176" s="11" t="s">
        <v>381</v>
      </c>
      <c r="C176" s="17">
        <v>2</v>
      </c>
      <c r="D176" s="18">
        <v>2</v>
      </c>
      <c r="E176" s="18">
        <v>1</v>
      </c>
      <c r="F176" s="18">
        <v>2</v>
      </c>
      <c r="G176" s="18">
        <v>1</v>
      </c>
      <c r="H176" s="18">
        <v>2</v>
      </c>
      <c r="I176" s="15">
        <v>1</v>
      </c>
      <c r="J176" s="17">
        <v>3</v>
      </c>
      <c r="K176" s="18">
        <v>2</v>
      </c>
      <c r="L176" s="18">
        <v>2</v>
      </c>
      <c r="M176" s="18">
        <v>1</v>
      </c>
      <c r="N176" s="18">
        <v>1</v>
      </c>
      <c r="O176" s="15">
        <v>2</v>
      </c>
      <c r="P176" s="17">
        <v>2</v>
      </c>
      <c r="Q176" s="18">
        <v>2</v>
      </c>
      <c r="R176" s="18">
        <v>3</v>
      </c>
      <c r="S176" s="15">
        <v>2</v>
      </c>
      <c r="T176" s="17">
        <v>2</v>
      </c>
      <c r="U176" s="18">
        <v>3</v>
      </c>
      <c r="V176" s="18">
        <v>1</v>
      </c>
      <c r="W176" s="18">
        <v>2.2222222222222201</v>
      </c>
      <c r="X176" s="18">
        <v>2</v>
      </c>
      <c r="Y176" s="15">
        <v>3</v>
      </c>
      <c r="Z176" s="16">
        <f t="shared" si="2"/>
        <v>1.9227053140096617</v>
      </c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</row>
    <row r="177" spans="1:49" x14ac:dyDescent="0.2">
      <c r="A177" t="s">
        <v>382</v>
      </c>
      <c r="B177" s="11" t="s">
        <v>383</v>
      </c>
      <c r="C177" s="17">
        <v>2</v>
      </c>
      <c r="D177" s="18">
        <v>1</v>
      </c>
      <c r="E177" s="18">
        <v>1</v>
      </c>
      <c r="F177" s="18">
        <v>2</v>
      </c>
      <c r="G177" s="18">
        <v>1</v>
      </c>
      <c r="H177" s="18">
        <v>2</v>
      </c>
      <c r="I177" s="15">
        <v>1</v>
      </c>
      <c r="J177" s="17">
        <v>3</v>
      </c>
      <c r="K177" s="18">
        <v>2</v>
      </c>
      <c r="L177" s="18">
        <v>2</v>
      </c>
      <c r="M177" s="18">
        <v>1</v>
      </c>
      <c r="N177" s="18">
        <v>1</v>
      </c>
      <c r="O177" s="15">
        <v>2</v>
      </c>
      <c r="P177" s="17">
        <v>2</v>
      </c>
      <c r="Q177" s="18">
        <v>2</v>
      </c>
      <c r="R177" s="18">
        <v>3</v>
      </c>
      <c r="S177" s="15">
        <v>2</v>
      </c>
      <c r="T177" s="17">
        <v>2</v>
      </c>
      <c r="U177" s="18">
        <v>3</v>
      </c>
      <c r="V177" s="18">
        <v>1</v>
      </c>
      <c r="W177" s="18">
        <v>2.2222222222222201</v>
      </c>
      <c r="X177" s="18">
        <v>2</v>
      </c>
      <c r="Y177" s="15">
        <v>3</v>
      </c>
      <c r="Z177" s="16">
        <f t="shared" si="2"/>
        <v>1.8792270531400965</v>
      </c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</row>
    <row r="178" spans="1:49" x14ac:dyDescent="0.2">
      <c r="A178" t="s">
        <v>384</v>
      </c>
      <c r="B178" s="11" t="s">
        <v>385</v>
      </c>
      <c r="C178" s="17">
        <v>2</v>
      </c>
      <c r="D178" s="18">
        <v>1</v>
      </c>
      <c r="E178" s="18">
        <v>2</v>
      </c>
      <c r="F178" s="18">
        <v>4</v>
      </c>
      <c r="G178" s="18">
        <v>2</v>
      </c>
      <c r="H178" s="18">
        <v>3</v>
      </c>
      <c r="I178" s="15">
        <v>2</v>
      </c>
      <c r="J178" s="17">
        <v>2</v>
      </c>
      <c r="K178" s="18">
        <v>3</v>
      </c>
      <c r="L178" s="18">
        <v>2</v>
      </c>
      <c r="M178" s="18">
        <v>1</v>
      </c>
      <c r="N178" s="18">
        <v>1</v>
      </c>
      <c r="O178" s="15">
        <v>2</v>
      </c>
      <c r="P178" s="17">
        <v>3</v>
      </c>
      <c r="Q178" s="18">
        <v>2</v>
      </c>
      <c r="R178" s="18">
        <v>4</v>
      </c>
      <c r="S178" s="15">
        <v>1</v>
      </c>
      <c r="T178" s="17">
        <v>4</v>
      </c>
      <c r="U178" s="18">
        <v>2</v>
      </c>
      <c r="V178" s="18">
        <v>1</v>
      </c>
      <c r="W178" s="18">
        <v>2.7777777777777799</v>
      </c>
      <c r="X178" s="18">
        <v>1</v>
      </c>
      <c r="Y178" s="15">
        <v>2</v>
      </c>
      <c r="Z178" s="16">
        <f t="shared" si="2"/>
        <v>2.1642512077294684</v>
      </c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</row>
    <row r="179" spans="1:49" x14ac:dyDescent="0.2">
      <c r="A179" t="s">
        <v>386</v>
      </c>
      <c r="B179" s="11" t="s">
        <v>387</v>
      </c>
      <c r="C179" s="17">
        <v>2</v>
      </c>
      <c r="D179" s="18">
        <v>3</v>
      </c>
      <c r="E179" s="18">
        <v>4</v>
      </c>
      <c r="F179" s="18">
        <v>4</v>
      </c>
      <c r="G179" s="18">
        <v>4</v>
      </c>
      <c r="H179" s="18">
        <v>3</v>
      </c>
      <c r="I179" s="15">
        <v>2</v>
      </c>
      <c r="J179" s="17">
        <v>4</v>
      </c>
      <c r="K179" s="18">
        <v>2</v>
      </c>
      <c r="L179" s="18">
        <v>2</v>
      </c>
      <c r="M179" s="18">
        <v>3</v>
      </c>
      <c r="N179" s="18">
        <v>1</v>
      </c>
      <c r="O179" s="15">
        <v>2</v>
      </c>
      <c r="P179" s="17">
        <v>2</v>
      </c>
      <c r="Q179" s="18">
        <v>2</v>
      </c>
      <c r="R179" s="18">
        <v>2</v>
      </c>
      <c r="S179" s="15">
        <v>2</v>
      </c>
      <c r="T179" s="17">
        <v>3</v>
      </c>
      <c r="U179" s="18">
        <v>3</v>
      </c>
      <c r="V179" s="18">
        <v>5</v>
      </c>
      <c r="W179" s="18">
        <v>2.7777777777777799</v>
      </c>
      <c r="X179" s="18">
        <v>2</v>
      </c>
      <c r="Y179" s="15">
        <v>3</v>
      </c>
      <c r="Z179" s="16">
        <f t="shared" si="2"/>
        <v>2.7294685990338166</v>
      </c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</row>
    <row r="180" spans="1:49" x14ac:dyDescent="0.2">
      <c r="A180" t="s">
        <v>388</v>
      </c>
      <c r="B180" s="11" t="s">
        <v>389</v>
      </c>
      <c r="C180" s="17">
        <v>2</v>
      </c>
      <c r="D180" s="18">
        <v>4</v>
      </c>
      <c r="E180" s="18">
        <v>5</v>
      </c>
      <c r="F180" s="18">
        <v>2</v>
      </c>
      <c r="G180" s="18">
        <v>5</v>
      </c>
      <c r="H180" s="18">
        <v>4</v>
      </c>
      <c r="I180" s="15">
        <v>4</v>
      </c>
      <c r="J180" s="17">
        <v>4</v>
      </c>
      <c r="K180" s="18">
        <v>4</v>
      </c>
      <c r="L180" s="18">
        <v>3</v>
      </c>
      <c r="M180" s="18">
        <v>3</v>
      </c>
      <c r="N180" s="18">
        <v>3</v>
      </c>
      <c r="O180" s="15">
        <v>3</v>
      </c>
      <c r="P180" s="17">
        <v>4</v>
      </c>
      <c r="Q180" s="18">
        <v>3</v>
      </c>
      <c r="R180" s="18">
        <v>4</v>
      </c>
      <c r="S180" s="15">
        <v>3</v>
      </c>
      <c r="T180" s="17">
        <v>3</v>
      </c>
      <c r="U180" s="18">
        <v>3</v>
      </c>
      <c r="V180" s="18">
        <v>3</v>
      </c>
      <c r="W180" s="18">
        <v>2.7777777777777799</v>
      </c>
      <c r="X180" s="18">
        <v>2</v>
      </c>
      <c r="Y180" s="15">
        <v>3</v>
      </c>
      <c r="Z180" s="16">
        <f t="shared" si="2"/>
        <v>3.3381642512077296</v>
      </c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</row>
    <row r="181" spans="1:49" x14ac:dyDescent="0.2">
      <c r="A181" t="s">
        <v>390</v>
      </c>
      <c r="B181" s="11" t="s">
        <v>391</v>
      </c>
      <c r="C181" s="17">
        <v>2</v>
      </c>
      <c r="D181" s="18">
        <v>2</v>
      </c>
      <c r="E181" s="18">
        <v>5</v>
      </c>
      <c r="F181" s="18">
        <v>3</v>
      </c>
      <c r="G181" s="18">
        <v>4</v>
      </c>
      <c r="H181" s="18">
        <v>3</v>
      </c>
      <c r="I181" s="15">
        <v>2</v>
      </c>
      <c r="J181" s="17">
        <v>5</v>
      </c>
      <c r="K181" s="18">
        <v>4</v>
      </c>
      <c r="L181" s="18">
        <v>4</v>
      </c>
      <c r="M181" s="18">
        <v>3</v>
      </c>
      <c r="N181" s="18">
        <v>4</v>
      </c>
      <c r="O181" s="15">
        <v>2</v>
      </c>
      <c r="P181" s="17">
        <v>3</v>
      </c>
      <c r="Q181" s="18">
        <v>2</v>
      </c>
      <c r="R181" s="18">
        <v>2</v>
      </c>
      <c r="S181" s="15">
        <v>3</v>
      </c>
      <c r="T181" s="17">
        <v>3</v>
      </c>
      <c r="U181" s="18">
        <v>4</v>
      </c>
      <c r="V181" s="18">
        <v>5</v>
      </c>
      <c r="W181" s="18">
        <v>2.7777777777777799</v>
      </c>
      <c r="X181" s="18">
        <v>3</v>
      </c>
      <c r="Y181" s="15">
        <v>4</v>
      </c>
      <c r="Z181" s="16">
        <f t="shared" si="2"/>
        <v>3.2512077294685993</v>
      </c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</row>
    <row r="182" spans="1:49" x14ac:dyDescent="0.2">
      <c r="A182" t="s">
        <v>392</v>
      </c>
      <c r="B182" s="11" t="s">
        <v>393</v>
      </c>
      <c r="C182" s="17">
        <v>3</v>
      </c>
      <c r="D182" s="18">
        <v>2</v>
      </c>
      <c r="E182" s="18">
        <v>4</v>
      </c>
      <c r="F182" s="18">
        <v>2</v>
      </c>
      <c r="G182" s="18">
        <v>3</v>
      </c>
      <c r="H182" s="18">
        <v>3</v>
      </c>
      <c r="I182" s="15">
        <v>5</v>
      </c>
      <c r="J182" s="17">
        <v>3</v>
      </c>
      <c r="K182" s="18">
        <v>2</v>
      </c>
      <c r="L182" s="18">
        <v>3</v>
      </c>
      <c r="M182" s="18">
        <v>2</v>
      </c>
      <c r="N182" s="18">
        <v>3</v>
      </c>
      <c r="O182" s="15">
        <v>3</v>
      </c>
      <c r="P182" s="17">
        <v>4</v>
      </c>
      <c r="Q182" s="18">
        <v>3</v>
      </c>
      <c r="R182" s="18">
        <v>4</v>
      </c>
      <c r="S182" s="15">
        <v>4</v>
      </c>
      <c r="T182" s="17">
        <v>4</v>
      </c>
      <c r="U182" s="18">
        <v>3</v>
      </c>
      <c r="V182" s="18">
        <v>1</v>
      </c>
      <c r="W182" s="18">
        <v>2.7777777777777799</v>
      </c>
      <c r="X182" s="18">
        <v>2</v>
      </c>
      <c r="Y182" s="15">
        <v>3</v>
      </c>
      <c r="Z182" s="16">
        <f t="shared" si="2"/>
        <v>2.9903381642512072</v>
      </c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</row>
    <row r="183" spans="1:49" x14ac:dyDescent="0.2">
      <c r="A183" t="s">
        <v>394</v>
      </c>
      <c r="B183" s="11" t="s">
        <v>395</v>
      </c>
      <c r="C183" s="17">
        <v>2</v>
      </c>
      <c r="D183" s="18">
        <v>3</v>
      </c>
      <c r="E183" s="18">
        <v>4</v>
      </c>
      <c r="F183" s="18">
        <v>2</v>
      </c>
      <c r="G183" s="18">
        <v>4</v>
      </c>
      <c r="H183" s="18">
        <v>3</v>
      </c>
      <c r="I183" s="15">
        <v>2</v>
      </c>
      <c r="J183" s="17">
        <v>4</v>
      </c>
      <c r="K183" s="18">
        <v>3</v>
      </c>
      <c r="L183" s="18">
        <v>3</v>
      </c>
      <c r="M183" s="18">
        <v>4</v>
      </c>
      <c r="N183" s="18">
        <v>3</v>
      </c>
      <c r="O183" s="15">
        <v>2</v>
      </c>
      <c r="P183" s="17">
        <v>3</v>
      </c>
      <c r="Q183" s="18">
        <v>2</v>
      </c>
      <c r="R183" s="18">
        <v>2</v>
      </c>
      <c r="S183" s="15">
        <v>3</v>
      </c>
      <c r="T183" s="17">
        <v>3</v>
      </c>
      <c r="U183" s="18">
        <v>5</v>
      </c>
      <c r="V183" s="18">
        <v>5</v>
      </c>
      <c r="W183" s="18">
        <v>2.7777777777777799</v>
      </c>
      <c r="X183" s="18">
        <v>2</v>
      </c>
      <c r="Y183" s="15">
        <v>4</v>
      </c>
      <c r="Z183" s="16">
        <f t="shared" si="2"/>
        <v>3.0772946859903385</v>
      </c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</row>
    <row r="184" spans="1:49" x14ac:dyDescent="0.2">
      <c r="A184" t="s">
        <v>396</v>
      </c>
      <c r="B184" s="11" t="s">
        <v>397</v>
      </c>
      <c r="C184" s="17">
        <v>4</v>
      </c>
      <c r="D184" s="18">
        <v>2</v>
      </c>
      <c r="E184" s="18">
        <v>5</v>
      </c>
      <c r="F184" s="18">
        <v>2</v>
      </c>
      <c r="G184" s="18">
        <v>4</v>
      </c>
      <c r="H184" s="18">
        <v>4</v>
      </c>
      <c r="I184" s="15">
        <v>3</v>
      </c>
      <c r="J184" s="17">
        <v>5</v>
      </c>
      <c r="K184" s="18">
        <v>2</v>
      </c>
      <c r="L184" s="18">
        <v>5</v>
      </c>
      <c r="M184" s="18">
        <v>5</v>
      </c>
      <c r="N184" s="18">
        <v>4</v>
      </c>
      <c r="O184" s="15">
        <v>2</v>
      </c>
      <c r="P184" s="17">
        <v>2</v>
      </c>
      <c r="Q184" s="18">
        <v>2</v>
      </c>
      <c r="R184" s="18">
        <v>3</v>
      </c>
      <c r="S184" s="15">
        <v>3</v>
      </c>
      <c r="T184" s="17">
        <v>4</v>
      </c>
      <c r="U184" s="18">
        <v>5</v>
      </c>
      <c r="V184" s="18">
        <v>5</v>
      </c>
      <c r="W184" s="18">
        <v>3.3333333333333299</v>
      </c>
      <c r="X184" s="18">
        <v>3</v>
      </c>
      <c r="Y184" s="15">
        <v>3</v>
      </c>
      <c r="Z184" s="16">
        <f t="shared" si="2"/>
        <v>3.4927536231884058</v>
      </c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</row>
    <row r="185" spans="1:49" x14ac:dyDescent="0.2">
      <c r="A185" t="s">
        <v>398</v>
      </c>
      <c r="B185" s="11" t="s">
        <v>399</v>
      </c>
      <c r="C185" s="17">
        <v>1</v>
      </c>
      <c r="D185" s="18">
        <v>4</v>
      </c>
      <c r="E185" s="18">
        <v>2</v>
      </c>
      <c r="F185" s="18">
        <v>5</v>
      </c>
      <c r="G185" s="18">
        <v>2</v>
      </c>
      <c r="H185" s="18">
        <v>1</v>
      </c>
      <c r="I185" s="15">
        <v>4</v>
      </c>
      <c r="J185" s="17">
        <v>3</v>
      </c>
      <c r="K185" s="18">
        <v>3</v>
      </c>
      <c r="L185" s="18">
        <v>3</v>
      </c>
      <c r="M185" s="18">
        <v>3</v>
      </c>
      <c r="N185" s="18">
        <v>3</v>
      </c>
      <c r="O185" s="15">
        <v>3</v>
      </c>
      <c r="P185" s="17">
        <v>4</v>
      </c>
      <c r="Q185" s="18">
        <v>4</v>
      </c>
      <c r="R185" s="18">
        <v>4</v>
      </c>
      <c r="S185" s="15">
        <v>3</v>
      </c>
      <c r="T185" s="17">
        <v>3</v>
      </c>
      <c r="U185" s="18">
        <v>3</v>
      </c>
      <c r="V185" s="18">
        <v>2</v>
      </c>
      <c r="W185" s="18">
        <v>0.55555555555555602</v>
      </c>
      <c r="X185" s="18">
        <v>2</v>
      </c>
      <c r="Y185" s="15">
        <v>3</v>
      </c>
      <c r="Z185" s="16">
        <f t="shared" si="2"/>
        <v>2.85024154589372</v>
      </c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</row>
    <row r="186" spans="1:49" x14ac:dyDescent="0.2">
      <c r="A186" t="s">
        <v>400</v>
      </c>
      <c r="B186" s="11" t="s">
        <v>401</v>
      </c>
      <c r="C186" s="17">
        <v>2</v>
      </c>
      <c r="D186" s="18">
        <v>3</v>
      </c>
      <c r="E186" s="18">
        <v>2</v>
      </c>
      <c r="F186" s="18">
        <v>3</v>
      </c>
      <c r="G186" s="18">
        <v>2</v>
      </c>
      <c r="H186" s="18">
        <v>3</v>
      </c>
      <c r="I186" s="15">
        <v>5</v>
      </c>
      <c r="J186" s="17">
        <v>2</v>
      </c>
      <c r="K186" s="18">
        <v>3</v>
      </c>
      <c r="L186" s="18">
        <v>3</v>
      </c>
      <c r="M186" s="18">
        <v>1</v>
      </c>
      <c r="N186" s="18">
        <v>2</v>
      </c>
      <c r="O186" s="15">
        <v>3</v>
      </c>
      <c r="P186" s="17">
        <v>4</v>
      </c>
      <c r="Q186" s="18">
        <v>4</v>
      </c>
      <c r="R186" s="18">
        <v>4</v>
      </c>
      <c r="S186" s="15">
        <v>2</v>
      </c>
      <c r="T186" s="17">
        <v>5</v>
      </c>
      <c r="U186" s="18">
        <v>2</v>
      </c>
      <c r="V186" s="18">
        <v>2</v>
      </c>
      <c r="W186" s="18">
        <v>2.2222222222222201</v>
      </c>
      <c r="X186" s="18">
        <v>1</v>
      </c>
      <c r="Y186" s="15">
        <v>2</v>
      </c>
      <c r="Z186" s="16">
        <f t="shared" si="2"/>
        <v>2.7053140096618358</v>
      </c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</row>
    <row r="187" spans="1:49" x14ac:dyDescent="0.2">
      <c r="A187" t="s">
        <v>402</v>
      </c>
      <c r="B187" s="11" t="s">
        <v>403</v>
      </c>
      <c r="C187" s="17">
        <v>2</v>
      </c>
      <c r="D187" s="18">
        <v>3</v>
      </c>
      <c r="E187" s="18">
        <v>2</v>
      </c>
      <c r="F187" s="18">
        <v>2</v>
      </c>
      <c r="G187" s="18">
        <v>2</v>
      </c>
      <c r="H187" s="18">
        <v>3</v>
      </c>
      <c r="I187" s="15">
        <v>4</v>
      </c>
      <c r="J187" s="17">
        <v>3</v>
      </c>
      <c r="K187" s="18">
        <v>2</v>
      </c>
      <c r="L187" s="18">
        <v>3</v>
      </c>
      <c r="M187" s="18">
        <v>1</v>
      </c>
      <c r="N187" s="18">
        <v>2</v>
      </c>
      <c r="O187" s="15">
        <v>3</v>
      </c>
      <c r="P187" s="17">
        <v>4</v>
      </c>
      <c r="Q187" s="18">
        <v>3</v>
      </c>
      <c r="R187" s="18">
        <v>4</v>
      </c>
      <c r="S187" s="15">
        <v>2</v>
      </c>
      <c r="T187" s="17">
        <v>5</v>
      </c>
      <c r="U187" s="18">
        <v>2</v>
      </c>
      <c r="V187" s="18">
        <v>1</v>
      </c>
      <c r="W187" s="18">
        <v>2.2222222222222201</v>
      </c>
      <c r="X187" s="18">
        <v>2</v>
      </c>
      <c r="Y187" s="15">
        <v>2</v>
      </c>
      <c r="Z187" s="16">
        <f t="shared" si="2"/>
        <v>2.57487922705314</v>
      </c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</row>
    <row r="188" spans="1:49" x14ac:dyDescent="0.2">
      <c r="A188" t="s">
        <v>404</v>
      </c>
      <c r="B188" s="11" t="s">
        <v>405</v>
      </c>
      <c r="C188" s="17">
        <v>2</v>
      </c>
      <c r="D188" s="18">
        <v>3</v>
      </c>
      <c r="E188" s="18">
        <v>2</v>
      </c>
      <c r="F188" s="18">
        <v>3</v>
      </c>
      <c r="G188" s="18">
        <v>1</v>
      </c>
      <c r="H188" s="18">
        <v>3</v>
      </c>
      <c r="I188" s="15">
        <v>2</v>
      </c>
      <c r="J188" s="17">
        <v>3</v>
      </c>
      <c r="K188" s="18">
        <v>2</v>
      </c>
      <c r="L188" s="18">
        <v>2</v>
      </c>
      <c r="M188" s="18">
        <v>1</v>
      </c>
      <c r="N188" s="18">
        <v>2</v>
      </c>
      <c r="O188" s="15">
        <v>2</v>
      </c>
      <c r="P188" s="17">
        <v>1</v>
      </c>
      <c r="Q188" s="18">
        <v>2</v>
      </c>
      <c r="R188" s="18">
        <v>2</v>
      </c>
      <c r="S188" s="15">
        <v>1</v>
      </c>
      <c r="T188" s="17">
        <v>1</v>
      </c>
      <c r="U188" s="18">
        <v>3</v>
      </c>
      <c r="V188" s="18">
        <v>1</v>
      </c>
      <c r="W188" s="18">
        <v>2.7777777777777799</v>
      </c>
      <c r="X188" s="18">
        <v>1</v>
      </c>
      <c r="Y188" s="15">
        <v>3</v>
      </c>
      <c r="Z188" s="16">
        <f t="shared" si="2"/>
        <v>1.9903381642512077</v>
      </c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</row>
    <row r="189" spans="1:49" x14ac:dyDescent="0.2">
      <c r="A189" t="s">
        <v>406</v>
      </c>
      <c r="B189" s="11" t="s">
        <v>407</v>
      </c>
      <c r="C189" s="17">
        <v>5</v>
      </c>
      <c r="D189" s="18">
        <v>2</v>
      </c>
      <c r="E189" s="18">
        <v>5</v>
      </c>
      <c r="F189" s="18">
        <v>5</v>
      </c>
      <c r="G189" s="18">
        <v>5</v>
      </c>
      <c r="H189" s="18">
        <v>5</v>
      </c>
      <c r="I189" s="15">
        <v>2</v>
      </c>
      <c r="J189" s="17">
        <v>5</v>
      </c>
      <c r="K189" s="18">
        <v>2</v>
      </c>
      <c r="L189" s="18">
        <v>4</v>
      </c>
      <c r="M189" s="18">
        <v>4</v>
      </c>
      <c r="N189" s="18">
        <v>3</v>
      </c>
      <c r="O189" s="15">
        <v>2</v>
      </c>
      <c r="P189" s="17">
        <v>2</v>
      </c>
      <c r="Q189" s="18">
        <v>2</v>
      </c>
      <c r="R189" s="18">
        <v>3</v>
      </c>
      <c r="S189" s="15">
        <v>4</v>
      </c>
      <c r="T189" s="17">
        <v>3</v>
      </c>
      <c r="U189" s="18">
        <v>4</v>
      </c>
      <c r="V189" s="18">
        <v>5</v>
      </c>
      <c r="W189" s="18">
        <v>5</v>
      </c>
      <c r="X189" s="18">
        <v>3</v>
      </c>
      <c r="Y189" s="15">
        <v>3</v>
      </c>
      <c r="Z189" s="16">
        <f t="shared" si="2"/>
        <v>3.6086956521739131</v>
      </c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</row>
    <row r="190" spans="1:49" x14ac:dyDescent="0.2">
      <c r="A190" t="s">
        <v>408</v>
      </c>
      <c r="B190" s="11" t="s">
        <v>409</v>
      </c>
      <c r="C190" s="17">
        <v>2</v>
      </c>
      <c r="D190" s="18">
        <v>3</v>
      </c>
      <c r="E190" s="18">
        <v>3</v>
      </c>
      <c r="F190" s="18">
        <v>3</v>
      </c>
      <c r="G190" s="18">
        <v>3</v>
      </c>
      <c r="H190" s="18">
        <v>4</v>
      </c>
      <c r="I190" s="15">
        <v>4</v>
      </c>
      <c r="J190" s="17">
        <v>3</v>
      </c>
      <c r="K190" s="18">
        <v>4</v>
      </c>
      <c r="L190" s="18">
        <v>4</v>
      </c>
      <c r="M190" s="18">
        <v>2</v>
      </c>
      <c r="N190" s="18">
        <v>4</v>
      </c>
      <c r="O190" s="15">
        <v>4</v>
      </c>
      <c r="P190" s="17">
        <v>3</v>
      </c>
      <c r="Q190" s="18">
        <v>3</v>
      </c>
      <c r="R190" s="18">
        <v>3</v>
      </c>
      <c r="S190" s="15">
        <v>4</v>
      </c>
      <c r="T190" s="17">
        <v>3</v>
      </c>
      <c r="U190" s="18">
        <v>4</v>
      </c>
      <c r="V190" s="18">
        <v>5</v>
      </c>
      <c r="W190" s="18">
        <v>2.7777777777777799</v>
      </c>
      <c r="X190" s="18">
        <v>2</v>
      </c>
      <c r="Y190" s="15">
        <v>3</v>
      </c>
      <c r="Z190" s="16">
        <f t="shared" si="2"/>
        <v>3.2946859903381647</v>
      </c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</row>
    <row r="191" spans="1:49" x14ac:dyDescent="0.2">
      <c r="A191" t="s">
        <v>410</v>
      </c>
      <c r="B191" s="11" t="s">
        <v>411</v>
      </c>
      <c r="C191" s="17">
        <v>5</v>
      </c>
      <c r="D191" s="18">
        <v>2</v>
      </c>
      <c r="E191" s="18">
        <v>5</v>
      </c>
      <c r="F191" s="18">
        <v>2</v>
      </c>
      <c r="G191" s="18">
        <v>5</v>
      </c>
      <c r="H191" s="18">
        <v>5</v>
      </c>
      <c r="I191" s="15">
        <v>2</v>
      </c>
      <c r="J191" s="17">
        <v>5</v>
      </c>
      <c r="K191" s="18">
        <v>4</v>
      </c>
      <c r="L191" s="18">
        <v>5</v>
      </c>
      <c r="M191" s="18">
        <v>5</v>
      </c>
      <c r="N191" s="18">
        <v>5</v>
      </c>
      <c r="O191" s="15">
        <v>2</v>
      </c>
      <c r="P191" s="17">
        <v>3</v>
      </c>
      <c r="Q191" s="18">
        <v>3</v>
      </c>
      <c r="R191" s="18">
        <v>3</v>
      </c>
      <c r="S191" s="15">
        <v>4</v>
      </c>
      <c r="T191" s="17">
        <v>5</v>
      </c>
      <c r="U191" s="18">
        <v>4</v>
      </c>
      <c r="V191" s="18">
        <v>5</v>
      </c>
      <c r="W191" s="18">
        <v>5</v>
      </c>
      <c r="X191" s="18">
        <v>3</v>
      </c>
      <c r="Y191" s="15">
        <v>2</v>
      </c>
      <c r="Z191" s="16">
        <f t="shared" si="2"/>
        <v>3.8695652173913042</v>
      </c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</row>
    <row r="192" spans="1:49" x14ac:dyDescent="0.2">
      <c r="A192" t="s">
        <v>412</v>
      </c>
      <c r="B192" s="11" t="s">
        <v>413</v>
      </c>
      <c r="C192" s="17">
        <v>2</v>
      </c>
      <c r="D192" s="18">
        <v>5</v>
      </c>
      <c r="E192" s="18">
        <v>3</v>
      </c>
      <c r="F192" s="18">
        <v>5</v>
      </c>
      <c r="G192" s="18">
        <v>2</v>
      </c>
      <c r="H192" s="18">
        <v>2</v>
      </c>
      <c r="I192" s="15">
        <v>5</v>
      </c>
      <c r="J192" s="17">
        <v>2</v>
      </c>
      <c r="K192" s="18">
        <v>2</v>
      </c>
      <c r="L192" s="18">
        <v>2</v>
      </c>
      <c r="M192" s="18">
        <v>1</v>
      </c>
      <c r="N192" s="18">
        <v>2</v>
      </c>
      <c r="O192" s="15">
        <v>5</v>
      </c>
      <c r="P192" s="17">
        <v>5</v>
      </c>
      <c r="Q192" s="18">
        <v>2</v>
      </c>
      <c r="R192" s="18">
        <v>5</v>
      </c>
      <c r="S192" s="15">
        <v>2</v>
      </c>
      <c r="T192" s="17">
        <v>5</v>
      </c>
      <c r="U192" s="18">
        <v>2</v>
      </c>
      <c r="V192" s="18">
        <v>1</v>
      </c>
      <c r="W192" s="18">
        <v>1.6666666666666701</v>
      </c>
      <c r="X192" s="18">
        <v>2</v>
      </c>
      <c r="Y192" s="15">
        <v>3</v>
      </c>
      <c r="Z192" s="16">
        <f t="shared" si="2"/>
        <v>2.8985507246376812</v>
      </c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</row>
    <row r="193" spans="1:49" x14ac:dyDescent="0.2">
      <c r="A193" t="s">
        <v>414</v>
      </c>
      <c r="B193" s="11" t="s">
        <v>415</v>
      </c>
      <c r="C193" s="17">
        <v>3</v>
      </c>
      <c r="D193" s="18">
        <v>2</v>
      </c>
      <c r="E193" s="18">
        <v>3</v>
      </c>
      <c r="F193" s="18">
        <v>2</v>
      </c>
      <c r="G193" s="18">
        <v>3</v>
      </c>
      <c r="H193" s="18">
        <v>4</v>
      </c>
      <c r="I193" s="15">
        <v>3</v>
      </c>
      <c r="J193" s="17">
        <v>4</v>
      </c>
      <c r="K193" s="18">
        <v>3</v>
      </c>
      <c r="L193" s="18">
        <v>3</v>
      </c>
      <c r="M193" s="18">
        <v>3</v>
      </c>
      <c r="N193" s="18">
        <v>4</v>
      </c>
      <c r="O193" s="15">
        <v>2</v>
      </c>
      <c r="P193" s="17">
        <v>2</v>
      </c>
      <c r="Q193" s="18">
        <v>3</v>
      </c>
      <c r="R193" s="18">
        <v>2</v>
      </c>
      <c r="S193" s="15">
        <v>3</v>
      </c>
      <c r="T193" s="17">
        <v>3</v>
      </c>
      <c r="U193" s="18">
        <v>4</v>
      </c>
      <c r="V193" s="18">
        <v>3</v>
      </c>
      <c r="W193" s="18">
        <v>3.3333333333333299</v>
      </c>
      <c r="X193" s="18">
        <v>3</v>
      </c>
      <c r="Y193" s="15">
        <v>2</v>
      </c>
      <c r="Z193" s="16">
        <f t="shared" si="2"/>
        <v>2.9275362318840576</v>
      </c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</row>
    <row r="194" spans="1:49" x14ac:dyDescent="0.2">
      <c r="A194" t="s">
        <v>416</v>
      </c>
      <c r="B194" s="11" t="s">
        <v>417</v>
      </c>
      <c r="C194" s="17">
        <v>5</v>
      </c>
      <c r="D194" s="18">
        <v>2</v>
      </c>
      <c r="E194" s="18">
        <v>5</v>
      </c>
      <c r="F194" s="18">
        <v>3</v>
      </c>
      <c r="G194" s="18">
        <v>5</v>
      </c>
      <c r="H194" s="18">
        <v>5</v>
      </c>
      <c r="I194" s="15">
        <v>2</v>
      </c>
      <c r="J194" s="17">
        <v>5</v>
      </c>
      <c r="K194" s="18">
        <v>4</v>
      </c>
      <c r="L194" s="18">
        <v>5</v>
      </c>
      <c r="M194" s="18">
        <v>5</v>
      </c>
      <c r="N194" s="18">
        <v>4</v>
      </c>
      <c r="O194" s="15">
        <v>3</v>
      </c>
      <c r="P194" s="17">
        <v>3</v>
      </c>
      <c r="Q194" s="18">
        <v>3</v>
      </c>
      <c r="R194" s="18">
        <v>2</v>
      </c>
      <c r="S194" s="15">
        <v>4</v>
      </c>
      <c r="T194" s="17">
        <v>5</v>
      </c>
      <c r="U194" s="18">
        <v>4</v>
      </c>
      <c r="V194" s="18">
        <v>5</v>
      </c>
      <c r="W194" s="18">
        <v>5</v>
      </c>
      <c r="X194" s="18">
        <v>3</v>
      </c>
      <c r="Y194" s="15">
        <v>3</v>
      </c>
      <c r="Z194" s="16">
        <f t="shared" ref="Z194:Z230" si="3">AVERAGE(C194:Y194)</f>
        <v>3.9130434782608696</v>
      </c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</row>
    <row r="195" spans="1:49" x14ac:dyDescent="0.2">
      <c r="A195" t="s">
        <v>418</v>
      </c>
      <c r="B195" s="11" t="s">
        <v>419</v>
      </c>
      <c r="C195" s="17">
        <v>3</v>
      </c>
      <c r="D195" s="18">
        <v>1</v>
      </c>
      <c r="E195" s="18">
        <v>5</v>
      </c>
      <c r="F195" s="18">
        <v>2</v>
      </c>
      <c r="G195" s="18">
        <v>5</v>
      </c>
      <c r="H195" s="18">
        <v>4</v>
      </c>
      <c r="I195" s="15">
        <v>2</v>
      </c>
      <c r="J195" s="17">
        <v>4</v>
      </c>
      <c r="K195" s="18">
        <v>2</v>
      </c>
      <c r="L195" s="18">
        <v>4</v>
      </c>
      <c r="M195" s="18">
        <v>4</v>
      </c>
      <c r="N195" s="18">
        <v>2</v>
      </c>
      <c r="O195" s="15">
        <v>3</v>
      </c>
      <c r="P195" s="17">
        <v>2</v>
      </c>
      <c r="Q195" s="18">
        <v>2</v>
      </c>
      <c r="R195" s="18">
        <v>3</v>
      </c>
      <c r="S195" s="15">
        <v>3</v>
      </c>
      <c r="T195" s="17">
        <v>4</v>
      </c>
      <c r="U195" s="18">
        <v>4</v>
      </c>
      <c r="V195" s="18">
        <v>5</v>
      </c>
      <c r="W195" s="18">
        <v>3.3333333333333299</v>
      </c>
      <c r="X195" s="18">
        <v>2</v>
      </c>
      <c r="Y195" s="15">
        <v>3</v>
      </c>
      <c r="Z195" s="16">
        <f t="shared" si="3"/>
        <v>3.1449275362318838</v>
      </c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</row>
    <row r="196" spans="1:49" x14ac:dyDescent="0.2">
      <c r="A196" t="s">
        <v>420</v>
      </c>
      <c r="B196" s="11" t="s">
        <v>421</v>
      </c>
      <c r="C196" s="17">
        <v>2</v>
      </c>
      <c r="D196" s="18">
        <v>1</v>
      </c>
      <c r="E196" s="18">
        <v>1</v>
      </c>
      <c r="F196" s="18">
        <v>1</v>
      </c>
      <c r="G196" s="18">
        <v>1</v>
      </c>
      <c r="H196" s="18">
        <v>1</v>
      </c>
      <c r="I196" s="15">
        <v>5</v>
      </c>
      <c r="J196" s="17">
        <v>2</v>
      </c>
      <c r="K196" s="18">
        <v>2</v>
      </c>
      <c r="L196" s="18">
        <v>3</v>
      </c>
      <c r="M196" s="18">
        <v>1</v>
      </c>
      <c r="N196" s="18">
        <v>2</v>
      </c>
      <c r="O196" s="15">
        <v>2</v>
      </c>
      <c r="P196" s="17">
        <v>5</v>
      </c>
      <c r="Q196" s="18">
        <v>5</v>
      </c>
      <c r="R196" s="18">
        <v>5</v>
      </c>
      <c r="S196" s="15">
        <v>1</v>
      </c>
      <c r="T196" s="17">
        <v>5</v>
      </c>
      <c r="U196" s="18">
        <v>3</v>
      </c>
      <c r="V196" s="18">
        <v>1</v>
      </c>
      <c r="W196" s="18">
        <v>2.2222222222222201</v>
      </c>
      <c r="X196" s="18">
        <v>1</v>
      </c>
      <c r="Y196" s="15">
        <v>2</v>
      </c>
      <c r="Z196" s="16">
        <f t="shared" si="3"/>
        <v>2.3574879227053138</v>
      </c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</row>
    <row r="197" spans="1:49" x14ac:dyDescent="0.2">
      <c r="A197" t="s">
        <v>422</v>
      </c>
      <c r="B197" s="11" t="s">
        <v>423</v>
      </c>
      <c r="C197" s="17">
        <v>3</v>
      </c>
      <c r="D197" s="18">
        <v>2</v>
      </c>
      <c r="E197" s="18">
        <v>5</v>
      </c>
      <c r="F197" s="18">
        <v>2</v>
      </c>
      <c r="G197" s="18">
        <v>4</v>
      </c>
      <c r="H197" s="18">
        <v>3</v>
      </c>
      <c r="I197" s="15">
        <v>2</v>
      </c>
      <c r="J197" s="17">
        <v>5</v>
      </c>
      <c r="K197" s="18">
        <v>3</v>
      </c>
      <c r="L197" s="18">
        <v>4</v>
      </c>
      <c r="M197" s="18">
        <v>3</v>
      </c>
      <c r="N197" s="18">
        <v>3</v>
      </c>
      <c r="O197" s="15">
        <v>2</v>
      </c>
      <c r="P197" s="17">
        <v>3</v>
      </c>
      <c r="Q197" s="18">
        <v>3</v>
      </c>
      <c r="R197" s="18">
        <v>2</v>
      </c>
      <c r="S197" s="15">
        <v>3</v>
      </c>
      <c r="T197" s="17">
        <v>3</v>
      </c>
      <c r="U197" s="18">
        <v>4</v>
      </c>
      <c r="V197" s="18">
        <v>5</v>
      </c>
      <c r="W197" s="18">
        <v>2.7777777777777799</v>
      </c>
      <c r="X197" s="18">
        <v>2</v>
      </c>
      <c r="Y197" s="15">
        <v>3</v>
      </c>
      <c r="Z197" s="16">
        <f t="shared" si="3"/>
        <v>3.1207729468599039</v>
      </c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</row>
    <row r="198" spans="1:49" x14ac:dyDescent="0.2">
      <c r="A198" t="s">
        <v>424</v>
      </c>
      <c r="B198" s="11" t="s">
        <v>425</v>
      </c>
      <c r="C198" s="17">
        <v>1</v>
      </c>
      <c r="D198" s="18">
        <v>3</v>
      </c>
      <c r="E198" s="18">
        <v>1</v>
      </c>
      <c r="F198" s="18">
        <v>3</v>
      </c>
      <c r="G198" s="18">
        <v>2</v>
      </c>
      <c r="H198" s="18">
        <v>1</v>
      </c>
      <c r="I198" s="15">
        <v>5</v>
      </c>
      <c r="J198" s="17">
        <v>2</v>
      </c>
      <c r="K198" s="18">
        <v>3</v>
      </c>
      <c r="L198" s="18">
        <v>2</v>
      </c>
      <c r="M198" s="18">
        <v>1</v>
      </c>
      <c r="N198" s="18">
        <v>1</v>
      </c>
      <c r="O198" s="15">
        <v>5</v>
      </c>
      <c r="P198" s="17">
        <v>5</v>
      </c>
      <c r="Q198" s="18">
        <v>4</v>
      </c>
      <c r="R198" s="18">
        <v>5</v>
      </c>
      <c r="S198" s="15">
        <v>1</v>
      </c>
      <c r="T198" s="17">
        <v>5</v>
      </c>
      <c r="U198" s="18">
        <v>2</v>
      </c>
      <c r="V198" s="18">
        <v>1</v>
      </c>
      <c r="W198" s="18">
        <v>0.55555555555555602</v>
      </c>
      <c r="X198" s="18">
        <v>2</v>
      </c>
      <c r="Y198" s="15">
        <v>3</v>
      </c>
      <c r="Z198" s="16">
        <f t="shared" si="3"/>
        <v>2.5458937198067635</v>
      </c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</row>
    <row r="199" spans="1:49" x14ac:dyDescent="0.2">
      <c r="A199" t="s">
        <v>426</v>
      </c>
      <c r="B199" s="11" t="s">
        <v>427</v>
      </c>
      <c r="C199" s="17">
        <v>1</v>
      </c>
      <c r="D199" s="18">
        <v>5</v>
      </c>
      <c r="E199" s="18">
        <v>1</v>
      </c>
      <c r="F199" s="18">
        <v>5</v>
      </c>
      <c r="G199" s="18">
        <v>2</v>
      </c>
      <c r="H199" s="18">
        <v>1</v>
      </c>
      <c r="I199" s="15">
        <v>5</v>
      </c>
      <c r="J199" s="17">
        <v>2</v>
      </c>
      <c r="K199" s="18">
        <v>2</v>
      </c>
      <c r="L199" s="18">
        <v>2</v>
      </c>
      <c r="M199" s="18">
        <v>1</v>
      </c>
      <c r="N199" s="18">
        <v>2</v>
      </c>
      <c r="O199" s="15">
        <v>5</v>
      </c>
      <c r="P199" s="17">
        <v>5</v>
      </c>
      <c r="Q199" s="18">
        <v>5</v>
      </c>
      <c r="R199" s="18">
        <v>5</v>
      </c>
      <c r="S199" s="15">
        <v>1</v>
      </c>
      <c r="T199" s="17">
        <v>5</v>
      </c>
      <c r="U199" s="18">
        <v>2</v>
      </c>
      <c r="V199" s="18">
        <v>1</v>
      </c>
      <c r="W199" s="18">
        <v>0.55555555555555602</v>
      </c>
      <c r="X199" s="18">
        <v>1</v>
      </c>
      <c r="Y199" s="15">
        <v>2</v>
      </c>
      <c r="Z199" s="16">
        <f t="shared" si="3"/>
        <v>2.6763285024154588</v>
      </c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</row>
    <row r="200" spans="1:49" x14ac:dyDescent="0.2">
      <c r="A200" t="s">
        <v>428</v>
      </c>
      <c r="B200" s="11" t="s">
        <v>429</v>
      </c>
      <c r="C200" s="17">
        <v>5</v>
      </c>
      <c r="D200" s="18">
        <v>2</v>
      </c>
      <c r="E200" s="18">
        <v>5</v>
      </c>
      <c r="F200" s="18">
        <v>3</v>
      </c>
      <c r="G200" s="18">
        <v>5</v>
      </c>
      <c r="H200" s="18">
        <v>5</v>
      </c>
      <c r="I200" s="15">
        <v>3</v>
      </c>
      <c r="J200" s="17">
        <v>4</v>
      </c>
      <c r="K200" s="18">
        <v>2</v>
      </c>
      <c r="L200" s="18">
        <v>5</v>
      </c>
      <c r="M200" s="18">
        <v>3</v>
      </c>
      <c r="N200" s="18">
        <v>5</v>
      </c>
      <c r="O200" s="15">
        <v>2</v>
      </c>
      <c r="P200" s="17">
        <v>3</v>
      </c>
      <c r="Q200" s="18">
        <v>2</v>
      </c>
      <c r="R200" s="18">
        <v>3</v>
      </c>
      <c r="S200" s="15">
        <v>5</v>
      </c>
      <c r="T200" s="17">
        <v>5</v>
      </c>
      <c r="U200" s="18">
        <v>3</v>
      </c>
      <c r="V200" s="18">
        <v>2</v>
      </c>
      <c r="W200" s="18">
        <v>5</v>
      </c>
      <c r="X200" s="18">
        <v>2</v>
      </c>
      <c r="Y200" s="15">
        <v>3</v>
      </c>
      <c r="Z200" s="16">
        <f t="shared" si="3"/>
        <v>3.5652173913043477</v>
      </c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</row>
    <row r="201" spans="1:49" x14ac:dyDescent="0.2">
      <c r="A201" t="s">
        <v>430</v>
      </c>
      <c r="B201" s="11" t="s">
        <v>431</v>
      </c>
      <c r="C201" s="17">
        <v>1</v>
      </c>
      <c r="D201" s="18">
        <v>3</v>
      </c>
      <c r="E201" s="18">
        <v>2</v>
      </c>
      <c r="F201" s="18">
        <v>5</v>
      </c>
      <c r="G201" s="18">
        <v>2</v>
      </c>
      <c r="H201" s="18">
        <v>2</v>
      </c>
      <c r="I201" s="15">
        <v>3</v>
      </c>
      <c r="J201" s="17">
        <v>5</v>
      </c>
      <c r="K201" s="18">
        <v>2</v>
      </c>
      <c r="L201" s="18">
        <v>4</v>
      </c>
      <c r="M201" s="18">
        <v>3</v>
      </c>
      <c r="N201" s="18">
        <v>3</v>
      </c>
      <c r="O201" s="15">
        <v>3</v>
      </c>
      <c r="P201" s="17">
        <v>3</v>
      </c>
      <c r="Q201" s="18">
        <v>3</v>
      </c>
      <c r="R201" s="18">
        <v>3</v>
      </c>
      <c r="S201" s="15">
        <v>3</v>
      </c>
      <c r="T201" s="17">
        <v>2</v>
      </c>
      <c r="U201" s="18">
        <v>3</v>
      </c>
      <c r="V201" s="18">
        <v>3</v>
      </c>
      <c r="W201" s="18">
        <v>1.6666666666666701</v>
      </c>
      <c r="X201" s="18">
        <v>4</v>
      </c>
      <c r="Y201" s="15">
        <v>3</v>
      </c>
      <c r="Z201" s="16">
        <f t="shared" si="3"/>
        <v>2.8985507246376812</v>
      </c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</row>
    <row r="202" spans="1:49" x14ac:dyDescent="0.2">
      <c r="A202" t="s">
        <v>432</v>
      </c>
      <c r="B202" s="11" t="s">
        <v>433</v>
      </c>
      <c r="C202" s="17">
        <v>5</v>
      </c>
      <c r="D202" s="18">
        <v>2</v>
      </c>
      <c r="E202" s="18">
        <v>3</v>
      </c>
      <c r="F202" s="18">
        <v>2</v>
      </c>
      <c r="G202" s="18">
        <v>2</v>
      </c>
      <c r="H202" s="18">
        <v>4</v>
      </c>
      <c r="I202" s="15">
        <v>2</v>
      </c>
      <c r="J202" s="17">
        <v>4</v>
      </c>
      <c r="K202" s="18">
        <v>2</v>
      </c>
      <c r="L202" s="18">
        <v>3</v>
      </c>
      <c r="M202" s="18">
        <v>2</v>
      </c>
      <c r="N202" s="18">
        <v>2</v>
      </c>
      <c r="O202" s="15">
        <v>2</v>
      </c>
      <c r="P202" s="17">
        <v>2</v>
      </c>
      <c r="Q202" s="18">
        <v>3</v>
      </c>
      <c r="R202" s="18">
        <v>3</v>
      </c>
      <c r="S202" s="15">
        <v>2</v>
      </c>
      <c r="T202" s="17">
        <v>2</v>
      </c>
      <c r="U202" s="18">
        <v>3</v>
      </c>
      <c r="V202" s="18">
        <v>2</v>
      </c>
      <c r="W202" s="18">
        <v>3.8888888888888902</v>
      </c>
      <c r="X202" s="18">
        <v>2</v>
      </c>
      <c r="Y202" s="15">
        <v>3</v>
      </c>
      <c r="Z202" s="16">
        <f t="shared" si="3"/>
        <v>2.6473429951690823</v>
      </c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</row>
    <row r="203" spans="1:49" x14ac:dyDescent="0.2">
      <c r="A203" t="s">
        <v>434</v>
      </c>
      <c r="B203" s="11" t="s">
        <v>435</v>
      </c>
      <c r="C203" s="17">
        <v>4</v>
      </c>
      <c r="D203" s="18">
        <v>1</v>
      </c>
      <c r="E203" s="18">
        <v>3</v>
      </c>
      <c r="F203" s="18">
        <v>2</v>
      </c>
      <c r="G203" s="18">
        <v>3</v>
      </c>
      <c r="H203" s="18">
        <v>3</v>
      </c>
      <c r="I203" s="15">
        <v>2</v>
      </c>
      <c r="J203" s="17">
        <v>4</v>
      </c>
      <c r="K203" s="18">
        <v>3</v>
      </c>
      <c r="L203" s="18">
        <v>3</v>
      </c>
      <c r="M203" s="18">
        <v>2</v>
      </c>
      <c r="N203" s="18">
        <v>2</v>
      </c>
      <c r="O203" s="15">
        <v>2</v>
      </c>
      <c r="P203" s="17">
        <v>2</v>
      </c>
      <c r="Q203" s="18">
        <v>2</v>
      </c>
      <c r="R203" s="18">
        <v>2</v>
      </c>
      <c r="S203" s="15">
        <v>1</v>
      </c>
      <c r="T203" s="17">
        <v>3</v>
      </c>
      <c r="U203" s="18">
        <v>4</v>
      </c>
      <c r="V203" s="18">
        <v>5</v>
      </c>
      <c r="W203" s="18">
        <v>3.3333333333333299</v>
      </c>
      <c r="X203" s="18">
        <v>2</v>
      </c>
      <c r="Y203" s="15">
        <v>3</v>
      </c>
      <c r="Z203" s="16">
        <f t="shared" si="3"/>
        <v>2.6666666666666665</v>
      </c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</row>
    <row r="204" spans="1:49" x14ac:dyDescent="0.2">
      <c r="A204" t="s">
        <v>436</v>
      </c>
      <c r="B204" s="11" t="s">
        <v>437</v>
      </c>
      <c r="C204" s="17">
        <v>3</v>
      </c>
      <c r="D204" s="18">
        <v>3</v>
      </c>
      <c r="E204" s="18">
        <v>2</v>
      </c>
      <c r="F204" s="18">
        <v>4</v>
      </c>
      <c r="G204" s="18">
        <v>3</v>
      </c>
      <c r="H204" s="18">
        <v>3</v>
      </c>
      <c r="I204" s="15">
        <v>3</v>
      </c>
      <c r="J204" s="17">
        <v>4</v>
      </c>
      <c r="K204" s="18">
        <v>3</v>
      </c>
      <c r="L204" s="18">
        <v>4</v>
      </c>
      <c r="M204" s="18">
        <v>4</v>
      </c>
      <c r="N204" s="18">
        <v>3</v>
      </c>
      <c r="O204" s="15">
        <v>3</v>
      </c>
      <c r="P204" s="17">
        <v>2</v>
      </c>
      <c r="Q204" s="18">
        <v>3</v>
      </c>
      <c r="R204" s="18">
        <v>3</v>
      </c>
      <c r="S204" s="15">
        <v>3</v>
      </c>
      <c r="T204" s="17">
        <v>3</v>
      </c>
      <c r="U204" s="18">
        <v>4</v>
      </c>
      <c r="V204" s="18">
        <v>2</v>
      </c>
      <c r="W204" s="18">
        <v>3.3333333333333299</v>
      </c>
      <c r="X204" s="18">
        <v>2</v>
      </c>
      <c r="Y204" s="15">
        <v>3</v>
      </c>
      <c r="Z204" s="16">
        <f t="shared" si="3"/>
        <v>3.0579710144927534</v>
      </c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</row>
    <row r="205" spans="1:49" x14ac:dyDescent="0.2">
      <c r="A205" t="s">
        <v>438</v>
      </c>
      <c r="B205" s="11" t="s">
        <v>439</v>
      </c>
      <c r="C205" s="17">
        <v>2</v>
      </c>
      <c r="D205" s="18">
        <v>2</v>
      </c>
      <c r="E205" s="18">
        <v>3</v>
      </c>
      <c r="F205" s="18">
        <v>3</v>
      </c>
      <c r="G205" s="18">
        <v>2</v>
      </c>
      <c r="H205" s="18">
        <v>3</v>
      </c>
      <c r="I205" s="15">
        <v>3</v>
      </c>
      <c r="J205" s="17">
        <v>2</v>
      </c>
      <c r="K205" s="18">
        <v>3</v>
      </c>
      <c r="L205" s="18">
        <v>4</v>
      </c>
      <c r="M205" s="18">
        <v>3</v>
      </c>
      <c r="N205" s="18">
        <v>3</v>
      </c>
      <c r="O205" s="15">
        <v>2</v>
      </c>
      <c r="P205" s="17">
        <v>2</v>
      </c>
      <c r="Q205" s="18">
        <v>3</v>
      </c>
      <c r="R205" s="18">
        <v>2</v>
      </c>
      <c r="S205" s="15">
        <v>2</v>
      </c>
      <c r="T205" s="17">
        <v>2</v>
      </c>
      <c r="U205" s="18">
        <v>3</v>
      </c>
      <c r="V205" s="18">
        <v>3</v>
      </c>
      <c r="W205" s="18">
        <v>2.7777777777777799</v>
      </c>
      <c r="X205" s="18">
        <v>3</v>
      </c>
      <c r="Y205" s="15">
        <v>3</v>
      </c>
      <c r="Z205" s="16">
        <f t="shared" si="3"/>
        <v>2.6425120772946862</v>
      </c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</row>
    <row r="206" spans="1:49" x14ac:dyDescent="0.2">
      <c r="A206" t="s">
        <v>440</v>
      </c>
      <c r="B206" s="11" t="s">
        <v>441</v>
      </c>
      <c r="C206" s="17">
        <v>4</v>
      </c>
      <c r="D206" s="18">
        <v>1</v>
      </c>
      <c r="E206" s="18">
        <v>2</v>
      </c>
      <c r="F206" s="18">
        <v>2</v>
      </c>
      <c r="G206" s="18">
        <v>2</v>
      </c>
      <c r="H206" s="18">
        <v>4</v>
      </c>
      <c r="I206" s="15">
        <v>1</v>
      </c>
      <c r="J206" s="17">
        <v>4</v>
      </c>
      <c r="K206" s="18">
        <v>2</v>
      </c>
      <c r="L206" s="18">
        <v>4</v>
      </c>
      <c r="M206" s="18">
        <v>3</v>
      </c>
      <c r="N206" s="18">
        <v>1</v>
      </c>
      <c r="O206" s="15">
        <v>2</v>
      </c>
      <c r="P206" s="17">
        <v>2</v>
      </c>
      <c r="Q206" s="18">
        <v>2</v>
      </c>
      <c r="R206" s="18">
        <v>2</v>
      </c>
      <c r="S206" s="15">
        <v>2</v>
      </c>
      <c r="T206" s="17">
        <v>1</v>
      </c>
      <c r="U206" s="18">
        <v>4</v>
      </c>
      <c r="V206" s="18">
        <v>2</v>
      </c>
      <c r="W206" s="18">
        <v>3.8888888888888902</v>
      </c>
      <c r="X206" s="18">
        <v>3</v>
      </c>
      <c r="Y206" s="15">
        <v>3</v>
      </c>
      <c r="Z206" s="16">
        <f t="shared" si="3"/>
        <v>2.4734299516908216</v>
      </c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</row>
    <row r="207" spans="1:49" x14ac:dyDescent="0.2">
      <c r="A207" t="s">
        <v>442</v>
      </c>
      <c r="B207" s="11" t="s">
        <v>443</v>
      </c>
      <c r="C207" s="17">
        <v>4</v>
      </c>
      <c r="D207" s="18">
        <v>1</v>
      </c>
      <c r="E207" s="18">
        <v>4</v>
      </c>
      <c r="F207" s="18">
        <v>1</v>
      </c>
      <c r="G207" s="18">
        <v>2</v>
      </c>
      <c r="H207" s="18">
        <v>4</v>
      </c>
      <c r="I207" s="15">
        <v>2</v>
      </c>
      <c r="J207" s="17">
        <v>4</v>
      </c>
      <c r="K207" s="18">
        <v>3</v>
      </c>
      <c r="L207" s="18">
        <v>4</v>
      </c>
      <c r="M207" s="18">
        <v>3</v>
      </c>
      <c r="N207" s="18">
        <v>1</v>
      </c>
      <c r="O207" s="15">
        <v>2</v>
      </c>
      <c r="P207" s="17">
        <v>2</v>
      </c>
      <c r="Q207" s="18">
        <v>3</v>
      </c>
      <c r="R207" s="18">
        <v>2</v>
      </c>
      <c r="S207" s="15">
        <v>1</v>
      </c>
      <c r="T207" s="17">
        <v>3</v>
      </c>
      <c r="U207" s="18">
        <v>3</v>
      </c>
      <c r="V207" s="18">
        <v>5</v>
      </c>
      <c r="W207" s="18">
        <v>3.8888888888888902</v>
      </c>
      <c r="X207" s="18">
        <v>3</v>
      </c>
      <c r="Y207" s="15">
        <v>3</v>
      </c>
      <c r="Z207" s="16">
        <f t="shared" si="3"/>
        <v>2.7777777777777781</v>
      </c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</row>
    <row r="208" spans="1:49" x14ac:dyDescent="0.2">
      <c r="A208" t="s">
        <v>444</v>
      </c>
      <c r="B208" s="11" t="s">
        <v>445</v>
      </c>
      <c r="C208" s="17">
        <v>3</v>
      </c>
      <c r="D208" s="18">
        <v>1</v>
      </c>
      <c r="E208" s="18">
        <v>2</v>
      </c>
      <c r="F208" s="18">
        <v>2</v>
      </c>
      <c r="G208" s="18">
        <v>1</v>
      </c>
      <c r="H208" s="18">
        <v>3</v>
      </c>
      <c r="I208" s="15">
        <v>2</v>
      </c>
      <c r="J208" s="17">
        <v>2</v>
      </c>
      <c r="K208" s="18">
        <v>2</v>
      </c>
      <c r="L208" s="18">
        <v>2</v>
      </c>
      <c r="M208" s="18">
        <v>1</v>
      </c>
      <c r="N208" s="18">
        <v>1</v>
      </c>
      <c r="O208" s="15">
        <v>2</v>
      </c>
      <c r="P208" s="17">
        <v>1</v>
      </c>
      <c r="Q208" s="18">
        <v>2</v>
      </c>
      <c r="R208" s="18">
        <v>1</v>
      </c>
      <c r="S208" s="15">
        <v>1</v>
      </c>
      <c r="T208" s="17">
        <v>1</v>
      </c>
      <c r="U208" s="18">
        <v>3</v>
      </c>
      <c r="V208" s="18">
        <v>1</v>
      </c>
      <c r="W208" s="18">
        <v>2.7777777777777799</v>
      </c>
      <c r="X208" s="18">
        <v>1</v>
      </c>
      <c r="Y208" s="15">
        <v>2</v>
      </c>
      <c r="Z208" s="16">
        <f t="shared" si="3"/>
        <v>1.7294685990338166</v>
      </c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</row>
    <row r="209" spans="1:49" x14ac:dyDescent="0.2">
      <c r="A209" t="s">
        <v>446</v>
      </c>
      <c r="B209" s="11" t="s">
        <v>447</v>
      </c>
      <c r="C209" s="17">
        <v>3</v>
      </c>
      <c r="D209" s="18">
        <v>3</v>
      </c>
      <c r="E209" s="18">
        <v>2</v>
      </c>
      <c r="F209" s="18">
        <v>4</v>
      </c>
      <c r="G209" s="18">
        <v>1</v>
      </c>
      <c r="H209" s="18">
        <v>2</v>
      </c>
      <c r="I209" s="15">
        <v>2</v>
      </c>
      <c r="J209" s="17">
        <v>2</v>
      </c>
      <c r="K209" s="18">
        <v>1</v>
      </c>
      <c r="L209" s="18">
        <v>2</v>
      </c>
      <c r="M209" s="18">
        <v>1</v>
      </c>
      <c r="N209" s="18">
        <v>2</v>
      </c>
      <c r="O209" s="15">
        <v>2</v>
      </c>
      <c r="P209" s="17">
        <v>1</v>
      </c>
      <c r="Q209" s="18">
        <v>2</v>
      </c>
      <c r="R209" s="18">
        <v>1</v>
      </c>
      <c r="S209" s="15">
        <v>1</v>
      </c>
      <c r="T209" s="17">
        <v>1</v>
      </c>
      <c r="U209" s="18">
        <v>2</v>
      </c>
      <c r="V209" s="18">
        <v>1</v>
      </c>
      <c r="W209" s="18">
        <v>3.3333333333333299</v>
      </c>
      <c r="X209" s="18">
        <v>1</v>
      </c>
      <c r="Y209" s="15">
        <v>2</v>
      </c>
      <c r="Z209" s="16">
        <f t="shared" si="3"/>
        <v>1.8405797101449273</v>
      </c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</row>
    <row r="210" spans="1:49" x14ac:dyDescent="0.2">
      <c r="A210" t="s">
        <v>448</v>
      </c>
      <c r="B210" s="11" t="s">
        <v>449</v>
      </c>
      <c r="C210" s="17">
        <v>3</v>
      </c>
      <c r="D210" s="18">
        <v>2</v>
      </c>
      <c r="E210" s="18">
        <v>4</v>
      </c>
      <c r="F210" s="18">
        <v>2</v>
      </c>
      <c r="G210" s="18">
        <v>4</v>
      </c>
      <c r="H210" s="18">
        <v>3</v>
      </c>
      <c r="I210" s="15">
        <v>3</v>
      </c>
      <c r="J210" s="17">
        <v>4</v>
      </c>
      <c r="K210" s="18">
        <v>2</v>
      </c>
      <c r="L210" s="18">
        <v>3</v>
      </c>
      <c r="M210" s="18">
        <v>2</v>
      </c>
      <c r="N210" s="18">
        <v>2</v>
      </c>
      <c r="O210" s="15">
        <v>1</v>
      </c>
      <c r="P210" s="17">
        <v>2</v>
      </c>
      <c r="Q210" s="18">
        <v>2</v>
      </c>
      <c r="R210" s="18">
        <v>2</v>
      </c>
      <c r="S210" s="15">
        <v>2</v>
      </c>
      <c r="T210" s="17">
        <v>2</v>
      </c>
      <c r="U210" s="18">
        <v>3</v>
      </c>
      <c r="V210" s="18">
        <v>5</v>
      </c>
      <c r="W210" s="18">
        <v>2.7777777777777799</v>
      </c>
      <c r="X210" s="18">
        <v>2</v>
      </c>
      <c r="Y210" s="15">
        <v>3</v>
      </c>
      <c r="Z210" s="16">
        <f t="shared" si="3"/>
        <v>2.6425120772946862</v>
      </c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</row>
    <row r="211" spans="1:49" x14ac:dyDescent="0.2">
      <c r="A211" t="s">
        <v>450</v>
      </c>
      <c r="B211" s="11" t="s">
        <v>451</v>
      </c>
      <c r="C211" s="17">
        <v>2</v>
      </c>
      <c r="D211" s="18">
        <v>2</v>
      </c>
      <c r="E211" s="18">
        <v>2</v>
      </c>
      <c r="F211" s="18">
        <v>4</v>
      </c>
      <c r="G211" s="18">
        <v>3</v>
      </c>
      <c r="H211" s="18">
        <v>3</v>
      </c>
      <c r="I211" s="15">
        <v>5</v>
      </c>
      <c r="J211" s="17">
        <v>3</v>
      </c>
      <c r="K211" s="18">
        <v>3</v>
      </c>
      <c r="L211" s="18">
        <v>2</v>
      </c>
      <c r="M211" s="18">
        <v>1</v>
      </c>
      <c r="N211" s="18">
        <v>2</v>
      </c>
      <c r="O211" s="15">
        <v>4</v>
      </c>
      <c r="P211" s="17">
        <v>4</v>
      </c>
      <c r="Q211" s="18">
        <v>4</v>
      </c>
      <c r="R211" s="18">
        <v>4</v>
      </c>
      <c r="S211" s="15">
        <v>2</v>
      </c>
      <c r="T211" s="17">
        <v>5</v>
      </c>
      <c r="U211" s="18">
        <v>2</v>
      </c>
      <c r="V211" s="18">
        <v>2</v>
      </c>
      <c r="W211" s="18">
        <v>2.7777777777777799</v>
      </c>
      <c r="X211" s="18">
        <v>2</v>
      </c>
      <c r="Y211" s="15">
        <v>2</v>
      </c>
      <c r="Z211" s="16">
        <f t="shared" si="3"/>
        <v>2.8599033816425119</v>
      </c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</row>
    <row r="212" spans="1:49" x14ac:dyDescent="0.2">
      <c r="A212" t="s">
        <v>452</v>
      </c>
      <c r="B212" s="11" t="s">
        <v>453</v>
      </c>
      <c r="C212" s="17">
        <v>5</v>
      </c>
      <c r="D212" s="18">
        <v>3</v>
      </c>
      <c r="E212" s="18">
        <v>5</v>
      </c>
      <c r="F212" s="18">
        <v>2</v>
      </c>
      <c r="G212" s="18">
        <v>5</v>
      </c>
      <c r="H212" s="18">
        <v>5</v>
      </c>
      <c r="I212" s="15">
        <v>3</v>
      </c>
      <c r="J212" s="17">
        <v>3</v>
      </c>
      <c r="K212" s="18">
        <v>2</v>
      </c>
      <c r="L212" s="18">
        <v>4</v>
      </c>
      <c r="M212" s="18">
        <v>2</v>
      </c>
      <c r="N212" s="18">
        <v>2</v>
      </c>
      <c r="O212" s="15">
        <v>2</v>
      </c>
      <c r="P212" s="17">
        <v>3</v>
      </c>
      <c r="Q212" s="18">
        <v>3</v>
      </c>
      <c r="R212" s="18">
        <v>3</v>
      </c>
      <c r="S212" s="15">
        <v>3</v>
      </c>
      <c r="T212" s="17">
        <v>3</v>
      </c>
      <c r="U212" s="18">
        <v>2</v>
      </c>
      <c r="V212" s="18">
        <v>2</v>
      </c>
      <c r="W212" s="18">
        <v>5</v>
      </c>
      <c r="X212" s="18">
        <v>3</v>
      </c>
      <c r="Y212" s="15">
        <v>3</v>
      </c>
      <c r="Z212" s="16">
        <f t="shared" si="3"/>
        <v>3.1739130434782608</v>
      </c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</row>
    <row r="213" spans="1:49" x14ac:dyDescent="0.2">
      <c r="A213" t="s">
        <v>454</v>
      </c>
      <c r="B213" s="11" t="s">
        <v>455</v>
      </c>
      <c r="C213" s="17">
        <v>2</v>
      </c>
      <c r="D213" s="18">
        <v>4</v>
      </c>
      <c r="E213" s="18">
        <v>1</v>
      </c>
      <c r="F213" s="18">
        <v>5</v>
      </c>
      <c r="G213" s="18">
        <v>1</v>
      </c>
      <c r="H213" s="18">
        <v>2</v>
      </c>
      <c r="I213" s="15">
        <v>2</v>
      </c>
      <c r="J213" s="17">
        <v>2</v>
      </c>
      <c r="K213" s="18">
        <v>1</v>
      </c>
      <c r="L213" s="18">
        <v>2</v>
      </c>
      <c r="M213" s="18">
        <v>1</v>
      </c>
      <c r="N213" s="18">
        <v>1</v>
      </c>
      <c r="O213" s="15">
        <v>1</v>
      </c>
      <c r="P213" s="17">
        <v>1</v>
      </c>
      <c r="Q213" s="18">
        <v>2</v>
      </c>
      <c r="R213" s="18">
        <v>1</v>
      </c>
      <c r="S213" s="15">
        <v>1</v>
      </c>
      <c r="T213" s="17">
        <v>2</v>
      </c>
      <c r="U213" s="18">
        <v>3</v>
      </c>
      <c r="V213" s="18">
        <v>1</v>
      </c>
      <c r="W213" s="18">
        <v>2.7777777777777799</v>
      </c>
      <c r="X213" s="18">
        <v>1</v>
      </c>
      <c r="Y213" s="15">
        <v>3</v>
      </c>
      <c r="Z213" s="16">
        <f t="shared" si="3"/>
        <v>1.8599033816425121</v>
      </c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</row>
    <row r="214" spans="1:49" x14ac:dyDescent="0.2">
      <c r="A214" t="s">
        <v>456</v>
      </c>
      <c r="B214" s="11" t="s">
        <v>457</v>
      </c>
      <c r="C214" s="17">
        <v>2</v>
      </c>
      <c r="D214" s="18">
        <v>2</v>
      </c>
      <c r="E214" s="18">
        <v>1</v>
      </c>
      <c r="F214" s="18">
        <v>2</v>
      </c>
      <c r="G214" s="18">
        <v>1</v>
      </c>
      <c r="H214" s="18">
        <v>2</v>
      </c>
      <c r="I214" s="15">
        <v>1</v>
      </c>
      <c r="J214" s="17">
        <v>2</v>
      </c>
      <c r="K214" s="18">
        <v>1</v>
      </c>
      <c r="L214" s="18">
        <v>2</v>
      </c>
      <c r="M214" s="18">
        <v>1</v>
      </c>
      <c r="N214" s="18">
        <v>1</v>
      </c>
      <c r="O214" s="15">
        <v>2</v>
      </c>
      <c r="P214" s="17">
        <v>1</v>
      </c>
      <c r="Q214" s="18">
        <v>2</v>
      </c>
      <c r="R214" s="18">
        <v>1</v>
      </c>
      <c r="S214" s="15">
        <v>1</v>
      </c>
      <c r="T214" s="17">
        <v>1</v>
      </c>
      <c r="U214" s="18">
        <v>3</v>
      </c>
      <c r="V214" s="18">
        <v>1</v>
      </c>
      <c r="W214" s="18">
        <v>2.7777777777777799</v>
      </c>
      <c r="X214" s="18">
        <v>1</v>
      </c>
      <c r="Y214" s="15">
        <v>2</v>
      </c>
      <c r="Z214" s="16">
        <f t="shared" si="3"/>
        <v>1.5555555555555556</v>
      </c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</row>
    <row r="215" spans="1:49" x14ac:dyDescent="0.2">
      <c r="A215" t="s">
        <v>458</v>
      </c>
      <c r="B215" s="11" t="s">
        <v>459</v>
      </c>
      <c r="C215" s="17">
        <v>5</v>
      </c>
      <c r="D215" s="18">
        <v>2</v>
      </c>
      <c r="E215" s="18">
        <v>4</v>
      </c>
      <c r="F215" s="18">
        <v>3</v>
      </c>
      <c r="G215" s="18">
        <v>4</v>
      </c>
      <c r="H215" s="18">
        <v>3</v>
      </c>
      <c r="I215" s="15">
        <v>2</v>
      </c>
      <c r="J215" s="17">
        <v>4</v>
      </c>
      <c r="K215" s="18">
        <v>3</v>
      </c>
      <c r="L215" s="18">
        <v>4</v>
      </c>
      <c r="M215" s="18">
        <v>3</v>
      </c>
      <c r="N215" s="18">
        <v>2</v>
      </c>
      <c r="O215" s="15">
        <v>1</v>
      </c>
      <c r="P215" s="17">
        <v>2</v>
      </c>
      <c r="Q215" s="18">
        <v>3</v>
      </c>
      <c r="R215" s="18">
        <v>3</v>
      </c>
      <c r="S215" s="15">
        <v>1</v>
      </c>
      <c r="T215" s="17">
        <v>3</v>
      </c>
      <c r="U215" s="18">
        <v>4</v>
      </c>
      <c r="V215" s="18">
        <v>4</v>
      </c>
      <c r="W215" s="18">
        <v>3.8888888888888902</v>
      </c>
      <c r="X215" s="18">
        <v>2</v>
      </c>
      <c r="Y215" s="15">
        <v>3</v>
      </c>
      <c r="Z215" s="16">
        <f t="shared" si="3"/>
        <v>2.9951690821256038</v>
      </c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</row>
    <row r="216" spans="1:49" x14ac:dyDescent="0.2">
      <c r="A216" t="s">
        <v>460</v>
      </c>
      <c r="B216" s="11" t="s">
        <v>461</v>
      </c>
      <c r="C216" s="17">
        <v>4</v>
      </c>
      <c r="D216" s="18">
        <v>4</v>
      </c>
      <c r="E216" s="18">
        <v>2</v>
      </c>
      <c r="F216" s="18">
        <v>4</v>
      </c>
      <c r="G216" s="18">
        <v>2</v>
      </c>
      <c r="H216" s="18">
        <v>4</v>
      </c>
      <c r="I216" s="15">
        <v>5</v>
      </c>
      <c r="J216" s="17">
        <v>3</v>
      </c>
      <c r="K216" s="18">
        <v>2</v>
      </c>
      <c r="L216" s="18">
        <v>3</v>
      </c>
      <c r="M216" s="18">
        <v>1</v>
      </c>
      <c r="N216" s="18">
        <v>2</v>
      </c>
      <c r="O216" s="15">
        <v>3</v>
      </c>
      <c r="P216" s="17">
        <v>5</v>
      </c>
      <c r="Q216" s="18">
        <v>4</v>
      </c>
      <c r="R216" s="18">
        <v>5</v>
      </c>
      <c r="S216" s="15">
        <v>2</v>
      </c>
      <c r="T216" s="17">
        <v>5</v>
      </c>
      <c r="U216" s="18">
        <v>2</v>
      </c>
      <c r="V216" s="18">
        <v>2</v>
      </c>
      <c r="W216" s="18">
        <v>3.8888888888888902</v>
      </c>
      <c r="X216" s="18">
        <v>2</v>
      </c>
      <c r="Y216" s="15">
        <v>3</v>
      </c>
      <c r="Z216" s="16">
        <f t="shared" si="3"/>
        <v>3.1690821256038646</v>
      </c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</row>
    <row r="217" spans="1:49" x14ac:dyDescent="0.2">
      <c r="A217" t="s">
        <v>462</v>
      </c>
      <c r="B217" s="11" t="s">
        <v>463</v>
      </c>
      <c r="C217" s="17">
        <v>1</v>
      </c>
      <c r="D217" s="18">
        <v>3</v>
      </c>
      <c r="E217" s="18">
        <v>5</v>
      </c>
      <c r="F217" s="18">
        <v>4</v>
      </c>
      <c r="G217" s="18">
        <v>5</v>
      </c>
      <c r="H217" s="18">
        <v>3</v>
      </c>
      <c r="I217" s="15">
        <v>4</v>
      </c>
      <c r="J217" s="17">
        <v>3</v>
      </c>
      <c r="K217" s="18">
        <v>4</v>
      </c>
      <c r="L217" s="18">
        <v>3</v>
      </c>
      <c r="M217" s="18">
        <v>2</v>
      </c>
      <c r="N217" s="18">
        <v>4</v>
      </c>
      <c r="O217" s="15">
        <v>4</v>
      </c>
      <c r="P217" s="17">
        <v>4</v>
      </c>
      <c r="Q217" s="18">
        <v>3</v>
      </c>
      <c r="R217" s="18">
        <v>4</v>
      </c>
      <c r="S217" s="15">
        <v>3</v>
      </c>
      <c r="T217" s="17">
        <v>3</v>
      </c>
      <c r="U217" s="18">
        <v>3</v>
      </c>
      <c r="V217" s="18">
        <v>2</v>
      </c>
      <c r="W217" s="18">
        <v>1.6666666666666701</v>
      </c>
      <c r="X217" s="18">
        <v>2</v>
      </c>
      <c r="Y217" s="15">
        <v>3</v>
      </c>
      <c r="Z217" s="16">
        <f t="shared" si="3"/>
        <v>3.2028985507246377</v>
      </c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</row>
    <row r="218" spans="1:49" x14ac:dyDescent="0.2">
      <c r="A218" t="s">
        <v>464</v>
      </c>
      <c r="B218" s="11" t="s">
        <v>465</v>
      </c>
      <c r="C218" s="17">
        <v>1</v>
      </c>
      <c r="D218" s="18">
        <v>5</v>
      </c>
      <c r="E218" s="18">
        <v>2</v>
      </c>
      <c r="F218" s="18">
        <v>5</v>
      </c>
      <c r="G218" s="18">
        <v>2</v>
      </c>
      <c r="H218" s="18">
        <v>2</v>
      </c>
      <c r="I218" s="15">
        <v>5</v>
      </c>
      <c r="J218" s="17">
        <v>2</v>
      </c>
      <c r="K218" s="18">
        <v>2</v>
      </c>
      <c r="L218" s="18">
        <v>2</v>
      </c>
      <c r="M218" s="18">
        <v>1</v>
      </c>
      <c r="N218" s="18">
        <v>2</v>
      </c>
      <c r="O218" s="15">
        <v>4</v>
      </c>
      <c r="P218" s="17">
        <v>4</v>
      </c>
      <c r="Q218" s="18">
        <v>2</v>
      </c>
      <c r="R218" s="18">
        <v>4</v>
      </c>
      <c r="S218" s="15">
        <v>1</v>
      </c>
      <c r="T218" s="17">
        <v>2</v>
      </c>
      <c r="U218" s="18">
        <v>2</v>
      </c>
      <c r="V218" s="18">
        <v>2</v>
      </c>
      <c r="W218" s="18">
        <v>1.1111111111111101</v>
      </c>
      <c r="X218" s="18">
        <v>3</v>
      </c>
      <c r="Y218" s="15">
        <v>3</v>
      </c>
      <c r="Z218" s="16">
        <f t="shared" si="3"/>
        <v>2.5700483091787438</v>
      </c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</row>
    <row r="219" spans="1:49" x14ac:dyDescent="0.2">
      <c r="A219" t="s">
        <v>466</v>
      </c>
      <c r="B219" s="11" t="s">
        <v>467</v>
      </c>
      <c r="C219" s="17">
        <v>1</v>
      </c>
      <c r="D219" s="18">
        <v>3</v>
      </c>
      <c r="E219" s="18">
        <v>1</v>
      </c>
      <c r="F219" s="18">
        <v>4</v>
      </c>
      <c r="G219" s="18">
        <v>2</v>
      </c>
      <c r="H219" s="18">
        <v>3</v>
      </c>
      <c r="I219" s="15">
        <v>4</v>
      </c>
      <c r="J219" s="17">
        <v>2</v>
      </c>
      <c r="K219" s="18">
        <v>3</v>
      </c>
      <c r="L219" s="18">
        <v>3</v>
      </c>
      <c r="M219" s="18">
        <v>1</v>
      </c>
      <c r="N219" s="18">
        <v>3</v>
      </c>
      <c r="O219" s="15">
        <v>4</v>
      </c>
      <c r="P219" s="17">
        <v>4</v>
      </c>
      <c r="Q219" s="18">
        <v>4</v>
      </c>
      <c r="R219" s="18">
        <v>4</v>
      </c>
      <c r="S219" s="15">
        <v>1</v>
      </c>
      <c r="T219" s="17">
        <v>3</v>
      </c>
      <c r="U219" s="18">
        <v>3</v>
      </c>
      <c r="V219" s="18">
        <v>2</v>
      </c>
      <c r="W219" s="18">
        <v>1.1111111111111101</v>
      </c>
      <c r="X219" s="18">
        <v>3</v>
      </c>
      <c r="Y219" s="15">
        <v>4</v>
      </c>
      <c r="Z219" s="16">
        <f t="shared" si="3"/>
        <v>2.7439613526570046</v>
      </c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</row>
    <row r="220" spans="1:49" x14ac:dyDescent="0.2">
      <c r="A220" t="s">
        <v>468</v>
      </c>
      <c r="B220" s="11" t="s">
        <v>469</v>
      </c>
      <c r="C220" s="17">
        <v>1</v>
      </c>
      <c r="D220" s="18">
        <v>3</v>
      </c>
      <c r="E220" s="18">
        <v>2</v>
      </c>
      <c r="F220" s="18">
        <v>4</v>
      </c>
      <c r="G220" s="18">
        <v>2</v>
      </c>
      <c r="H220" s="18">
        <v>2</v>
      </c>
      <c r="I220" s="15">
        <v>3</v>
      </c>
      <c r="J220" s="17">
        <v>4</v>
      </c>
      <c r="K220" s="18">
        <v>3</v>
      </c>
      <c r="L220" s="18">
        <v>3</v>
      </c>
      <c r="M220" s="18">
        <v>2</v>
      </c>
      <c r="N220" s="18">
        <v>2</v>
      </c>
      <c r="O220" s="15">
        <v>2</v>
      </c>
      <c r="P220" s="17">
        <v>3</v>
      </c>
      <c r="Q220" s="18">
        <v>2</v>
      </c>
      <c r="R220" s="18">
        <v>3</v>
      </c>
      <c r="S220" s="15">
        <v>1</v>
      </c>
      <c r="T220" s="17">
        <v>2</v>
      </c>
      <c r="U220" s="18">
        <v>3</v>
      </c>
      <c r="V220" s="18">
        <v>2</v>
      </c>
      <c r="W220" s="18">
        <v>1.6666666666666701</v>
      </c>
      <c r="X220" s="18">
        <v>2</v>
      </c>
      <c r="Y220" s="15">
        <v>3</v>
      </c>
      <c r="Z220" s="16">
        <f t="shared" si="3"/>
        <v>2.4202898550724639</v>
      </c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</row>
    <row r="221" spans="1:49" x14ac:dyDescent="0.2">
      <c r="A221" t="s">
        <v>470</v>
      </c>
      <c r="B221" s="11" t="s">
        <v>471</v>
      </c>
      <c r="C221" s="17">
        <v>5</v>
      </c>
      <c r="D221" s="18">
        <v>2</v>
      </c>
      <c r="E221" s="18">
        <v>5</v>
      </c>
      <c r="F221" s="18">
        <v>2</v>
      </c>
      <c r="G221" s="18">
        <v>4</v>
      </c>
      <c r="H221" s="18">
        <v>5</v>
      </c>
      <c r="I221" s="15">
        <v>4</v>
      </c>
      <c r="J221" s="17">
        <v>4</v>
      </c>
      <c r="K221" s="18">
        <v>2</v>
      </c>
      <c r="L221" s="18">
        <v>3</v>
      </c>
      <c r="M221" s="18">
        <v>2</v>
      </c>
      <c r="N221" s="18">
        <v>2</v>
      </c>
      <c r="O221" s="15">
        <v>2</v>
      </c>
      <c r="P221" s="17">
        <v>3</v>
      </c>
      <c r="Q221" s="18">
        <v>3</v>
      </c>
      <c r="R221" s="18">
        <v>3</v>
      </c>
      <c r="S221" s="15">
        <v>2</v>
      </c>
      <c r="T221" s="17">
        <v>3</v>
      </c>
      <c r="U221" s="18">
        <v>3</v>
      </c>
      <c r="V221" s="18">
        <v>2</v>
      </c>
      <c r="W221" s="18">
        <v>5</v>
      </c>
      <c r="X221" s="18">
        <v>2</v>
      </c>
      <c r="Y221" s="15">
        <v>3</v>
      </c>
      <c r="Z221" s="16">
        <f t="shared" si="3"/>
        <v>3.0869565217391304</v>
      </c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</row>
    <row r="222" spans="1:49" x14ac:dyDescent="0.2">
      <c r="A222" t="s">
        <v>472</v>
      </c>
      <c r="B222" s="11" t="s">
        <v>473</v>
      </c>
      <c r="C222" s="17">
        <v>3</v>
      </c>
      <c r="D222" s="18">
        <v>1</v>
      </c>
      <c r="E222" s="18">
        <v>2</v>
      </c>
      <c r="F222" s="18">
        <v>3</v>
      </c>
      <c r="G222" s="18">
        <v>1</v>
      </c>
      <c r="H222" s="18">
        <v>3</v>
      </c>
      <c r="I222" s="15">
        <v>2</v>
      </c>
      <c r="J222" s="17">
        <v>2</v>
      </c>
      <c r="K222" s="18">
        <v>2</v>
      </c>
      <c r="L222" s="18">
        <v>2</v>
      </c>
      <c r="M222" s="18">
        <v>1</v>
      </c>
      <c r="N222" s="18">
        <v>1</v>
      </c>
      <c r="O222" s="15">
        <v>2</v>
      </c>
      <c r="P222" s="17">
        <v>2</v>
      </c>
      <c r="Q222" s="18">
        <v>2</v>
      </c>
      <c r="R222" s="18">
        <v>2</v>
      </c>
      <c r="S222" s="15">
        <v>2</v>
      </c>
      <c r="T222" s="17">
        <v>1</v>
      </c>
      <c r="U222" s="18">
        <v>3</v>
      </c>
      <c r="V222" s="18">
        <v>1</v>
      </c>
      <c r="W222" s="18">
        <v>2.7777777777777799</v>
      </c>
      <c r="X222" s="18">
        <v>1</v>
      </c>
      <c r="Y222" s="15">
        <v>3</v>
      </c>
      <c r="Z222" s="16">
        <f t="shared" si="3"/>
        <v>1.9468599033816425</v>
      </c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</row>
    <row r="223" spans="1:49" x14ac:dyDescent="0.2">
      <c r="A223" t="s">
        <v>474</v>
      </c>
      <c r="B223" s="11" t="s">
        <v>475</v>
      </c>
      <c r="C223" s="17">
        <v>2</v>
      </c>
      <c r="D223" s="18">
        <v>1</v>
      </c>
      <c r="E223" s="18">
        <v>2</v>
      </c>
      <c r="F223" s="18">
        <v>1</v>
      </c>
      <c r="G223" s="18">
        <v>1</v>
      </c>
      <c r="H223" s="18">
        <v>2</v>
      </c>
      <c r="I223" s="15">
        <v>2</v>
      </c>
      <c r="J223" s="17">
        <v>2</v>
      </c>
      <c r="K223" s="18">
        <v>1</v>
      </c>
      <c r="L223" s="18">
        <v>2</v>
      </c>
      <c r="M223" s="18">
        <v>1</v>
      </c>
      <c r="N223" s="18">
        <v>1</v>
      </c>
      <c r="O223" s="15">
        <v>2</v>
      </c>
      <c r="P223" s="17">
        <v>1</v>
      </c>
      <c r="Q223" s="18">
        <v>2</v>
      </c>
      <c r="R223" s="18">
        <v>1</v>
      </c>
      <c r="S223" s="15">
        <v>1</v>
      </c>
      <c r="T223" s="17">
        <v>1</v>
      </c>
      <c r="U223" s="18">
        <v>2</v>
      </c>
      <c r="V223" s="18">
        <v>1</v>
      </c>
      <c r="W223" s="18">
        <v>2.2222222222222201</v>
      </c>
      <c r="X223" s="18">
        <v>1</v>
      </c>
      <c r="Y223" s="15">
        <v>2</v>
      </c>
      <c r="Z223" s="16">
        <f t="shared" si="3"/>
        <v>1.4879227053140096</v>
      </c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</row>
    <row r="224" spans="1:49" x14ac:dyDescent="0.2">
      <c r="A224" t="s">
        <v>476</v>
      </c>
      <c r="B224" s="11" t="s">
        <v>477</v>
      </c>
      <c r="C224" s="17">
        <v>5</v>
      </c>
      <c r="D224" s="18">
        <v>3</v>
      </c>
      <c r="E224" s="18">
        <v>5</v>
      </c>
      <c r="F224" s="18">
        <v>5</v>
      </c>
      <c r="G224" s="18">
        <v>5</v>
      </c>
      <c r="H224" s="18">
        <v>5</v>
      </c>
      <c r="I224" s="15">
        <v>5</v>
      </c>
      <c r="J224" s="17">
        <v>5</v>
      </c>
      <c r="K224" s="18">
        <v>3</v>
      </c>
      <c r="L224" s="18">
        <v>5</v>
      </c>
      <c r="M224" s="18">
        <v>2</v>
      </c>
      <c r="N224" s="18">
        <v>3</v>
      </c>
      <c r="O224" s="15">
        <v>3</v>
      </c>
      <c r="P224" s="17">
        <v>2</v>
      </c>
      <c r="Q224" s="18">
        <v>3</v>
      </c>
      <c r="R224" s="18">
        <v>3</v>
      </c>
      <c r="S224" s="15">
        <v>3</v>
      </c>
      <c r="T224" s="17">
        <v>2</v>
      </c>
      <c r="U224" s="18">
        <v>4</v>
      </c>
      <c r="V224" s="18">
        <v>3</v>
      </c>
      <c r="W224" s="18">
        <v>5</v>
      </c>
      <c r="X224" s="18">
        <v>2</v>
      </c>
      <c r="Y224" s="15">
        <v>4</v>
      </c>
      <c r="Z224" s="16">
        <f t="shared" si="3"/>
        <v>3.6956521739130435</v>
      </c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</row>
    <row r="225" spans="1:49" x14ac:dyDescent="0.2">
      <c r="A225" t="s">
        <v>478</v>
      </c>
      <c r="B225" s="11" t="s">
        <v>479</v>
      </c>
      <c r="C225" s="17">
        <v>4</v>
      </c>
      <c r="D225" s="18">
        <v>2</v>
      </c>
      <c r="E225" s="18">
        <v>3</v>
      </c>
      <c r="F225" s="18">
        <v>3</v>
      </c>
      <c r="G225" s="18">
        <v>2</v>
      </c>
      <c r="H225" s="18">
        <v>4</v>
      </c>
      <c r="I225" s="15">
        <v>3</v>
      </c>
      <c r="J225" s="17">
        <v>4</v>
      </c>
      <c r="K225" s="18">
        <v>3</v>
      </c>
      <c r="L225" s="18">
        <v>4</v>
      </c>
      <c r="M225" s="18">
        <v>2</v>
      </c>
      <c r="N225" s="18">
        <v>3</v>
      </c>
      <c r="O225" s="15">
        <v>3</v>
      </c>
      <c r="P225" s="17">
        <v>2</v>
      </c>
      <c r="Q225" s="18">
        <v>3</v>
      </c>
      <c r="R225" s="18">
        <v>3</v>
      </c>
      <c r="S225" s="15">
        <v>2</v>
      </c>
      <c r="T225" s="17">
        <v>2</v>
      </c>
      <c r="U225" s="18">
        <v>3</v>
      </c>
      <c r="V225" s="18">
        <v>3</v>
      </c>
      <c r="W225" s="18">
        <v>3.3333333333333299</v>
      </c>
      <c r="X225" s="18">
        <v>2</v>
      </c>
      <c r="Y225" s="15">
        <v>4</v>
      </c>
      <c r="Z225" s="16">
        <f t="shared" si="3"/>
        <v>2.9275362318840576</v>
      </c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</row>
    <row r="226" spans="1:49" x14ac:dyDescent="0.2">
      <c r="A226" t="s">
        <v>480</v>
      </c>
      <c r="B226" s="11" t="s">
        <v>481</v>
      </c>
      <c r="C226" s="17">
        <v>3</v>
      </c>
      <c r="D226" s="18">
        <v>4</v>
      </c>
      <c r="E226" s="18">
        <v>2</v>
      </c>
      <c r="F226" s="18">
        <v>4</v>
      </c>
      <c r="G226" s="18">
        <v>1</v>
      </c>
      <c r="H226" s="18">
        <v>2</v>
      </c>
      <c r="I226" s="15">
        <v>2</v>
      </c>
      <c r="J226" s="17">
        <v>2</v>
      </c>
      <c r="K226" s="18">
        <v>1</v>
      </c>
      <c r="L226" s="18">
        <v>2</v>
      </c>
      <c r="M226" s="18">
        <v>1</v>
      </c>
      <c r="N226" s="18">
        <v>1</v>
      </c>
      <c r="O226" s="15">
        <v>2</v>
      </c>
      <c r="P226" s="17">
        <v>1</v>
      </c>
      <c r="Q226" s="18">
        <v>2</v>
      </c>
      <c r="R226" s="18">
        <v>1</v>
      </c>
      <c r="S226" s="15">
        <v>1</v>
      </c>
      <c r="T226" s="17">
        <v>1</v>
      </c>
      <c r="U226" s="18">
        <v>2</v>
      </c>
      <c r="V226" s="18">
        <v>1</v>
      </c>
      <c r="W226" s="18">
        <v>2.2222222222222201</v>
      </c>
      <c r="X226" s="18">
        <v>1</v>
      </c>
      <c r="Y226" s="15">
        <v>2</v>
      </c>
      <c r="Z226" s="16">
        <f t="shared" si="3"/>
        <v>1.7922705314009661</v>
      </c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</row>
    <row r="227" spans="1:49" x14ac:dyDescent="0.2">
      <c r="A227" t="s">
        <v>482</v>
      </c>
      <c r="B227" s="11" t="s">
        <v>483</v>
      </c>
      <c r="C227" s="17">
        <v>3</v>
      </c>
      <c r="D227" s="18">
        <v>2</v>
      </c>
      <c r="E227" s="18">
        <v>4</v>
      </c>
      <c r="F227" s="18">
        <v>2</v>
      </c>
      <c r="G227" s="18">
        <v>3</v>
      </c>
      <c r="H227" s="18">
        <v>4</v>
      </c>
      <c r="I227" s="15">
        <v>2</v>
      </c>
      <c r="J227" s="17">
        <v>4</v>
      </c>
      <c r="K227" s="18">
        <v>2</v>
      </c>
      <c r="L227" s="18">
        <v>4</v>
      </c>
      <c r="M227" s="18">
        <v>3</v>
      </c>
      <c r="N227" s="18">
        <v>3</v>
      </c>
      <c r="O227" s="15">
        <v>2</v>
      </c>
      <c r="P227" s="17">
        <v>3</v>
      </c>
      <c r="Q227" s="18">
        <v>2</v>
      </c>
      <c r="R227" s="18">
        <v>2</v>
      </c>
      <c r="S227" s="15">
        <v>1</v>
      </c>
      <c r="T227" s="17">
        <v>2</v>
      </c>
      <c r="U227" s="18">
        <v>3</v>
      </c>
      <c r="V227" s="18">
        <v>4</v>
      </c>
      <c r="W227" s="18">
        <v>3.3333333333333299</v>
      </c>
      <c r="X227" s="18">
        <v>3</v>
      </c>
      <c r="Y227" s="15">
        <v>3</v>
      </c>
      <c r="Z227" s="16">
        <f t="shared" si="3"/>
        <v>2.7971014492753623</v>
      </c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</row>
    <row r="228" spans="1:49" x14ac:dyDescent="0.2">
      <c r="A228" t="s">
        <v>484</v>
      </c>
      <c r="B228" s="11" t="s">
        <v>485</v>
      </c>
      <c r="C228" s="17">
        <v>5</v>
      </c>
      <c r="D228" s="18">
        <v>3</v>
      </c>
      <c r="E228" s="18">
        <v>5</v>
      </c>
      <c r="F228" s="18">
        <v>2</v>
      </c>
      <c r="G228" s="18">
        <v>3</v>
      </c>
      <c r="H228" s="18">
        <v>5</v>
      </c>
      <c r="I228" s="15">
        <v>3</v>
      </c>
      <c r="J228" s="17">
        <v>4</v>
      </c>
      <c r="K228" s="18">
        <v>2</v>
      </c>
      <c r="L228" s="18">
        <v>4</v>
      </c>
      <c r="M228" s="18">
        <v>2</v>
      </c>
      <c r="N228" s="18">
        <v>3</v>
      </c>
      <c r="O228" s="15">
        <v>3</v>
      </c>
      <c r="P228" s="17">
        <v>3</v>
      </c>
      <c r="Q228" s="18">
        <v>2</v>
      </c>
      <c r="R228" s="18">
        <v>3</v>
      </c>
      <c r="S228" s="15">
        <v>2</v>
      </c>
      <c r="T228" s="17">
        <v>2</v>
      </c>
      <c r="U228" s="18">
        <v>3</v>
      </c>
      <c r="V228" s="18">
        <v>3</v>
      </c>
      <c r="W228" s="18">
        <v>5</v>
      </c>
      <c r="X228" s="18">
        <v>3</v>
      </c>
      <c r="Y228" s="15">
        <v>3</v>
      </c>
      <c r="Z228" s="16">
        <f t="shared" si="3"/>
        <v>3.1739130434782608</v>
      </c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</row>
    <row r="229" spans="1:49" x14ac:dyDescent="0.2">
      <c r="A229" t="s">
        <v>486</v>
      </c>
      <c r="B229" s="11" t="s">
        <v>487</v>
      </c>
      <c r="C229" s="17">
        <v>3</v>
      </c>
      <c r="D229" s="18">
        <v>2</v>
      </c>
      <c r="E229" s="18">
        <v>4</v>
      </c>
      <c r="F229" s="18">
        <v>1</v>
      </c>
      <c r="G229" s="18">
        <v>2</v>
      </c>
      <c r="H229" s="18">
        <v>4</v>
      </c>
      <c r="I229" s="15">
        <v>3</v>
      </c>
      <c r="J229" s="17">
        <v>4</v>
      </c>
      <c r="K229" s="18">
        <v>2</v>
      </c>
      <c r="L229" s="18">
        <v>4</v>
      </c>
      <c r="M229" s="18">
        <v>4</v>
      </c>
      <c r="N229" s="18">
        <v>2</v>
      </c>
      <c r="O229" s="15">
        <v>3</v>
      </c>
      <c r="P229" s="17">
        <v>2</v>
      </c>
      <c r="Q229" s="18">
        <v>3</v>
      </c>
      <c r="R229" s="18">
        <v>3</v>
      </c>
      <c r="S229" s="15">
        <v>3</v>
      </c>
      <c r="T229" s="17">
        <v>3</v>
      </c>
      <c r="U229" s="18">
        <v>3</v>
      </c>
      <c r="V229" s="18">
        <v>5</v>
      </c>
      <c r="W229" s="18">
        <v>3.3333333333333299</v>
      </c>
      <c r="X229" s="18">
        <v>2</v>
      </c>
      <c r="Y229" s="15">
        <v>3</v>
      </c>
      <c r="Z229" s="16">
        <f t="shared" si="3"/>
        <v>2.9710144927536231</v>
      </c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</row>
    <row r="230" spans="1:49" x14ac:dyDescent="0.2">
      <c r="A230" t="s">
        <v>488</v>
      </c>
      <c r="B230" s="11" t="s">
        <v>489</v>
      </c>
      <c r="C230" s="17">
        <v>5</v>
      </c>
      <c r="D230" s="18">
        <v>2</v>
      </c>
      <c r="E230" s="18">
        <v>3</v>
      </c>
      <c r="F230" s="18">
        <v>4</v>
      </c>
      <c r="G230" s="18">
        <v>2</v>
      </c>
      <c r="H230" s="18">
        <v>4</v>
      </c>
      <c r="I230" s="15">
        <v>3</v>
      </c>
      <c r="J230" s="17">
        <v>4</v>
      </c>
      <c r="K230" s="18">
        <v>2</v>
      </c>
      <c r="L230" s="18">
        <v>4</v>
      </c>
      <c r="M230" s="18">
        <v>3</v>
      </c>
      <c r="N230" s="18">
        <v>2</v>
      </c>
      <c r="O230" s="15">
        <v>2</v>
      </c>
      <c r="P230" s="17">
        <v>2</v>
      </c>
      <c r="Q230" s="18">
        <v>2</v>
      </c>
      <c r="R230" s="18">
        <v>2</v>
      </c>
      <c r="S230" s="15">
        <v>3</v>
      </c>
      <c r="T230" s="17">
        <v>3</v>
      </c>
      <c r="U230" s="18">
        <v>4</v>
      </c>
      <c r="V230" s="18">
        <v>5</v>
      </c>
      <c r="W230" s="18">
        <v>3.8888888888888902</v>
      </c>
      <c r="X230" s="18">
        <v>2</v>
      </c>
      <c r="Y230" s="15">
        <v>3</v>
      </c>
      <c r="Z230" s="16">
        <f t="shared" si="3"/>
        <v>3.0386473429951688</v>
      </c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</row>
    <row r="231" spans="1:49" x14ac:dyDescent="0.2"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W57"/>
  <sheetViews>
    <sheetView zoomScaleNormal="100" workbookViewId="0">
      <pane ySplit="2" topLeftCell="A32" activePane="bottomLeft" state="frozen"/>
      <selection pane="bottomLeft" activeCell="AX1" sqref="AX1:AX1048576"/>
    </sheetView>
  </sheetViews>
  <sheetFormatPr baseColWidth="10" defaultColWidth="8.83203125" defaultRowHeight="15" x14ac:dyDescent="0.2"/>
  <cols>
    <col min="1" max="1" width="6.33203125" customWidth="1"/>
    <col min="2" max="2" width="48.33203125" customWidth="1"/>
    <col min="3" max="3" width="3.5" customWidth="1"/>
    <col min="4" max="4" width="4.33203125" customWidth="1"/>
    <col min="5" max="5" width="3.5" customWidth="1"/>
    <col min="6" max="6" width="6.33203125" customWidth="1"/>
    <col min="7" max="16" width="3.5" customWidth="1"/>
    <col min="17" max="17" width="4.33203125" customWidth="1"/>
    <col min="18" max="26" width="3.5" customWidth="1"/>
    <col min="27" max="1024" width="8.5" customWidth="1"/>
  </cols>
  <sheetData>
    <row r="1" spans="1:49" ht="207.75" customHeight="1" x14ac:dyDescent="0.2">
      <c r="B1" s="19"/>
      <c r="C1" s="20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21" t="s">
        <v>16</v>
      </c>
      <c r="J1" s="22" t="s">
        <v>17</v>
      </c>
      <c r="K1" s="23" t="s">
        <v>18</v>
      </c>
      <c r="L1" s="23" t="s">
        <v>19</v>
      </c>
      <c r="M1" s="23" t="s">
        <v>20</v>
      </c>
      <c r="N1" s="23" t="s">
        <v>21</v>
      </c>
      <c r="O1" s="24" t="s">
        <v>22</v>
      </c>
      <c r="P1" s="4" t="s">
        <v>23</v>
      </c>
      <c r="Q1" s="5" t="s">
        <v>24</v>
      </c>
      <c r="R1" s="5" t="s">
        <v>25</v>
      </c>
      <c r="S1" s="25" t="s">
        <v>26</v>
      </c>
      <c r="T1" s="4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9" t="s">
        <v>32</v>
      </c>
      <c r="Z1" s="26" t="s">
        <v>33</v>
      </c>
    </row>
    <row r="2" spans="1:49" x14ac:dyDescent="0.2">
      <c r="A2" t="s">
        <v>490</v>
      </c>
      <c r="B2" t="s">
        <v>491</v>
      </c>
      <c r="C2" s="18">
        <v>3</v>
      </c>
      <c r="D2" s="18">
        <v>4</v>
      </c>
      <c r="E2" s="18">
        <v>2</v>
      </c>
      <c r="F2" s="18">
        <v>3</v>
      </c>
      <c r="G2" s="18">
        <v>2</v>
      </c>
      <c r="H2" s="18">
        <v>4</v>
      </c>
      <c r="I2" s="27">
        <v>4</v>
      </c>
      <c r="J2" s="17">
        <v>1</v>
      </c>
      <c r="K2" s="18">
        <v>2</v>
      </c>
      <c r="L2" s="18">
        <v>2</v>
      </c>
      <c r="M2" s="18">
        <v>1</v>
      </c>
      <c r="N2" s="18">
        <v>1</v>
      </c>
      <c r="O2" s="15">
        <v>3</v>
      </c>
      <c r="P2" s="17">
        <v>4</v>
      </c>
      <c r="Q2" s="18">
        <v>3</v>
      </c>
      <c r="R2" s="18">
        <v>4</v>
      </c>
      <c r="S2" s="27">
        <v>1</v>
      </c>
      <c r="T2" s="17">
        <v>1</v>
      </c>
      <c r="U2" s="18">
        <v>1</v>
      </c>
      <c r="V2" s="18">
        <v>1</v>
      </c>
      <c r="W2" s="18">
        <v>2</v>
      </c>
      <c r="X2" s="18">
        <v>1</v>
      </c>
      <c r="Y2" s="15">
        <v>1</v>
      </c>
      <c r="Z2" s="16">
        <f t="shared" ref="Z2:Z33" si="0">AVERAGE(C2:Y2)</f>
        <v>2.2173913043478262</v>
      </c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</row>
    <row r="3" spans="1:49" x14ac:dyDescent="0.2">
      <c r="A3" t="s">
        <v>492</v>
      </c>
      <c r="B3" t="s">
        <v>493</v>
      </c>
      <c r="C3" s="18">
        <v>1</v>
      </c>
      <c r="D3" s="18">
        <v>1</v>
      </c>
      <c r="E3" s="18">
        <v>1</v>
      </c>
      <c r="F3" s="18">
        <v>2</v>
      </c>
      <c r="G3" s="18">
        <v>1</v>
      </c>
      <c r="H3" s="18">
        <v>2</v>
      </c>
      <c r="I3" s="27">
        <v>1</v>
      </c>
      <c r="J3" s="17">
        <v>1</v>
      </c>
      <c r="K3" s="18">
        <v>2</v>
      </c>
      <c r="L3" s="18">
        <v>1</v>
      </c>
      <c r="M3" s="18">
        <v>1</v>
      </c>
      <c r="N3" s="18">
        <v>1</v>
      </c>
      <c r="O3" s="15">
        <v>4</v>
      </c>
      <c r="P3" s="17">
        <v>2</v>
      </c>
      <c r="Q3" s="18">
        <v>2</v>
      </c>
      <c r="R3" s="18">
        <v>2</v>
      </c>
      <c r="S3" s="27">
        <v>1</v>
      </c>
      <c r="T3" s="17">
        <v>1</v>
      </c>
      <c r="U3" s="18">
        <v>1</v>
      </c>
      <c r="V3" s="18">
        <v>1</v>
      </c>
      <c r="W3" s="18">
        <v>1</v>
      </c>
      <c r="X3" s="18">
        <v>1</v>
      </c>
      <c r="Y3" s="15">
        <v>1</v>
      </c>
      <c r="Z3" s="16">
        <f t="shared" si="0"/>
        <v>1.3913043478260869</v>
      </c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</row>
    <row r="4" spans="1:49" x14ac:dyDescent="0.2">
      <c r="A4" t="s">
        <v>494</v>
      </c>
      <c r="B4" t="s">
        <v>495</v>
      </c>
      <c r="C4" s="18">
        <v>5</v>
      </c>
      <c r="D4" s="18">
        <v>4</v>
      </c>
      <c r="E4" s="18">
        <v>5</v>
      </c>
      <c r="F4" s="18">
        <v>4</v>
      </c>
      <c r="G4" s="18">
        <v>5</v>
      </c>
      <c r="H4" s="18">
        <v>5</v>
      </c>
      <c r="I4" s="27">
        <v>4</v>
      </c>
      <c r="J4" s="17">
        <v>3</v>
      </c>
      <c r="K4" s="18">
        <v>2</v>
      </c>
      <c r="L4" s="18">
        <v>3</v>
      </c>
      <c r="M4" s="18">
        <v>3</v>
      </c>
      <c r="N4" s="18">
        <v>3</v>
      </c>
      <c r="O4" s="15">
        <v>1</v>
      </c>
      <c r="P4" s="17">
        <v>3</v>
      </c>
      <c r="Q4" s="18">
        <v>4</v>
      </c>
      <c r="R4" s="18">
        <v>4</v>
      </c>
      <c r="S4" s="27">
        <v>4</v>
      </c>
      <c r="T4" s="17">
        <v>3</v>
      </c>
      <c r="U4" s="18">
        <v>4</v>
      </c>
      <c r="V4" s="18">
        <v>3</v>
      </c>
      <c r="W4" s="18">
        <v>4</v>
      </c>
      <c r="X4" s="18">
        <v>1</v>
      </c>
      <c r="Y4" s="15">
        <v>3</v>
      </c>
      <c r="Z4" s="16">
        <f t="shared" si="0"/>
        <v>3.4782608695652173</v>
      </c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1:49" x14ac:dyDescent="0.2">
      <c r="A5" t="s">
        <v>496</v>
      </c>
      <c r="B5" t="s">
        <v>497</v>
      </c>
      <c r="C5" s="18">
        <v>1</v>
      </c>
      <c r="D5" s="18">
        <v>1</v>
      </c>
      <c r="E5" s="18">
        <v>1</v>
      </c>
      <c r="F5" s="18">
        <v>1</v>
      </c>
      <c r="G5" s="18">
        <v>1</v>
      </c>
      <c r="H5" s="18">
        <v>1</v>
      </c>
      <c r="I5" s="27">
        <v>2</v>
      </c>
      <c r="J5" s="17">
        <v>4</v>
      </c>
      <c r="K5" s="18">
        <v>2</v>
      </c>
      <c r="L5" s="18">
        <v>2</v>
      </c>
      <c r="M5" s="18">
        <v>2</v>
      </c>
      <c r="N5" s="18">
        <v>4</v>
      </c>
      <c r="O5" s="15">
        <v>1</v>
      </c>
      <c r="P5" s="17">
        <v>1</v>
      </c>
      <c r="Q5" s="18">
        <v>1</v>
      </c>
      <c r="R5" s="18">
        <v>1</v>
      </c>
      <c r="S5" s="27">
        <v>1</v>
      </c>
      <c r="T5" s="17">
        <v>4</v>
      </c>
      <c r="U5" s="18">
        <v>5</v>
      </c>
      <c r="V5" s="18">
        <v>3</v>
      </c>
      <c r="W5" s="18">
        <v>3</v>
      </c>
      <c r="X5" s="18">
        <v>4</v>
      </c>
      <c r="Y5" s="15">
        <v>4</v>
      </c>
      <c r="Z5" s="16">
        <f t="shared" si="0"/>
        <v>2.1739130434782608</v>
      </c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</row>
    <row r="6" spans="1:49" x14ac:dyDescent="0.2">
      <c r="A6" t="s">
        <v>498</v>
      </c>
      <c r="B6" t="s">
        <v>499</v>
      </c>
      <c r="C6" s="18">
        <v>1</v>
      </c>
      <c r="D6" s="18">
        <v>1</v>
      </c>
      <c r="E6" s="18">
        <v>1</v>
      </c>
      <c r="F6" s="18">
        <v>1</v>
      </c>
      <c r="G6" s="18">
        <v>1</v>
      </c>
      <c r="H6" s="18">
        <v>1</v>
      </c>
      <c r="I6" s="27">
        <v>1</v>
      </c>
      <c r="J6" s="17">
        <v>4</v>
      </c>
      <c r="K6" s="18">
        <v>2</v>
      </c>
      <c r="L6" s="18">
        <v>2</v>
      </c>
      <c r="M6" s="18">
        <v>4</v>
      </c>
      <c r="N6" s="18">
        <v>4</v>
      </c>
      <c r="O6" s="15">
        <v>3</v>
      </c>
      <c r="P6" s="17">
        <v>1</v>
      </c>
      <c r="Q6" s="18">
        <v>1</v>
      </c>
      <c r="R6" s="18">
        <v>1</v>
      </c>
      <c r="S6" s="27">
        <v>2</v>
      </c>
      <c r="T6" s="17">
        <v>3</v>
      </c>
      <c r="U6" s="18">
        <v>5</v>
      </c>
      <c r="V6" s="18">
        <v>4</v>
      </c>
      <c r="W6" s="18">
        <v>4</v>
      </c>
      <c r="X6" s="18">
        <v>4</v>
      </c>
      <c r="Y6" s="15">
        <v>4</v>
      </c>
      <c r="Z6" s="16">
        <f t="shared" si="0"/>
        <v>2.3913043478260869</v>
      </c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</row>
    <row r="7" spans="1:49" x14ac:dyDescent="0.2">
      <c r="A7" t="s">
        <v>500</v>
      </c>
      <c r="B7" t="s">
        <v>501</v>
      </c>
      <c r="C7" s="18">
        <v>4</v>
      </c>
      <c r="D7" s="18">
        <v>3</v>
      </c>
      <c r="E7" s="18">
        <v>4</v>
      </c>
      <c r="F7" s="18">
        <v>3</v>
      </c>
      <c r="G7" s="18">
        <v>4</v>
      </c>
      <c r="H7" s="18">
        <v>3</v>
      </c>
      <c r="I7" s="27">
        <v>4</v>
      </c>
      <c r="J7" s="17">
        <v>4</v>
      </c>
      <c r="K7" s="18">
        <v>2</v>
      </c>
      <c r="L7" s="18">
        <v>2</v>
      </c>
      <c r="M7" s="18">
        <v>2</v>
      </c>
      <c r="N7" s="18">
        <v>3</v>
      </c>
      <c r="O7" s="15">
        <v>1</v>
      </c>
      <c r="P7" s="17">
        <v>1</v>
      </c>
      <c r="Q7" s="18">
        <v>1</v>
      </c>
      <c r="R7" s="18">
        <v>1</v>
      </c>
      <c r="S7" s="27">
        <v>1</v>
      </c>
      <c r="T7" s="17">
        <v>3</v>
      </c>
      <c r="U7" s="18">
        <v>5</v>
      </c>
      <c r="V7" s="18">
        <v>1</v>
      </c>
      <c r="W7" s="18">
        <v>4</v>
      </c>
      <c r="X7" s="18">
        <v>1</v>
      </c>
      <c r="Y7" s="15">
        <v>4</v>
      </c>
      <c r="Z7" s="16">
        <f t="shared" si="0"/>
        <v>2.652173913043478</v>
      </c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</row>
    <row r="8" spans="1:49" x14ac:dyDescent="0.2">
      <c r="A8" t="s">
        <v>502</v>
      </c>
      <c r="B8" t="s">
        <v>503</v>
      </c>
      <c r="C8" s="18">
        <v>4</v>
      </c>
      <c r="D8" s="18">
        <v>3</v>
      </c>
      <c r="E8" s="18">
        <v>4</v>
      </c>
      <c r="F8" s="18">
        <v>3</v>
      </c>
      <c r="G8" s="18">
        <v>4</v>
      </c>
      <c r="H8" s="18">
        <v>3</v>
      </c>
      <c r="I8" s="27">
        <v>4</v>
      </c>
      <c r="J8" s="17">
        <v>4</v>
      </c>
      <c r="K8" s="18">
        <v>2</v>
      </c>
      <c r="L8" s="18">
        <v>2</v>
      </c>
      <c r="M8" s="18">
        <v>2</v>
      </c>
      <c r="N8" s="18">
        <v>2</v>
      </c>
      <c r="O8" s="15">
        <v>3</v>
      </c>
      <c r="P8" s="17">
        <v>2</v>
      </c>
      <c r="Q8" s="18">
        <v>2</v>
      </c>
      <c r="R8" s="18">
        <v>2</v>
      </c>
      <c r="S8" s="27">
        <v>1</v>
      </c>
      <c r="T8" s="17">
        <v>2</v>
      </c>
      <c r="U8" s="18">
        <v>5</v>
      </c>
      <c r="V8" s="18">
        <v>1</v>
      </c>
      <c r="W8" s="18">
        <v>4</v>
      </c>
      <c r="X8" s="18">
        <v>1</v>
      </c>
      <c r="Y8" s="15">
        <v>4</v>
      </c>
      <c r="Z8" s="16">
        <f t="shared" si="0"/>
        <v>2.7826086956521738</v>
      </c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</row>
    <row r="9" spans="1:49" x14ac:dyDescent="0.2">
      <c r="A9" t="s">
        <v>504</v>
      </c>
      <c r="B9" t="s">
        <v>505</v>
      </c>
      <c r="C9" s="18">
        <v>4</v>
      </c>
      <c r="D9" s="18">
        <v>3</v>
      </c>
      <c r="E9" s="18">
        <v>4</v>
      </c>
      <c r="F9" s="18">
        <v>3</v>
      </c>
      <c r="G9" s="18">
        <v>4</v>
      </c>
      <c r="H9" s="18">
        <v>3</v>
      </c>
      <c r="I9" s="27">
        <v>4</v>
      </c>
      <c r="J9" s="17">
        <v>4</v>
      </c>
      <c r="K9" s="18">
        <v>2</v>
      </c>
      <c r="L9" s="18">
        <v>2</v>
      </c>
      <c r="M9" s="18">
        <v>2</v>
      </c>
      <c r="N9" s="18">
        <v>2</v>
      </c>
      <c r="O9" s="15">
        <v>3</v>
      </c>
      <c r="P9" s="17">
        <v>2</v>
      </c>
      <c r="Q9" s="18">
        <v>2</v>
      </c>
      <c r="R9" s="18">
        <v>2</v>
      </c>
      <c r="S9" s="27">
        <v>1</v>
      </c>
      <c r="T9" s="17">
        <v>2</v>
      </c>
      <c r="U9" s="18">
        <v>5</v>
      </c>
      <c r="V9" s="18">
        <v>1</v>
      </c>
      <c r="W9" s="18">
        <v>4</v>
      </c>
      <c r="X9" s="18">
        <v>1</v>
      </c>
      <c r="Y9" s="15">
        <v>4</v>
      </c>
      <c r="Z9" s="28">
        <f t="shared" si="0"/>
        <v>2.7826086956521738</v>
      </c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</row>
    <row r="10" spans="1:49" x14ac:dyDescent="0.2">
      <c r="A10" t="s">
        <v>506</v>
      </c>
      <c r="B10" t="s">
        <v>507</v>
      </c>
      <c r="C10" s="18">
        <v>4</v>
      </c>
      <c r="D10" s="18">
        <v>3</v>
      </c>
      <c r="E10" s="18">
        <v>3</v>
      </c>
      <c r="F10" s="18">
        <v>3</v>
      </c>
      <c r="G10" s="18">
        <v>4</v>
      </c>
      <c r="H10" s="18">
        <v>3</v>
      </c>
      <c r="I10" s="27">
        <v>4</v>
      </c>
      <c r="J10" s="17">
        <v>4</v>
      </c>
      <c r="K10" s="18">
        <v>3</v>
      </c>
      <c r="L10" s="18">
        <v>3</v>
      </c>
      <c r="M10" s="18">
        <v>3</v>
      </c>
      <c r="N10" s="18">
        <v>3</v>
      </c>
      <c r="O10" s="15">
        <v>3</v>
      </c>
      <c r="P10" s="17">
        <v>2</v>
      </c>
      <c r="Q10" s="18">
        <v>2</v>
      </c>
      <c r="R10" s="18">
        <v>2</v>
      </c>
      <c r="S10" s="27">
        <v>3</v>
      </c>
      <c r="T10" s="17">
        <v>3</v>
      </c>
      <c r="U10" s="18">
        <v>3</v>
      </c>
      <c r="V10" s="18">
        <v>4</v>
      </c>
      <c r="W10" s="18">
        <v>4</v>
      </c>
      <c r="X10" s="18">
        <v>1</v>
      </c>
      <c r="Y10" s="15">
        <v>4</v>
      </c>
      <c r="Z10" s="16">
        <f t="shared" si="0"/>
        <v>3.0869565217391304</v>
      </c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</row>
    <row r="11" spans="1:49" x14ac:dyDescent="0.2">
      <c r="A11" t="s">
        <v>508</v>
      </c>
      <c r="B11" t="s">
        <v>509</v>
      </c>
      <c r="C11" s="18">
        <v>4</v>
      </c>
      <c r="D11" s="18">
        <v>3</v>
      </c>
      <c r="E11" s="18">
        <v>3</v>
      </c>
      <c r="F11" s="18">
        <v>3</v>
      </c>
      <c r="G11" s="18">
        <v>4</v>
      </c>
      <c r="H11" s="18">
        <v>3</v>
      </c>
      <c r="I11" s="27">
        <v>4</v>
      </c>
      <c r="J11" s="17">
        <v>4</v>
      </c>
      <c r="K11" s="18">
        <v>3</v>
      </c>
      <c r="L11" s="18">
        <v>3</v>
      </c>
      <c r="M11" s="18">
        <v>3</v>
      </c>
      <c r="N11" s="18">
        <v>3</v>
      </c>
      <c r="O11" s="15">
        <v>3</v>
      </c>
      <c r="P11" s="17">
        <v>2</v>
      </c>
      <c r="Q11" s="18">
        <v>2</v>
      </c>
      <c r="R11" s="17">
        <v>4</v>
      </c>
      <c r="S11" s="27">
        <v>3</v>
      </c>
      <c r="T11" s="17">
        <v>3</v>
      </c>
      <c r="U11" s="18">
        <v>4</v>
      </c>
      <c r="V11" s="18">
        <v>4</v>
      </c>
      <c r="W11" s="18">
        <v>4</v>
      </c>
      <c r="X11" s="18">
        <v>1</v>
      </c>
      <c r="Y11" s="15">
        <v>4</v>
      </c>
      <c r="Z11" s="16">
        <f t="shared" si="0"/>
        <v>3.2173913043478262</v>
      </c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</row>
    <row r="12" spans="1:49" x14ac:dyDescent="0.2">
      <c r="A12" t="s">
        <v>510</v>
      </c>
      <c r="B12" t="s">
        <v>511</v>
      </c>
      <c r="C12" s="18">
        <v>2</v>
      </c>
      <c r="D12" s="18">
        <v>1</v>
      </c>
      <c r="E12" s="18">
        <v>2</v>
      </c>
      <c r="F12" s="18">
        <v>1</v>
      </c>
      <c r="G12" s="18">
        <v>2</v>
      </c>
      <c r="H12" s="18">
        <v>2</v>
      </c>
      <c r="I12" s="27">
        <v>3</v>
      </c>
      <c r="J12" s="17">
        <v>3</v>
      </c>
      <c r="K12" s="18">
        <v>3</v>
      </c>
      <c r="L12" s="18">
        <v>4</v>
      </c>
      <c r="M12" s="18">
        <v>4</v>
      </c>
      <c r="N12" s="18">
        <v>4</v>
      </c>
      <c r="O12" s="15">
        <v>4</v>
      </c>
      <c r="P12" s="17">
        <v>1</v>
      </c>
      <c r="Q12" s="18">
        <v>1</v>
      </c>
      <c r="R12" s="18">
        <v>1</v>
      </c>
      <c r="S12" s="27">
        <v>3</v>
      </c>
      <c r="T12" s="17">
        <v>3</v>
      </c>
      <c r="U12" s="18">
        <v>2</v>
      </c>
      <c r="V12" s="18">
        <v>3</v>
      </c>
      <c r="W12" s="18">
        <v>3</v>
      </c>
      <c r="X12" s="18">
        <v>5</v>
      </c>
      <c r="Y12" s="15">
        <v>3</v>
      </c>
      <c r="Z12" s="16">
        <f t="shared" si="0"/>
        <v>2.6086956521739131</v>
      </c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</row>
    <row r="13" spans="1:49" x14ac:dyDescent="0.2">
      <c r="A13" t="s">
        <v>512</v>
      </c>
      <c r="B13" t="s">
        <v>513</v>
      </c>
      <c r="C13" s="18">
        <v>1</v>
      </c>
      <c r="D13" s="18">
        <v>1</v>
      </c>
      <c r="E13" s="18">
        <v>3</v>
      </c>
      <c r="F13" s="18">
        <v>3</v>
      </c>
      <c r="G13" s="18">
        <v>3</v>
      </c>
      <c r="H13" s="18">
        <v>4</v>
      </c>
      <c r="I13" s="27">
        <v>4</v>
      </c>
      <c r="J13" s="17">
        <v>3</v>
      </c>
      <c r="K13" s="18">
        <v>2</v>
      </c>
      <c r="L13" s="18">
        <v>3</v>
      </c>
      <c r="M13" s="18">
        <v>3</v>
      </c>
      <c r="N13" s="18">
        <v>3</v>
      </c>
      <c r="O13" s="15">
        <v>4</v>
      </c>
      <c r="P13" s="17">
        <v>4</v>
      </c>
      <c r="Q13" s="18">
        <v>5</v>
      </c>
      <c r="R13" s="18">
        <v>5</v>
      </c>
      <c r="S13" s="27">
        <v>4</v>
      </c>
      <c r="T13" s="17">
        <v>3</v>
      </c>
      <c r="U13" s="18">
        <v>3</v>
      </c>
      <c r="V13" s="18">
        <v>3</v>
      </c>
      <c r="W13" s="18">
        <v>3</v>
      </c>
      <c r="X13" s="18">
        <v>4</v>
      </c>
      <c r="Y13" s="15">
        <v>3</v>
      </c>
      <c r="Z13" s="16">
        <f t="shared" si="0"/>
        <v>3.2173913043478262</v>
      </c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</row>
    <row r="14" spans="1:49" x14ac:dyDescent="0.2">
      <c r="A14" t="s">
        <v>514</v>
      </c>
      <c r="B14" t="s">
        <v>515</v>
      </c>
      <c r="C14" s="18">
        <v>4</v>
      </c>
      <c r="D14" s="18">
        <v>4</v>
      </c>
      <c r="E14" s="18">
        <v>4</v>
      </c>
      <c r="F14" s="18">
        <v>3</v>
      </c>
      <c r="G14" s="18">
        <v>4</v>
      </c>
      <c r="H14" s="18">
        <v>2</v>
      </c>
      <c r="I14" s="27">
        <v>4</v>
      </c>
      <c r="J14" s="17">
        <v>4</v>
      </c>
      <c r="K14" s="18">
        <v>2</v>
      </c>
      <c r="L14" s="18">
        <v>4</v>
      </c>
      <c r="M14" s="18">
        <v>4</v>
      </c>
      <c r="N14" s="18">
        <v>3</v>
      </c>
      <c r="O14" s="15">
        <v>2</v>
      </c>
      <c r="P14" s="17">
        <v>1</v>
      </c>
      <c r="Q14" s="18">
        <v>1</v>
      </c>
      <c r="R14" s="18">
        <v>1</v>
      </c>
      <c r="S14" s="27">
        <v>3</v>
      </c>
      <c r="T14" s="17">
        <v>4</v>
      </c>
      <c r="U14" s="18">
        <v>4</v>
      </c>
      <c r="V14" s="18">
        <v>4</v>
      </c>
      <c r="W14" s="18">
        <v>4</v>
      </c>
      <c r="X14" s="18">
        <v>1</v>
      </c>
      <c r="Y14" s="15">
        <v>4</v>
      </c>
      <c r="Z14" s="16">
        <f t="shared" si="0"/>
        <v>3.0869565217391304</v>
      </c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</row>
    <row r="15" spans="1:49" x14ac:dyDescent="0.2">
      <c r="A15" t="s">
        <v>516</v>
      </c>
      <c r="B15" t="s">
        <v>517</v>
      </c>
      <c r="C15" s="18">
        <v>3</v>
      </c>
      <c r="D15" s="18">
        <v>3</v>
      </c>
      <c r="E15" s="18">
        <v>3</v>
      </c>
      <c r="F15" s="18">
        <v>3</v>
      </c>
      <c r="G15" s="18">
        <v>4</v>
      </c>
      <c r="H15" s="18">
        <v>3</v>
      </c>
      <c r="I15" s="27">
        <v>3</v>
      </c>
      <c r="J15" s="17">
        <v>5</v>
      </c>
      <c r="K15" s="18">
        <v>2</v>
      </c>
      <c r="L15" s="18">
        <v>3</v>
      </c>
      <c r="M15" s="18">
        <v>3</v>
      </c>
      <c r="N15" s="18">
        <v>5</v>
      </c>
      <c r="O15" s="15">
        <v>2</v>
      </c>
      <c r="P15" s="17">
        <v>1</v>
      </c>
      <c r="Q15" s="18">
        <v>1</v>
      </c>
      <c r="R15" s="18">
        <v>3</v>
      </c>
      <c r="S15" s="27">
        <v>3</v>
      </c>
      <c r="T15" s="17">
        <v>5</v>
      </c>
      <c r="U15" s="18">
        <v>4</v>
      </c>
      <c r="V15" s="18">
        <v>5</v>
      </c>
      <c r="W15" s="18">
        <v>4</v>
      </c>
      <c r="X15" s="18">
        <v>3</v>
      </c>
      <c r="Y15" s="15">
        <v>4</v>
      </c>
      <c r="Z15" s="16">
        <f t="shared" si="0"/>
        <v>3.2608695652173911</v>
      </c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</row>
    <row r="16" spans="1:49" x14ac:dyDescent="0.2">
      <c r="A16" t="s">
        <v>518</v>
      </c>
      <c r="B16" t="s">
        <v>519</v>
      </c>
      <c r="C16" s="18">
        <v>3</v>
      </c>
      <c r="D16" s="18">
        <v>2</v>
      </c>
      <c r="E16" s="18">
        <v>4</v>
      </c>
      <c r="F16" s="18">
        <v>3</v>
      </c>
      <c r="G16" s="18">
        <v>2</v>
      </c>
      <c r="H16" s="18">
        <v>4</v>
      </c>
      <c r="I16" s="27">
        <v>4</v>
      </c>
      <c r="J16" s="17">
        <v>1</v>
      </c>
      <c r="K16" s="18">
        <v>2</v>
      </c>
      <c r="L16" s="18">
        <v>2</v>
      </c>
      <c r="M16" s="18">
        <v>1</v>
      </c>
      <c r="N16" s="18">
        <v>1</v>
      </c>
      <c r="O16" s="15">
        <v>3</v>
      </c>
      <c r="P16" s="17">
        <v>4</v>
      </c>
      <c r="Q16" s="18">
        <v>1</v>
      </c>
      <c r="R16" s="18">
        <v>4</v>
      </c>
      <c r="S16" s="27">
        <v>2</v>
      </c>
      <c r="T16" s="17">
        <v>1</v>
      </c>
      <c r="U16" s="18">
        <v>1</v>
      </c>
      <c r="V16" s="18">
        <v>1</v>
      </c>
      <c r="W16" s="18">
        <v>1</v>
      </c>
      <c r="X16" s="18">
        <v>1</v>
      </c>
      <c r="Y16" s="15">
        <v>1</v>
      </c>
      <c r="Z16" s="16">
        <f t="shared" si="0"/>
        <v>2.1304347826086958</v>
      </c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</row>
    <row r="17" spans="1:49" x14ac:dyDescent="0.2">
      <c r="A17" t="s">
        <v>520</v>
      </c>
      <c r="B17" t="s">
        <v>521</v>
      </c>
      <c r="C17" s="18">
        <v>4</v>
      </c>
      <c r="D17" s="18">
        <v>4</v>
      </c>
      <c r="E17" s="18">
        <v>2</v>
      </c>
      <c r="F17" s="18">
        <v>3</v>
      </c>
      <c r="G17" s="18">
        <v>3</v>
      </c>
      <c r="H17" s="18">
        <v>3</v>
      </c>
      <c r="I17" s="27">
        <v>3</v>
      </c>
      <c r="J17" s="17">
        <v>4</v>
      </c>
      <c r="K17" s="18">
        <v>2</v>
      </c>
      <c r="L17" s="18">
        <v>2</v>
      </c>
      <c r="M17" s="18">
        <v>3</v>
      </c>
      <c r="N17" s="18">
        <v>4</v>
      </c>
      <c r="O17" s="15">
        <v>2</v>
      </c>
      <c r="P17" s="17">
        <v>1</v>
      </c>
      <c r="Q17" s="18">
        <v>1</v>
      </c>
      <c r="R17" s="18">
        <v>1</v>
      </c>
      <c r="S17" s="27">
        <v>1</v>
      </c>
      <c r="T17" s="17">
        <v>3</v>
      </c>
      <c r="U17" s="18">
        <v>4</v>
      </c>
      <c r="V17" s="18">
        <v>4</v>
      </c>
      <c r="W17" s="18">
        <v>4</v>
      </c>
      <c r="X17" s="18">
        <v>1</v>
      </c>
      <c r="Y17" s="15">
        <v>4</v>
      </c>
      <c r="Z17" s="16">
        <f t="shared" si="0"/>
        <v>2.7391304347826089</v>
      </c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</row>
    <row r="18" spans="1:49" x14ac:dyDescent="0.2">
      <c r="A18" t="s">
        <v>522</v>
      </c>
      <c r="B18" t="s">
        <v>523</v>
      </c>
      <c r="C18" s="18">
        <v>1</v>
      </c>
      <c r="D18" s="18">
        <v>1</v>
      </c>
      <c r="E18" s="18">
        <v>1</v>
      </c>
      <c r="F18" s="18">
        <v>1</v>
      </c>
      <c r="G18" s="18">
        <v>1</v>
      </c>
      <c r="H18" s="18">
        <v>3</v>
      </c>
      <c r="I18" s="27">
        <v>1</v>
      </c>
      <c r="J18" s="17">
        <v>1</v>
      </c>
      <c r="K18" s="18">
        <v>1</v>
      </c>
      <c r="L18" s="18">
        <v>1</v>
      </c>
      <c r="M18" s="18">
        <v>1</v>
      </c>
      <c r="N18" s="18">
        <v>1</v>
      </c>
      <c r="O18" s="15">
        <v>3</v>
      </c>
      <c r="P18" s="17">
        <v>3</v>
      </c>
      <c r="Q18" s="18">
        <v>3</v>
      </c>
      <c r="R18" s="18">
        <v>3</v>
      </c>
      <c r="S18" s="27">
        <v>1</v>
      </c>
      <c r="T18" s="17">
        <v>1</v>
      </c>
      <c r="U18" s="18">
        <v>1</v>
      </c>
      <c r="V18" s="18">
        <v>1</v>
      </c>
      <c r="W18" s="18">
        <v>1</v>
      </c>
      <c r="X18" s="18">
        <v>1</v>
      </c>
      <c r="Y18" s="15">
        <v>1</v>
      </c>
      <c r="Z18" s="16">
        <f t="shared" si="0"/>
        <v>1.4347826086956521</v>
      </c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</row>
    <row r="19" spans="1:49" x14ac:dyDescent="0.2">
      <c r="A19" t="s">
        <v>524</v>
      </c>
      <c r="B19" t="s">
        <v>525</v>
      </c>
      <c r="C19" s="18">
        <v>3</v>
      </c>
      <c r="D19" s="18">
        <v>2</v>
      </c>
      <c r="E19" s="18">
        <v>3</v>
      </c>
      <c r="F19" s="18">
        <v>3</v>
      </c>
      <c r="G19" s="18">
        <v>3</v>
      </c>
      <c r="H19" s="18">
        <v>2</v>
      </c>
      <c r="I19" s="27">
        <v>1</v>
      </c>
      <c r="J19" s="17">
        <v>3</v>
      </c>
      <c r="K19" s="18">
        <v>3</v>
      </c>
      <c r="L19" s="18">
        <v>3</v>
      </c>
      <c r="M19" s="18">
        <v>3</v>
      </c>
      <c r="N19" s="18">
        <v>2</v>
      </c>
      <c r="O19" s="15">
        <v>3</v>
      </c>
      <c r="P19" s="17">
        <v>1</v>
      </c>
      <c r="Q19" s="18">
        <v>3</v>
      </c>
      <c r="R19" s="18">
        <v>3</v>
      </c>
      <c r="S19" s="27">
        <v>2</v>
      </c>
      <c r="T19" s="17">
        <v>3</v>
      </c>
      <c r="U19" s="18">
        <v>3</v>
      </c>
      <c r="V19" s="18">
        <v>3</v>
      </c>
      <c r="W19" s="18">
        <v>3</v>
      </c>
      <c r="X19" s="18">
        <v>1</v>
      </c>
      <c r="Y19" s="15">
        <v>3</v>
      </c>
      <c r="Z19" s="16">
        <f t="shared" si="0"/>
        <v>2.5652173913043477</v>
      </c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</row>
    <row r="20" spans="1:49" x14ac:dyDescent="0.2">
      <c r="A20" t="s">
        <v>526</v>
      </c>
      <c r="B20" t="s">
        <v>527</v>
      </c>
      <c r="C20" s="18">
        <v>1</v>
      </c>
      <c r="D20" s="18">
        <v>1</v>
      </c>
      <c r="E20" s="18">
        <v>2</v>
      </c>
      <c r="F20" s="18">
        <v>3</v>
      </c>
      <c r="G20" s="18">
        <v>2</v>
      </c>
      <c r="H20" s="18">
        <v>2</v>
      </c>
      <c r="I20" s="27">
        <v>1</v>
      </c>
      <c r="J20" s="17">
        <v>1</v>
      </c>
      <c r="K20" s="18">
        <v>2</v>
      </c>
      <c r="L20" s="18">
        <v>2</v>
      </c>
      <c r="M20" s="18">
        <v>1</v>
      </c>
      <c r="N20" s="18">
        <v>1</v>
      </c>
      <c r="O20" s="15">
        <v>1</v>
      </c>
      <c r="P20" s="17">
        <v>3</v>
      </c>
      <c r="Q20" s="18">
        <v>2</v>
      </c>
      <c r="R20" s="18">
        <v>3</v>
      </c>
      <c r="S20" s="27">
        <v>1</v>
      </c>
      <c r="T20" s="17">
        <v>1</v>
      </c>
      <c r="U20" s="18">
        <v>1</v>
      </c>
      <c r="V20" s="18">
        <v>1</v>
      </c>
      <c r="W20" s="18">
        <v>1</v>
      </c>
      <c r="X20" s="18">
        <v>1</v>
      </c>
      <c r="Y20" s="15">
        <v>1</v>
      </c>
      <c r="Z20" s="16">
        <f t="shared" si="0"/>
        <v>1.5217391304347827</v>
      </c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</row>
    <row r="21" spans="1:49" x14ac:dyDescent="0.2">
      <c r="A21" t="s">
        <v>528</v>
      </c>
      <c r="B21" t="s">
        <v>529</v>
      </c>
      <c r="C21" s="18">
        <v>3</v>
      </c>
      <c r="D21" s="18">
        <v>2</v>
      </c>
      <c r="E21" s="18">
        <v>3</v>
      </c>
      <c r="F21" s="18">
        <v>3</v>
      </c>
      <c r="G21" s="18">
        <v>3</v>
      </c>
      <c r="H21" s="18">
        <v>2</v>
      </c>
      <c r="I21" s="27">
        <v>1</v>
      </c>
      <c r="J21" s="17">
        <v>3</v>
      </c>
      <c r="K21" s="18">
        <v>3</v>
      </c>
      <c r="L21" s="18">
        <v>3</v>
      </c>
      <c r="M21" s="18">
        <v>3</v>
      </c>
      <c r="N21" s="18">
        <v>2</v>
      </c>
      <c r="O21" s="15">
        <v>3</v>
      </c>
      <c r="P21" s="17">
        <v>1</v>
      </c>
      <c r="Q21" s="18">
        <v>3</v>
      </c>
      <c r="R21" s="18">
        <v>3</v>
      </c>
      <c r="S21" s="27">
        <v>2</v>
      </c>
      <c r="T21" s="17">
        <v>3</v>
      </c>
      <c r="U21" s="18">
        <v>3</v>
      </c>
      <c r="V21" s="18">
        <v>3</v>
      </c>
      <c r="W21" s="18">
        <v>3</v>
      </c>
      <c r="X21" s="18">
        <v>1</v>
      </c>
      <c r="Y21" s="15">
        <v>3</v>
      </c>
      <c r="Z21" s="28">
        <f t="shared" si="0"/>
        <v>2.5652173913043477</v>
      </c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</row>
    <row r="22" spans="1:49" x14ac:dyDescent="0.2">
      <c r="A22" t="s">
        <v>530</v>
      </c>
      <c r="B22" t="s">
        <v>531</v>
      </c>
      <c r="C22" s="18">
        <v>4</v>
      </c>
      <c r="D22" s="18">
        <v>1</v>
      </c>
      <c r="E22" s="18">
        <v>3</v>
      </c>
      <c r="F22" s="18">
        <v>3</v>
      </c>
      <c r="G22" s="18">
        <v>4</v>
      </c>
      <c r="H22" s="18">
        <v>4</v>
      </c>
      <c r="I22" s="27">
        <v>4</v>
      </c>
      <c r="J22" s="17">
        <v>3</v>
      </c>
      <c r="K22" s="18">
        <v>2</v>
      </c>
      <c r="L22" s="18">
        <v>2</v>
      </c>
      <c r="M22" s="18">
        <v>4</v>
      </c>
      <c r="N22" s="18">
        <v>3</v>
      </c>
      <c r="O22" s="15">
        <v>2</v>
      </c>
      <c r="P22" s="17">
        <v>1</v>
      </c>
      <c r="Q22" s="18">
        <v>4</v>
      </c>
      <c r="R22" s="18">
        <v>4</v>
      </c>
      <c r="S22" s="27">
        <v>2</v>
      </c>
      <c r="T22" s="17">
        <v>3</v>
      </c>
      <c r="U22" s="18">
        <v>3</v>
      </c>
      <c r="V22" s="18">
        <v>3</v>
      </c>
      <c r="W22" s="18">
        <v>3</v>
      </c>
      <c r="X22" s="18">
        <v>1</v>
      </c>
      <c r="Y22" s="15">
        <v>3</v>
      </c>
      <c r="Z22" s="28">
        <f t="shared" si="0"/>
        <v>2.8695652173913042</v>
      </c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</row>
    <row r="23" spans="1:49" x14ac:dyDescent="0.2">
      <c r="A23" t="s">
        <v>532</v>
      </c>
      <c r="B23" t="s">
        <v>533</v>
      </c>
      <c r="C23" s="18">
        <v>1</v>
      </c>
      <c r="D23" s="18">
        <v>1</v>
      </c>
      <c r="E23" s="18">
        <v>1</v>
      </c>
      <c r="F23" s="18">
        <v>1</v>
      </c>
      <c r="G23" s="18">
        <v>1</v>
      </c>
      <c r="H23" s="18">
        <v>1</v>
      </c>
      <c r="I23" s="27">
        <v>1</v>
      </c>
      <c r="J23" s="17">
        <v>1</v>
      </c>
      <c r="K23" s="18">
        <v>2</v>
      </c>
      <c r="L23" s="18">
        <v>2</v>
      </c>
      <c r="M23" s="18">
        <v>1</v>
      </c>
      <c r="N23" s="18">
        <v>1</v>
      </c>
      <c r="O23" s="15">
        <v>1</v>
      </c>
      <c r="P23" s="17">
        <v>1</v>
      </c>
      <c r="Q23" s="18">
        <v>1</v>
      </c>
      <c r="R23" s="18">
        <v>1</v>
      </c>
      <c r="S23" s="27">
        <v>1</v>
      </c>
      <c r="T23" s="17">
        <v>1</v>
      </c>
      <c r="U23" s="18">
        <v>1</v>
      </c>
      <c r="V23" s="18">
        <v>1</v>
      </c>
      <c r="W23" s="18">
        <v>1</v>
      </c>
      <c r="X23" s="18">
        <v>1</v>
      </c>
      <c r="Y23" s="15">
        <v>1</v>
      </c>
      <c r="Z23" s="16">
        <f t="shared" si="0"/>
        <v>1.0869565217391304</v>
      </c>
      <c r="AA23" s="28"/>
      <c r="AB23" s="28"/>
      <c r="AC23" s="28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</row>
    <row r="24" spans="1:49" x14ac:dyDescent="0.2">
      <c r="A24" t="s">
        <v>534</v>
      </c>
      <c r="B24" t="s">
        <v>535</v>
      </c>
      <c r="C24" s="18">
        <v>3</v>
      </c>
      <c r="D24" s="18">
        <v>1</v>
      </c>
      <c r="E24" s="18">
        <v>2</v>
      </c>
      <c r="F24" s="18">
        <v>2</v>
      </c>
      <c r="G24" s="18">
        <v>4</v>
      </c>
      <c r="H24" s="18">
        <v>3</v>
      </c>
      <c r="I24" s="27">
        <v>3</v>
      </c>
      <c r="J24" s="17">
        <v>4</v>
      </c>
      <c r="K24" s="18">
        <v>2</v>
      </c>
      <c r="L24" s="18">
        <v>4</v>
      </c>
      <c r="M24" s="18">
        <v>4</v>
      </c>
      <c r="N24" s="18">
        <v>4</v>
      </c>
      <c r="O24" s="15">
        <v>2</v>
      </c>
      <c r="P24" s="17">
        <v>1</v>
      </c>
      <c r="Q24" s="18">
        <v>3</v>
      </c>
      <c r="R24" s="18">
        <v>2</v>
      </c>
      <c r="S24" s="27">
        <v>4</v>
      </c>
      <c r="T24" s="17">
        <v>4</v>
      </c>
      <c r="U24" s="18">
        <v>4</v>
      </c>
      <c r="V24" s="18">
        <v>4</v>
      </c>
      <c r="W24" s="18">
        <v>4</v>
      </c>
      <c r="X24" s="18">
        <v>1</v>
      </c>
      <c r="Y24" s="15">
        <v>4</v>
      </c>
      <c r="Z24" s="16">
        <f t="shared" si="0"/>
        <v>3</v>
      </c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</row>
    <row r="25" spans="1:49" x14ac:dyDescent="0.2">
      <c r="A25" t="s">
        <v>536</v>
      </c>
      <c r="B25" t="s">
        <v>537</v>
      </c>
      <c r="C25" s="18">
        <v>3</v>
      </c>
      <c r="D25" s="18">
        <v>1</v>
      </c>
      <c r="E25" s="18">
        <v>2</v>
      </c>
      <c r="F25" s="18">
        <v>2</v>
      </c>
      <c r="G25" s="18">
        <v>4</v>
      </c>
      <c r="H25" s="18">
        <v>3</v>
      </c>
      <c r="I25" s="27">
        <v>3</v>
      </c>
      <c r="J25" s="17">
        <v>4</v>
      </c>
      <c r="K25" s="18">
        <v>2</v>
      </c>
      <c r="L25" s="18">
        <v>4</v>
      </c>
      <c r="M25" s="18">
        <v>4</v>
      </c>
      <c r="N25" s="18">
        <v>4</v>
      </c>
      <c r="O25" s="15">
        <v>2</v>
      </c>
      <c r="P25" s="17">
        <v>1</v>
      </c>
      <c r="Q25" s="18">
        <v>3</v>
      </c>
      <c r="R25" s="18">
        <v>2</v>
      </c>
      <c r="S25" s="27">
        <v>4</v>
      </c>
      <c r="T25" s="17">
        <v>4</v>
      </c>
      <c r="U25" s="18">
        <v>4</v>
      </c>
      <c r="V25" s="18">
        <v>4</v>
      </c>
      <c r="W25" s="18">
        <v>4</v>
      </c>
      <c r="X25" s="18">
        <v>1</v>
      </c>
      <c r="Y25" s="15">
        <v>4</v>
      </c>
      <c r="Z25" s="16">
        <f t="shared" si="0"/>
        <v>3</v>
      </c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</row>
    <row r="26" spans="1:49" x14ac:dyDescent="0.2">
      <c r="A26" t="s">
        <v>538</v>
      </c>
      <c r="B26" t="s">
        <v>539</v>
      </c>
      <c r="C26" s="18">
        <v>4</v>
      </c>
      <c r="D26" s="18">
        <v>2</v>
      </c>
      <c r="E26" s="18">
        <v>4</v>
      </c>
      <c r="F26" s="18">
        <v>4</v>
      </c>
      <c r="G26" s="18">
        <v>4</v>
      </c>
      <c r="H26" s="18">
        <v>4</v>
      </c>
      <c r="I26" s="27">
        <v>4</v>
      </c>
      <c r="J26" s="17">
        <v>4</v>
      </c>
      <c r="K26" s="18">
        <v>2</v>
      </c>
      <c r="L26" s="18">
        <v>3</v>
      </c>
      <c r="M26" s="18">
        <v>3</v>
      </c>
      <c r="N26" s="18">
        <v>3</v>
      </c>
      <c r="O26" s="15">
        <v>2</v>
      </c>
      <c r="P26" s="17">
        <v>1</v>
      </c>
      <c r="Q26" s="18">
        <v>1</v>
      </c>
      <c r="R26" s="18">
        <v>1</v>
      </c>
      <c r="S26" s="27">
        <v>4</v>
      </c>
      <c r="T26" s="17">
        <v>4</v>
      </c>
      <c r="U26" s="18">
        <v>5</v>
      </c>
      <c r="V26" s="18">
        <v>4</v>
      </c>
      <c r="W26" s="18">
        <v>5</v>
      </c>
      <c r="X26" s="18">
        <v>1</v>
      </c>
      <c r="Y26" s="15">
        <v>5</v>
      </c>
      <c r="Z26" s="16">
        <f t="shared" si="0"/>
        <v>3.2173913043478262</v>
      </c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</row>
    <row r="27" spans="1:49" x14ac:dyDescent="0.2">
      <c r="A27" t="s">
        <v>540</v>
      </c>
      <c r="B27" t="s">
        <v>541</v>
      </c>
      <c r="C27" s="18">
        <v>4</v>
      </c>
      <c r="D27" s="18">
        <v>4</v>
      </c>
      <c r="E27" s="18">
        <v>2</v>
      </c>
      <c r="F27" s="18">
        <v>5</v>
      </c>
      <c r="G27" s="18">
        <v>1</v>
      </c>
      <c r="H27" s="18">
        <v>3</v>
      </c>
      <c r="I27" s="27">
        <v>3</v>
      </c>
      <c r="J27" s="17">
        <v>1</v>
      </c>
      <c r="K27" s="18">
        <v>2</v>
      </c>
      <c r="L27" s="18">
        <v>3</v>
      </c>
      <c r="M27" s="18">
        <v>1</v>
      </c>
      <c r="N27" s="18">
        <v>1</v>
      </c>
      <c r="O27" s="15">
        <v>3</v>
      </c>
      <c r="P27" s="17">
        <v>4</v>
      </c>
      <c r="Q27" s="18">
        <v>1</v>
      </c>
      <c r="R27" s="18">
        <v>4</v>
      </c>
      <c r="S27" s="27">
        <v>1</v>
      </c>
      <c r="T27" s="17">
        <v>1</v>
      </c>
      <c r="U27" s="18">
        <v>3</v>
      </c>
      <c r="V27" s="18">
        <v>1</v>
      </c>
      <c r="W27" s="18">
        <v>3</v>
      </c>
      <c r="X27" s="18">
        <v>1</v>
      </c>
      <c r="Y27" s="15">
        <v>3</v>
      </c>
      <c r="Z27" s="16">
        <f t="shared" si="0"/>
        <v>2.3913043478260869</v>
      </c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</row>
    <row r="28" spans="1:49" x14ac:dyDescent="0.2">
      <c r="A28" t="s">
        <v>542</v>
      </c>
      <c r="B28" t="s">
        <v>543</v>
      </c>
      <c r="C28" s="18">
        <v>4</v>
      </c>
      <c r="D28" s="18">
        <v>3</v>
      </c>
      <c r="E28" s="18">
        <v>4</v>
      </c>
      <c r="F28" s="18">
        <v>5</v>
      </c>
      <c r="G28" s="18">
        <v>3</v>
      </c>
      <c r="H28" s="18">
        <v>4</v>
      </c>
      <c r="I28" s="27">
        <v>3</v>
      </c>
      <c r="J28" s="17">
        <v>2</v>
      </c>
      <c r="K28" s="18">
        <v>2</v>
      </c>
      <c r="L28" s="18">
        <v>2</v>
      </c>
      <c r="M28" s="18">
        <v>1</v>
      </c>
      <c r="N28" s="18">
        <v>1</v>
      </c>
      <c r="O28" s="15">
        <v>3</v>
      </c>
      <c r="P28" s="17">
        <v>5</v>
      </c>
      <c r="Q28" s="18">
        <v>3</v>
      </c>
      <c r="R28" s="18">
        <v>5</v>
      </c>
      <c r="S28" s="27">
        <v>2</v>
      </c>
      <c r="T28" s="17">
        <v>1</v>
      </c>
      <c r="U28" s="18">
        <v>1</v>
      </c>
      <c r="V28" s="18">
        <v>1</v>
      </c>
      <c r="W28" s="18">
        <v>1</v>
      </c>
      <c r="X28" s="18">
        <v>1</v>
      </c>
      <c r="Y28" s="15">
        <v>1</v>
      </c>
      <c r="Z28" s="16">
        <f t="shared" si="0"/>
        <v>2.5217391304347827</v>
      </c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</row>
    <row r="29" spans="1:49" x14ac:dyDescent="0.2">
      <c r="A29" t="s">
        <v>544</v>
      </c>
      <c r="B29" t="s">
        <v>545</v>
      </c>
      <c r="C29" s="18">
        <v>1</v>
      </c>
      <c r="D29" s="18">
        <v>1</v>
      </c>
      <c r="E29" s="18">
        <v>1</v>
      </c>
      <c r="F29" s="18">
        <v>1</v>
      </c>
      <c r="G29" s="18">
        <v>3</v>
      </c>
      <c r="H29" s="18">
        <v>1</v>
      </c>
      <c r="I29" s="27">
        <v>2</v>
      </c>
      <c r="J29" s="17">
        <v>4</v>
      </c>
      <c r="K29" s="18">
        <v>2</v>
      </c>
      <c r="L29" s="18">
        <v>3</v>
      </c>
      <c r="M29" s="18">
        <v>2</v>
      </c>
      <c r="N29" s="18">
        <v>4</v>
      </c>
      <c r="O29" s="15">
        <v>4</v>
      </c>
      <c r="P29" s="17">
        <v>1</v>
      </c>
      <c r="Q29" s="18">
        <v>1</v>
      </c>
      <c r="R29" s="18">
        <v>1</v>
      </c>
      <c r="S29" s="27">
        <v>1</v>
      </c>
      <c r="T29" s="17">
        <v>2</v>
      </c>
      <c r="U29" s="18">
        <v>2</v>
      </c>
      <c r="V29" s="18">
        <v>4</v>
      </c>
      <c r="W29" s="18">
        <v>3</v>
      </c>
      <c r="X29" s="18">
        <v>1</v>
      </c>
      <c r="Y29" s="15">
        <v>3</v>
      </c>
      <c r="Z29" s="16">
        <f t="shared" si="0"/>
        <v>2.0869565217391304</v>
      </c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</row>
    <row r="30" spans="1:49" x14ac:dyDescent="0.2">
      <c r="A30" t="s">
        <v>546</v>
      </c>
      <c r="B30" t="s">
        <v>547</v>
      </c>
      <c r="C30" s="18">
        <v>1</v>
      </c>
      <c r="D30" s="18">
        <v>1</v>
      </c>
      <c r="E30" s="18">
        <v>2</v>
      </c>
      <c r="F30" s="18">
        <v>2</v>
      </c>
      <c r="G30" s="18">
        <v>4</v>
      </c>
      <c r="H30" s="18">
        <v>3</v>
      </c>
      <c r="I30" s="27">
        <v>3</v>
      </c>
      <c r="J30" s="17">
        <v>4</v>
      </c>
      <c r="K30" s="18">
        <v>2</v>
      </c>
      <c r="L30" s="18">
        <v>4</v>
      </c>
      <c r="M30" s="18">
        <v>5</v>
      </c>
      <c r="N30" s="18">
        <v>3</v>
      </c>
      <c r="O30" s="15">
        <v>3</v>
      </c>
      <c r="P30" s="17">
        <v>1</v>
      </c>
      <c r="Q30" s="18">
        <v>1</v>
      </c>
      <c r="R30" s="18">
        <v>1</v>
      </c>
      <c r="S30" s="27">
        <v>3</v>
      </c>
      <c r="T30" s="17">
        <v>4</v>
      </c>
      <c r="U30" s="18">
        <v>3</v>
      </c>
      <c r="V30" s="18">
        <v>4</v>
      </c>
      <c r="W30" s="18">
        <v>4</v>
      </c>
      <c r="X30" s="18">
        <v>4</v>
      </c>
      <c r="Y30" s="15">
        <v>4</v>
      </c>
      <c r="Z30" s="16">
        <f t="shared" si="0"/>
        <v>2.8695652173913042</v>
      </c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</row>
    <row r="31" spans="1:49" x14ac:dyDescent="0.2">
      <c r="A31" t="s">
        <v>548</v>
      </c>
      <c r="B31" t="s">
        <v>549</v>
      </c>
      <c r="C31" s="18">
        <v>4</v>
      </c>
      <c r="D31" s="18">
        <v>2</v>
      </c>
      <c r="E31" s="18">
        <v>2</v>
      </c>
      <c r="F31" s="18">
        <v>3</v>
      </c>
      <c r="G31" s="18">
        <v>1</v>
      </c>
      <c r="H31" s="18">
        <v>2</v>
      </c>
      <c r="I31" s="27">
        <v>4</v>
      </c>
      <c r="J31" s="17">
        <v>4</v>
      </c>
      <c r="K31" s="18">
        <v>2</v>
      </c>
      <c r="L31" s="18">
        <v>3</v>
      </c>
      <c r="M31" s="18">
        <v>3</v>
      </c>
      <c r="N31" s="18">
        <v>2</v>
      </c>
      <c r="O31" s="15">
        <v>2</v>
      </c>
      <c r="P31" s="17">
        <v>4</v>
      </c>
      <c r="Q31" s="18">
        <v>1</v>
      </c>
      <c r="R31" s="18">
        <v>3</v>
      </c>
      <c r="S31" s="27">
        <v>1</v>
      </c>
      <c r="T31" s="17">
        <v>2</v>
      </c>
      <c r="U31" s="18">
        <v>4</v>
      </c>
      <c r="V31" s="18">
        <v>2</v>
      </c>
      <c r="W31" s="18">
        <v>4</v>
      </c>
      <c r="X31" s="18">
        <v>1</v>
      </c>
      <c r="Y31" s="15">
        <v>4</v>
      </c>
      <c r="Z31" s="16">
        <f t="shared" si="0"/>
        <v>2.6086956521739131</v>
      </c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</row>
    <row r="32" spans="1:49" x14ac:dyDescent="0.2">
      <c r="A32" t="s">
        <v>550</v>
      </c>
      <c r="B32" t="s">
        <v>551</v>
      </c>
      <c r="C32" s="18">
        <v>1</v>
      </c>
      <c r="D32" s="18">
        <v>1</v>
      </c>
      <c r="E32" s="18">
        <v>3</v>
      </c>
      <c r="F32" s="18">
        <v>3</v>
      </c>
      <c r="G32" s="18">
        <v>1</v>
      </c>
      <c r="H32" s="18">
        <v>3</v>
      </c>
      <c r="I32" s="27">
        <v>3</v>
      </c>
      <c r="J32" s="17">
        <v>4</v>
      </c>
      <c r="K32" s="18">
        <v>4</v>
      </c>
      <c r="L32" s="18">
        <v>4</v>
      </c>
      <c r="M32" s="18">
        <v>4</v>
      </c>
      <c r="N32" s="18">
        <v>2</v>
      </c>
      <c r="O32" s="15">
        <v>1</v>
      </c>
      <c r="P32" s="17">
        <v>4</v>
      </c>
      <c r="Q32" s="18">
        <v>1</v>
      </c>
      <c r="R32" s="18">
        <v>4</v>
      </c>
      <c r="S32" s="27">
        <v>1</v>
      </c>
      <c r="T32" s="17">
        <v>1</v>
      </c>
      <c r="U32" s="18">
        <v>1</v>
      </c>
      <c r="V32" s="18">
        <v>1</v>
      </c>
      <c r="W32" s="18">
        <v>1</v>
      </c>
      <c r="X32" s="18">
        <v>1</v>
      </c>
      <c r="Y32" s="15">
        <v>1</v>
      </c>
      <c r="Z32" s="16">
        <f t="shared" si="0"/>
        <v>2.1739130434782608</v>
      </c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</row>
    <row r="33" spans="1:49" x14ac:dyDescent="0.2">
      <c r="A33" t="s">
        <v>552</v>
      </c>
      <c r="B33" t="s">
        <v>553</v>
      </c>
      <c r="C33" s="18">
        <v>4</v>
      </c>
      <c r="D33" s="18">
        <v>4</v>
      </c>
      <c r="E33" s="18">
        <v>4</v>
      </c>
      <c r="F33" s="18">
        <v>3</v>
      </c>
      <c r="G33" s="18">
        <v>5</v>
      </c>
      <c r="H33" s="18">
        <v>4</v>
      </c>
      <c r="I33" s="27">
        <v>4</v>
      </c>
      <c r="J33" s="17">
        <v>3</v>
      </c>
      <c r="K33" s="18">
        <v>1</v>
      </c>
      <c r="L33" s="18">
        <v>2</v>
      </c>
      <c r="M33" s="18">
        <v>2</v>
      </c>
      <c r="N33" s="18">
        <v>4</v>
      </c>
      <c r="O33" s="15">
        <v>2</v>
      </c>
      <c r="P33" s="17">
        <v>1</v>
      </c>
      <c r="Q33" s="18">
        <v>1</v>
      </c>
      <c r="R33" s="18">
        <v>1</v>
      </c>
      <c r="S33" s="27">
        <v>4</v>
      </c>
      <c r="T33" s="17">
        <v>3</v>
      </c>
      <c r="U33" s="18">
        <v>3</v>
      </c>
      <c r="V33" s="18">
        <v>4</v>
      </c>
      <c r="W33" s="18">
        <v>3</v>
      </c>
      <c r="X33" s="18">
        <v>1</v>
      </c>
      <c r="Y33" s="15">
        <v>3</v>
      </c>
      <c r="Z33" s="16">
        <f t="shared" si="0"/>
        <v>2.8695652173913042</v>
      </c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</row>
    <row r="34" spans="1:49" x14ac:dyDescent="0.2">
      <c r="A34" t="s">
        <v>554</v>
      </c>
      <c r="B34" t="s">
        <v>555</v>
      </c>
      <c r="C34" s="18">
        <v>2</v>
      </c>
      <c r="D34" s="18">
        <v>2</v>
      </c>
      <c r="E34" s="18">
        <v>2</v>
      </c>
      <c r="F34" s="18">
        <v>2</v>
      </c>
      <c r="G34" s="18">
        <v>2</v>
      </c>
      <c r="H34" s="18">
        <v>2</v>
      </c>
      <c r="I34" s="27">
        <v>3</v>
      </c>
      <c r="J34" s="17">
        <v>2</v>
      </c>
      <c r="K34" s="18">
        <v>1</v>
      </c>
      <c r="L34" s="18">
        <v>1</v>
      </c>
      <c r="M34" s="18">
        <v>1</v>
      </c>
      <c r="N34" s="18">
        <v>2</v>
      </c>
      <c r="O34" s="15">
        <v>1</v>
      </c>
      <c r="P34" s="17">
        <v>1</v>
      </c>
      <c r="Q34" s="18">
        <v>1</v>
      </c>
      <c r="R34" s="18">
        <v>1</v>
      </c>
      <c r="S34" s="27">
        <v>3</v>
      </c>
      <c r="T34" s="17">
        <v>4</v>
      </c>
      <c r="U34" s="18">
        <v>4</v>
      </c>
      <c r="V34" s="18">
        <v>2</v>
      </c>
      <c r="W34" s="18">
        <v>4</v>
      </c>
      <c r="X34" s="18">
        <v>1</v>
      </c>
      <c r="Y34" s="15">
        <v>4</v>
      </c>
      <c r="Z34" s="16">
        <f t="shared" ref="Z34:Z56" si="1">AVERAGE(C34:Y34)</f>
        <v>2.0869565217391304</v>
      </c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</row>
    <row r="35" spans="1:49" x14ac:dyDescent="0.2">
      <c r="A35" t="s">
        <v>556</v>
      </c>
      <c r="B35" t="s">
        <v>557</v>
      </c>
      <c r="C35" s="18">
        <v>2</v>
      </c>
      <c r="D35" s="18">
        <v>2</v>
      </c>
      <c r="E35" s="18">
        <v>3</v>
      </c>
      <c r="F35" s="18">
        <v>2</v>
      </c>
      <c r="G35" s="18">
        <v>4</v>
      </c>
      <c r="H35" s="18">
        <v>2</v>
      </c>
      <c r="I35" s="27">
        <v>2</v>
      </c>
      <c r="J35" s="17">
        <v>4</v>
      </c>
      <c r="K35" s="18">
        <v>2</v>
      </c>
      <c r="L35" s="18">
        <v>2</v>
      </c>
      <c r="M35" s="18">
        <v>2</v>
      </c>
      <c r="N35" s="18">
        <v>5</v>
      </c>
      <c r="O35" s="15">
        <v>1</v>
      </c>
      <c r="P35" s="17">
        <v>1</v>
      </c>
      <c r="Q35" s="18">
        <v>1</v>
      </c>
      <c r="R35" s="18">
        <v>1</v>
      </c>
      <c r="S35" s="27">
        <v>1</v>
      </c>
      <c r="T35" s="17">
        <v>5</v>
      </c>
      <c r="U35" s="18">
        <v>4</v>
      </c>
      <c r="V35" s="18">
        <v>5</v>
      </c>
      <c r="W35" s="18">
        <v>4</v>
      </c>
      <c r="X35" s="18">
        <v>1</v>
      </c>
      <c r="Y35" s="15">
        <v>5</v>
      </c>
      <c r="Z35" s="16">
        <f t="shared" si="1"/>
        <v>2.652173913043478</v>
      </c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</row>
    <row r="36" spans="1:49" x14ac:dyDescent="0.2">
      <c r="A36" t="s">
        <v>558</v>
      </c>
      <c r="B36" t="s">
        <v>559</v>
      </c>
      <c r="C36" s="18">
        <v>1</v>
      </c>
      <c r="D36" s="18">
        <v>1</v>
      </c>
      <c r="E36" s="18">
        <v>1</v>
      </c>
      <c r="F36" s="18">
        <v>1</v>
      </c>
      <c r="G36" s="18">
        <v>1</v>
      </c>
      <c r="H36" s="18">
        <v>1</v>
      </c>
      <c r="I36" s="27">
        <v>1</v>
      </c>
      <c r="J36" s="17">
        <v>1</v>
      </c>
      <c r="K36" s="18">
        <v>1</v>
      </c>
      <c r="L36" s="18">
        <v>1</v>
      </c>
      <c r="M36" s="18">
        <v>1</v>
      </c>
      <c r="N36" s="18">
        <v>1</v>
      </c>
      <c r="O36" s="15">
        <v>1</v>
      </c>
      <c r="P36" s="17">
        <v>5</v>
      </c>
      <c r="Q36" s="18">
        <v>5</v>
      </c>
      <c r="R36" s="18">
        <v>5</v>
      </c>
      <c r="S36" s="27">
        <v>1</v>
      </c>
      <c r="T36" s="17">
        <v>1</v>
      </c>
      <c r="U36" s="18">
        <v>1</v>
      </c>
      <c r="V36" s="18">
        <v>1</v>
      </c>
      <c r="W36" s="18">
        <v>1</v>
      </c>
      <c r="X36" s="18">
        <v>1</v>
      </c>
      <c r="Y36" s="15">
        <v>1</v>
      </c>
      <c r="Z36" s="16">
        <f t="shared" si="1"/>
        <v>1.5217391304347827</v>
      </c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</row>
    <row r="37" spans="1:49" x14ac:dyDescent="0.2">
      <c r="A37" t="s">
        <v>560</v>
      </c>
      <c r="B37" t="s">
        <v>561</v>
      </c>
      <c r="C37" s="18">
        <v>4</v>
      </c>
      <c r="D37" s="18">
        <v>3</v>
      </c>
      <c r="E37" s="18">
        <v>3</v>
      </c>
      <c r="F37" s="18">
        <v>3</v>
      </c>
      <c r="G37" s="18">
        <v>2</v>
      </c>
      <c r="H37" s="18">
        <v>4</v>
      </c>
      <c r="I37" s="27">
        <v>3</v>
      </c>
      <c r="J37" s="17">
        <v>1</v>
      </c>
      <c r="K37" s="18">
        <v>1</v>
      </c>
      <c r="L37" s="18">
        <v>1</v>
      </c>
      <c r="M37" s="18">
        <v>1</v>
      </c>
      <c r="N37" s="18">
        <v>1</v>
      </c>
      <c r="O37" s="15">
        <v>1</v>
      </c>
      <c r="P37" s="17">
        <v>4</v>
      </c>
      <c r="Q37" s="18">
        <v>1</v>
      </c>
      <c r="R37" s="18">
        <v>4</v>
      </c>
      <c r="S37" s="27">
        <v>1</v>
      </c>
      <c r="T37" s="17">
        <v>1</v>
      </c>
      <c r="U37" s="18">
        <v>1</v>
      </c>
      <c r="V37" s="18">
        <v>1</v>
      </c>
      <c r="W37" s="18">
        <v>1</v>
      </c>
      <c r="X37" s="18">
        <v>1</v>
      </c>
      <c r="Y37" s="15">
        <v>1</v>
      </c>
      <c r="Z37" s="16">
        <f t="shared" si="1"/>
        <v>1.9130434782608696</v>
      </c>
      <c r="AA37" s="28"/>
      <c r="AB37" s="28"/>
      <c r="AC37" s="28"/>
      <c r="AD37" s="28"/>
      <c r="AE37" s="28"/>
      <c r="AF37" s="28"/>
      <c r="AG37" s="28"/>
      <c r="AH37" s="28"/>
      <c r="AI37" s="28"/>
      <c r="AJ37" s="28"/>
      <c r="AK37" s="28"/>
      <c r="AL37" s="28"/>
      <c r="AM37" s="28"/>
      <c r="AN37" s="28"/>
      <c r="AO37" s="28"/>
      <c r="AP37" s="28"/>
      <c r="AQ37" s="28"/>
      <c r="AR37" s="28"/>
      <c r="AS37" s="28"/>
      <c r="AT37" s="28"/>
      <c r="AU37" s="28"/>
      <c r="AV37" s="28"/>
      <c r="AW37" s="28"/>
    </row>
    <row r="38" spans="1:49" x14ac:dyDescent="0.2">
      <c r="A38" t="s">
        <v>562</v>
      </c>
      <c r="B38" t="s">
        <v>563</v>
      </c>
      <c r="C38" s="18">
        <v>3</v>
      </c>
      <c r="D38" s="18">
        <v>2</v>
      </c>
      <c r="E38" s="18">
        <v>4</v>
      </c>
      <c r="F38" s="18">
        <v>3</v>
      </c>
      <c r="G38" s="18">
        <v>3</v>
      </c>
      <c r="H38" s="18">
        <v>3</v>
      </c>
      <c r="I38" s="27">
        <v>4</v>
      </c>
      <c r="J38" s="17">
        <v>4</v>
      </c>
      <c r="K38" s="18">
        <v>1</v>
      </c>
      <c r="L38" s="18">
        <v>3</v>
      </c>
      <c r="M38" s="18">
        <v>3</v>
      </c>
      <c r="N38" s="18">
        <v>4</v>
      </c>
      <c r="O38" s="15">
        <v>3</v>
      </c>
      <c r="P38" s="17">
        <v>2</v>
      </c>
      <c r="Q38" s="18">
        <v>4</v>
      </c>
      <c r="R38" s="18">
        <v>4</v>
      </c>
      <c r="S38" s="27">
        <v>3</v>
      </c>
      <c r="T38" s="17">
        <v>2</v>
      </c>
      <c r="U38" s="18">
        <v>1</v>
      </c>
      <c r="V38" s="18">
        <v>4</v>
      </c>
      <c r="W38" s="18">
        <v>1</v>
      </c>
      <c r="X38" s="18">
        <v>4</v>
      </c>
      <c r="Y38" s="15">
        <v>2</v>
      </c>
      <c r="Z38" s="16">
        <f t="shared" si="1"/>
        <v>2.9130434782608696</v>
      </c>
      <c r="AA38" s="28"/>
      <c r="AB38" s="28"/>
      <c r="AC38" s="28"/>
      <c r="AD38" s="28"/>
      <c r="AE38" s="28"/>
      <c r="AF38" s="28"/>
      <c r="AG38" s="28"/>
      <c r="AH38" s="28"/>
      <c r="AI38" s="28"/>
      <c r="AJ38" s="28"/>
      <c r="AK38" s="28"/>
      <c r="AL38" s="28"/>
      <c r="AM38" s="28"/>
      <c r="AN38" s="28"/>
      <c r="AO38" s="28"/>
      <c r="AP38" s="28"/>
      <c r="AQ38" s="28"/>
      <c r="AR38" s="28"/>
      <c r="AS38" s="28"/>
      <c r="AT38" s="28"/>
      <c r="AU38" s="28"/>
      <c r="AV38" s="28"/>
      <c r="AW38" s="28"/>
    </row>
    <row r="39" spans="1:49" x14ac:dyDescent="0.2">
      <c r="A39" t="s">
        <v>564</v>
      </c>
      <c r="B39" t="s">
        <v>565</v>
      </c>
      <c r="C39" s="18">
        <v>3</v>
      </c>
      <c r="D39" s="18">
        <v>2</v>
      </c>
      <c r="E39" s="18">
        <v>3</v>
      </c>
      <c r="F39" s="18">
        <v>3</v>
      </c>
      <c r="G39" s="18">
        <v>4</v>
      </c>
      <c r="H39" s="18">
        <v>3</v>
      </c>
      <c r="I39" s="27">
        <v>4</v>
      </c>
      <c r="J39" s="17">
        <v>4</v>
      </c>
      <c r="K39" s="18">
        <v>2</v>
      </c>
      <c r="L39" s="18">
        <v>4</v>
      </c>
      <c r="M39" s="18">
        <v>4</v>
      </c>
      <c r="N39" s="18">
        <v>4</v>
      </c>
      <c r="O39" s="15">
        <v>1</v>
      </c>
      <c r="P39" s="17">
        <v>1</v>
      </c>
      <c r="Q39" s="18">
        <v>4</v>
      </c>
      <c r="R39" s="18">
        <v>2</v>
      </c>
      <c r="S39" s="27">
        <v>4</v>
      </c>
      <c r="T39" s="17">
        <v>4</v>
      </c>
      <c r="U39" s="18">
        <v>4</v>
      </c>
      <c r="V39" s="18">
        <v>4</v>
      </c>
      <c r="W39" s="18">
        <v>4</v>
      </c>
      <c r="X39" s="18">
        <v>1</v>
      </c>
      <c r="Y39" s="15">
        <v>4</v>
      </c>
      <c r="Z39" s="16">
        <f t="shared" si="1"/>
        <v>3.1739130434782608</v>
      </c>
      <c r="AA39" s="28"/>
      <c r="AB39" s="28"/>
      <c r="AC39" s="28"/>
      <c r="AD39" s="28"/>
      <c r="AE39" s="28"/>
      <c r="AF39" s="28"/>
      <c r="AG39" s="28"/>
      <c r="AH39" s="28"/>
      <c r="AI39" s="28"/>
      <c r="AJ39" s="28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</row>
    <row r="40" spans="1:49" x14ac:dyDescent="0.2">
      <c r="A40" t="s">
        <v>566</v>
      </c>
      <c r="B40" t="s">
        <v>567</v>
      </c>
      <c r="C40" s="18">
        <v>1</v>
      </c>
      <c r="D40" s="18">
        <v>1</v>
      </c>
      <c r="E40" s="18">
        <v>1</v>
      </c>
      <c r="F40" s="18">
        <v>1</v>
      </c>
      <c r="G40" s="18">
        <v>1</v>
      </c>
      <c r="H40" s="18">
        <v>3</v>
      </c>
      <c r="I40" s="27">
        <v>3</v>
      </c>
      <c r="J40" s="17">
        <v>1</v>
      </c>
      <c r="K40" s="18">
        <v>1</v>
      </c>
      <c r="L40" s="18">
        <v>1</v>
      </c>
      <c r="M40" s="18">
        <v>1</v>
      </c>
      <c r="N40" s="18">
        <v>1</v>
      </c>
      <c r="O40" s="15">
        <v>5</v>
      </c>
      <c r="P40" s="17">
        <v>4</v>
      </c>
      <c r="Q40" s="18">
        <v>1</v>
      </c>
      <c r="R40" s="18">
        <v>3</v>
      </c>
      <c r="S40" s="27">
        <v>1</v>
      </c>
      <c r="T40" s="17">
        <v>1</v>
      </c>
      <c r="U40" s="18">
        <v>1</v>
      </c>
      <c r="V40" s="18">
        <v>1</v>
      </c>
      <c r="W40" s="18">
        <v>1</v>
      </c>
      <c r="X40" s="18">
        <v>1</v>
      </c>
      <c r="Y40" s="15">
        <v>1</v>
      </c>
      <c r="Z40" s="16">
        <f t="shared" si="1"/>
        <v>1.5652173913043479</v>
      </c>
      <c r="AA40" s="28"/>
      <c r="AB40" s="28"/>
      <c r="AC40" s="28"/>
      <c r="AD40" s="28"/>
      <c r="AE40" s="28"/>
      <c r="AF40" s="28"/>
      <c r="AG40" s="28"/>
      <c r="AH40" s="28"/>
      <c r="AI40" s="28"/>
      <c r="AJ40" s="28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</row>
    <row r="41" spans="1:49" x14ac:dyDescent="0.2">
      <c r="A41" t="s">
        <v>568</v>
      </c>
      <c r="B41" t="s">
        <v>569</v>
      </c>
      <c r="C41" s="18">
        <v>3</v>
      </c>
      <c r="D41" s="18">
        <v>2</v>
      </c>
      <c r="E41" s="18">
        <v>4</v>
      </c>
      <c r="F41" s="18">
        <v>3</v>
      </c>
      <c r="G41" s="18">
        <v>3</v>
      </c>
      <c r="H41" s="18">
        <v>3</v>
      </c>
      <c r="I41" s="27">
        <v>4</v>
      </c>
      <c r="J41" s="17">
        <v>3</v>
      </c>
      <c r="K41" s="18">
        <v>1</v>
      </c>
      <c r="L41" s="18">
        <v>3</v>
      </c>
      <c r="M41" s="18">
        <v>3</v>
      </c>
      <c r="N41" s="18">
        <v>4</v>
      </c>
      <c r="O41" s="15">
        <v>2</v>
      </c>
      <c r="P41" s="17">
        <v>1</v>
      </c>
      <c r="Q41" s="18">
        <v>4</v>
      </c>
      <c r="R41" s="18">
        <v>3</v>
      </c>
      <c r="S41" s="27">
        <v>3</v>
      </c>
      <c r="T41" s="17">
        <v>3</v>
      </c>
      <c r="U41" s="18">
        <v>3</v>
      </c>
      <c r="V41" s="18">
        <v>4</v>
      </c>
      <c r="W41" s="18">
        <v>3</v>
      </c>
      <c r="X41" s="18">
        <v>3</v>
      </c>
      <c r="Y41" s="15">
        <v>3</v>
      </c>
      <c r="Z41" s="16">
        <f t="shared" si="1"/>
        <v>2.9565217391304346</v>
      </c>
      <c r="AA41" s="28"/>
      <c r="AB41" s="28"/>
      <c r="AC41" s="28"/>
      <c r="AD41" s="28"/>
      <c r="AE41" s="28"/>
      <c r="AF41" s="28"/>
      <c r="AG41" s="28"/>
      <c r="AH41" s="28"/>
      <c r="AI41" s="28"/>
      <c r="AJ41" s="28"/>
      <c r="AK41" s="28"/>
      <c r="AL41" s="28"/>
      <c r="AM41" s="28"/>
      <c r="AN41" s="28"/>
      <c r="AO41" s="28"/>
      <c r="AP41" s="28"/>
      <c r="AQ41" s="28"/>
      <c r="AR41" s="28"/>
      <c r="AS41" s="28"/>
      <c r="AT41" s="28"/>
      <c r="AU41" s="28"/>
      <c r="AV41" s="28"/>
      <c r="AW41" s="28"/>
    </row>
    <row r="42" spans="1:49" x14ac:dyDescent="0.2">
      <c r="A42" t="s">
        <v>570</v>
      </c>
      <c r="B42" t="s">
        <v>571</v>
      </c>
      <c r="C42" s="18">
        <v>2</v>
      </c>
      <c r="D42" s="18">
        <v>2</v>
      </c>
      <c r="E42" s="18">
        <v>2</v>
      </c>
      <c r="F42" s="18">
        <v>2</v>
      </c>
      <c r="G42" s="18">
        <v>2</v>
      </c>
      <c r="H42" s="18">
        <v>3</v>
      </c>
      <c r="I42" s="27">
        <v>3</v>
      </c>
      <c r="J42" s="17">
        <v>2</v>
      </c>
      <c r="K42" s="18">
        <v>1</v>
      </c>
      <c r="L42" s="18">
        <v>1</v>
      </c>
      <c r="M42" s="18">
        <v>1</v>
      </c>
      <c r="N42" s="18">
        <v>1</v>
      </c>
      <c r="O42" s="15">
        <v>1</v>
      </c>
      <c r="P42" s="17">
        <v>5</v>
      </c>
      <c r="Q42" s="18">
        <v>5</v>
      </c>
      <c r="R42" s="18">
        <v>5</v>
      </c>
      <c r="S42" s="27">
        <v>3</v>
      </c>
      <c r="T42" s="17">
        <v>1</v>
      </c>
      <c r="U42" s="18">
        <v>1</v>
      </c>
      <c r="V42" s="18">
        <v>1</v>
      </c>
      <c r="W42" s="18">
        <v>1</v>
      </c>
      <c r="X42" s="18">
        <v>1</v>
      </c>
      <c r="Y42" s="15">
        <v>1</v>
      </c>
      <c r="Z42" s="16">
        <f t="shared" si="1"/>
        <v>2.0434782608695654</v>
      </c>
      <c r="AA42" s="28"/>
      <c r="AB42" s="28"/>
      <c r="AC42" s="28"/>
      <c r="AD42" s="28"/>
      <c r="AE42" s="28"/>
      <c r="AF42" s="28"/>
      <c r="AG42" s="28"/>
      <c r="AH42" s="28"/>
      <c r="AI42" s="28"/>
      <c r="AJ42" s="28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</row>
    <row r="43" spans="1:49" x14ac:dyDescent="0.2">
      <c r="A43" t="s">
        <v>572</v>
      </c>
      <c r="B43" t="s">
        <v>573</v>
      </c>
      <c r="C43" s="18">
        <v>3</v>
      </c>
      <c r="D43" s="18">
        <v>2</v>
      </c>
      <c r="E43" s="18">
        <v>3</v>
      </c>
      <c r="F43" s="18">
        <v>3</v>
      </c>
      <c r="G43" s="18">
        <v>4</v>
      </c>
      <c r="H43" s="18">
        <v>3</v>
      </c>
      <c r="I43" s="27">
        <v>4</v>
      </c>
      <c r="J43" s="17">
        <v>4</v>
      </c>
      <c r="K43" s="18">
        <v>1</v>
      </c>
      <c r="L43" s="18">
        <v>3</v>
      </c>
      <c r="M43" s="18">
        <v>3</v>
      </c>
      <c r="N43" s="18">
        <v>4</v>
      </c>
      <c r="O43" s="15">
        <v>4</v>
      </c>
      <c r="P43" s="17">
        <v>3</v>
      </c>
      <c r="Q43" s="18">
        <v>4</v>
      </c>
      <c r="R43" s="18">
        <v>4</v>
      </c>
      <c r="S43" s="27">
        <v>3</v>
      </c>
      <c r="T43" s="17">
        <v>4</v>
      </c>
      <c r="U43" s="18">
        <v>2</v>
      </c>
      <c r="V43" s="18">
        <v>4</v>
      </c>
      <c r="W43" s="18">
        <v>3</v>
      </c>
      <c r="X43" s="18">
        <v>5</v>
      </c>
      <c r="Y43" s="15">
        <v>3</v>
      </c>
      <c r="Z43" s="16">
        <f t="shared" si="1"/>
        <v>3.3043478260869565</v>
      </c>
      <c r="AA43" s="28"/>
      <c r="AB43" s="28"/>
      <c r="AC43" s="28"/>
      <c r="AD43" s="28"/>
      <c r="AE43" s="28"/>
      <c r="AF43" s="28"/>
      <c r="AG43" s="28"/>
      <c r="AH43" s="28"/>
      <c r="AI43" s="28"/>
      <c r="AJ43" s="28"/>
      <c r="AK43" s="28"/>
      <c r="AL43" s="28"/>
      <c r="AM43" s="28"/>
      <c r="AN43" s="28"/>
      <c r="AO43" s="28"/>
      <c r="AP43" s="28"/>
      <c r="AQ43" s="28"/>
      <c r="AR43" s="28"/>
      <c r="AS43" s="28"/>
      <c r="AT43" s="28"/>
      <c r="AU43" s="28"/>
      <c r="AV43" s="28"/>
      <c r="AW43" s="28"/>
    </row>
    <row r="44" spans="1:49" x14ac:dyDescent="0.2">
      <c r="A44" t="s">
        <v>574</v>
      </c>
      <c r="B44" t="s">
        <v>575</v>
      </c>
      <c r="C44" s="18">
        <v>2</v>
      </c>
      <c r="D44" s="18">
        <v>2</v>
      </c>
      <c r="E44" s="18">
        <v>2</v>
      </c>
      <c r="F44" s="18">
        <v>2</v>
      </c>
      <c r="G44" s="18">
        <v>3</v>
      </c>
      <c r="H44" s="18">
        <v>3</v>
      </c>
      <c r="I44" s="27">
        <v>4</v>
      </c>
      <c r="J44" s="17">
        <v>3</v>
      </c>
      <c r="K44" s="18">
        <v>2</v>
      </c>
      <c r="L44" s="18">
        <v>2</v>
      </c>
      <c r="M44" s="18">
        <v>2</v>
      </c>
      <c r="N44" s="18">
        <v>2</v>
      </c>
      <c r="O44" s="15">
        <v>1</v>
      </c>
      <c r="P44" s="17">
        <v>1</v>
      </c>
      <c r="Q44" s="18">
        <v>1</v>
      </c>
      <c r="R44" s="18">
        <v>1</v>
      </c>
      <c r="S44" s="27">
        <v>3</v>
      </c>
      <c r="T44" s="17">
        <v>2</v>
      </c>
      <c r="U44" s="18">
        <v>3</v>
      </c>
      <c r="V44" s="18">
        <v>3</v>
      </c>
      <c r="W44" s="18">
        <v>3</v>
      </c>
      <c r="X44" s="18">
        <v>1</v>
      </c>
      <c r="Y44" s="15">
        <v>3</v>
      </c>
      <c r="Z44" s="16">
        <f t="shared" si="1"/>
        <v>2.2173913043478262</v>
      </c>
      <c r="AA44" s="28"/>
      <c r="AB44" s="28"/>
      <c r="AC44" s="28"/>
      <c r="AD44" s="28"/>
      <c r="AE44" s="28"/>
      <c r="AF44" s="28"/>
      <c r="AG44" s="28"/>
      <c r="AH44" s="28"/>
      <c r="AI44" s="28"/>
      <c r="AJ44" s="28"/>
      <c r="AK44" s="28"/>
      <c r="AL44" s="28"/>
      <c r="AM44" s="28"/>
      <c r="AN44" s="28"/>
      <c r="AO44" s="28"/>
      <c r="AP44" s="28"/>
      <c r="AQ44" s="28"/>
      <c r="AR44" s="28"/>
      <c r="AS44" s="28"/>
      <c r="AT44" s="28"/>
      <c r="AU44" s="28"/>
      <c r="AV44" s="28"/>
      <c r="AW44" s="28"/>
    </row>
    <row r="45" spans="1:49" x14ac:dyDescent="0.2">
      <c r="A45" t="s">
        <v>576</v>
      </c>
      <c r="B45" t="s">
        <v>577</v>
      </c>
      <c r="C45" s="18">
        <v>3</v>
      </c>
      <c r="D45" s="18">
        <v>2</v>
      </c>
      <c r="E45" s="18">
        <v>2</v>
      </c>
      <c r="F45" s="18">
        <v>3</v>
      </c>
      <c r="G45" s="18">
        <v>2</v>
      </c>
      <c r="H45" s="18">
        <v>3</v>
      </c>
      <c r="I45" s="27">
        <v>3</v>
      </c>
      <c r="J45" s="17">
        <v>4</v>
      </c>
      <c r="K45" s="18">
        <v>1</v>
      </c>
      <c r="L45" s="18">
        <v>3</v>
      </c>
      <c r="M45" s="18">
        <v>3</v>
      </c>
      <c r="N45" s="18">
        <v>3</v>
      </c>
      <c r="O45" s="15">
        <v>1</v>
      </c>
      <c r="P45" s="17">
        <v>1</v>
      </c>
      <c r="Q45" s="18">
        <v>1</v>
      </c>
      <c r="R45" s="18">
        <v>1</v>
      </c>
      <c r="S45" s="27">
        <v>2</v>
      </c>
      <c r="T45" s="17">
        <v>2</v>
      </c>
      <c r="U45" s="18">
        <v>3</v>
      </c>
      <c r="V45" s="18">
        <v>3</v>
      </c>
      <c r="W45" s="18">
        <v>3</v>
      </c>
      <c r="X45" s="18">
        <v>1</v>
      </c>
      <c r="Y45" s="15">
        <v>3</v>
      </c>
      <c r="Z45" s="16">
        <f t="shared" si="1"/>
        <v>2.3043478260869565</v>
      </c>
      <c r="AA45" s="28"/>
      <c r="AB45" s="28"/>
      <c r="AC45" s="28"/>
      <c r="AD45" s="28"/>
      <c r="AE45" s="28"/>
      <c r="AF45" s="28"/>
      <c r="AG45" s="28"/>
      <c r="AH45" s="28"/>
      <c r="AI45" s="28"/>
      <c r="AJ45" s="28"/>
      <c r="AK45" s="28"/>
      <c r="AL45" s="28"/>
      <c r="AM45" s="28"/>
      <c r="AN45" s="28"/>
      <c r="AO45" s="28"/>
      <c r="AP45" s="28"/>
      <c r="AQ45" s="28"/>
      <c r="AR45" s="28"/>
      <c r="AS45" s="28"/>
      <c r="AT45" s="28"/>
      <c r="AU45" s="28"/>
      <c r="AV45" s="28"/>
      <c r="AW45" s="28"/>
    </row>
    <row r="46" spans="1:49" x14ac:dyDescent="0.2">
      <c r="A46" t="s">
        <v>578</v>
      </c>
      <c r="B46" t="s">
        <v>579</v>
      </c>
      <c r="C46" s="18">
        <v>4</v>
      </c>
      <c r="D46" s="18">
        <v>4</v>
      </c>
      <c r="E46" s="18">
        <v>3</v>
      </c>
      <c r="F46" s="18">
        <v>4</v>
      </c>
      <c r="G46" s="18">
        <v>1</v>
      </c>
      <c r="H46" s="18">
        <v>3</v>
      </c>
      <c r="I46" s="27">
        <v>1</v>
      </c>
      <c r="J46" s="17">
        <v>1</v>
      </c>
      <c r="K46" s="18">
        <v>1</v>
      </c>
      <c r="L46" s="18">
        <v>1</v>
      </c>
      <c r="M46" s="18">
        <v>1</v>
      </c>
      <c r="N46" s="18">
        <v>1</v>
      </c>
      <c r="O46" s="15">
        <v>3</v>
      </c>
      <c r="P46" s="17">
        <v>3</v>
      </c>
      <c r="Q46" s="18">
        <v>1</v>
      </c>
      <c r="R46" s="18">
        <v>3</v>
      </c>
      <c r="S46" s="27">
        <v>1</v>
      </c>
      <c r="T46" s="17">
        <v>1</v>
      </c>
      <c r="U46" s="18">
        <v>1</v>
      </c>
      <c r="V46" s="18">
        <v>1</v>
      </c>
      <c r="W46" s="18">
        <v>1</v>
      </c>
      <c r="X46" s="18">
        <v>1</v>
      </c>
      <c r="Y46" s="15">
        <v>1</v>
      </c>
      <c r="Z46" s="16">
        <f t="shared" si="1"/>
        <v>1.826086956521739</v>
      </c>
      <c r="AA46" s="28"/>
      <c r="AB46" s="28"/>
      <c r="AC46" s="28"/>
      <c r="AD46" s="28"/>
      <c r="AE46" s="28"/>
      <c r="AF46" s="28"/>
      <c r="AG46" s="28"/>
      <c r="AH46" s="28"/>
      <c r="AI46" s="28"/>
      <c r="AJ46" s="28"/>
      <c r="AK46" s="28"/>
      <c r="AL46" s="28"/>
      <c r="AM46" s="28"/>
      <c r="AN46" s="28"/>
      <c r="AO46" s="28"/>
      <c r="AP46" s="28"/>
      <c r="AQ46" s="28"/>
      <c r="AR46" s="28"/>
      <c r="AS46" s="28"/>
      <c r="AT46" s="28"/>
      <c r="AU46" s="28"/>
      <c r="AV46" s="28"/>
      <c r="AW46" s="28"/>
    </row>
    <row r="47" spans="1:49" x14ac:dyDescent="0.2">
      <c r="A47" t="s">
        <v>580</v>
      </c>
      <c r="B47" t="s">
        <v>581</v>
      </c>
      <c r="C47" s="18">
        <v>3</v>
      </c>
      <c r="D47" s="18">
        <v>2</v>
      </c>
      <c r="E47" s="18">
        <v>2</v>
      </c>
      <c r="F47" s="18">
        <v>3</v>
      </c>
      <c r="G47" s="18">
        <v>4</v>
      </c>
      <c r="H47" s="18">
        <v>3</v>
      </c>
      <c r="I47" s="27">
        <v>3</v>
      </c>
      <c r="J47" s="17">
        <v>2</v>
      </c>
      <c r="K47" s="18">
        <v>3</v>
      </c>
      <c r="L47" s="18">
        <v>2</v>
      </c>
      <c r="M47" s="18">
        <v>2</v>
      </c>
      <c r="N47" s="18">
        <v>2</v>
      </c>
      <c r="O47" s="15">
        <v>3</v>
      </c>
      <c r="P47" s="17">
        <v>3</v>
      </c>
      <c r="Q47" s="18">
        <v>1</v>
      </c>
      <c r="R47" s="18">
        <v>3</v>
      </c>
      <c r="S47" s="27">
        <v>1</v>
      </c>
      <c r="T47" s="17">
        <v>1</v>
      </c>
      <c r="U47" s="18">
        <v>1</v>
      </c>
      <c r="V47" s="18">
        <v>1</v>
      </c>
      <c r="W47" s="18">
        <v>1</v>
      </c>
      <c r="X47" s="18">
        <v>1</v>
      </c>
      <c r="Y47" s="15">
        <v>3</v>
      </c>
      <c r="Z47" s="16">
        <f t="shared" si="1"/>
        <v>2.1739130434782608</v>
      </c>
      <c r="AA47" s="28"/>
      <c r="AB47" s="28"/>
      <c r="AC47" s="28"/>
      <c r="AD47" s="28"/>
      <c r="AE47" s="28"/>
      <c r="AF47" s="28"/>
      <c r="AG47" s="28"/>
      <c r="AH47" s="28"/>
      <c r="AI47" s="28"/>
      <c r="AJ47" s="28"/>
      <c r="AK47" s="28"/>
      <c r="AL47" s="28"/>
      <c r="AM47" s="28"/>
      <c r="AN47" s="28"/>
      <c r="AO47" s="28"/>
      <c r="AP47" s="28"/>
      <c r="AQ47" s="28"/>
      <c r="AR47" s="28"/>
      <c r="AS47" s="28"/>
      <c r="AT47" s="28"/>
      <c r="AU47" s="28"/>
      <c r="AV47" s="28"/>
      <c r="AW47" s="28"/>
    </row>
    <row r="48" spans="1:49" x14ac:dyDescent="0.2">
      <c r="A48" t="s">
        <v>582</v>
      </c>
      <c r="B48" t="s">
        <v>583</v>
      </c>
      <c r="C48" s="18">
        <v>3</v>
      </c>
      <c r="D48" s="18">
        <v>2</v>
      </c>
      <c r="E48" s="18">
        <v>2</v>
      </c>
      <c r="F48" s="18">
        <v>2</v>
      </c>
      <c r="G48" s="18">
        <v>3</v>
      </c>
      <c r="H48" s="18">
        <v>3</v>
      </c>
      <c r="I48" s="27">
        <v>4</v>
      </c>
      <c r="J48" s="17">
        <v>4</v>
      </c>
      <c r="K48" s="18">
        <v>2</v>
      </c>
      <c r="L48" s="18">
        <v>3</v>
      </c>
      <c r="M48" s="18">
        <v>3</v>
      </c>
      <c r="N48" s="18">
        <v>5</v>
      </c>
      <c r="O48" s="15">
        <v>1</v>
      </c>
      <c r="P48" s="17">
        <v>1</v>
      </c>
      <c r="Q48" s="18">
        <v>5</v>
      </c>
      <c r="R48" s="18">
        <v>5</v>
      </c>
      <c r="S48" s="27">
        <v>4</v>
      </c>
      <c r="T48" s="17">
        <v>5</v>
      </c>
      <c r="U48" s="18">
        <v>4</v>
      </c>
      <c r="V48" s="18">
        <v>4</v>
      </c>
      <c r="W48" s="18">
        <v>3</v>
      </c>
      <c r="X48" s="18">
        <v>1</v>
      </c>
      <c r="Y48" s="15">
        <v>4</v>
      </c>
      <c r="Z48" s="16">
        <f t="shared" si="1"/>
        <v>3.1739130434782608</v>
      </c>
      <c r="AA48" s="28"/>
      <c r="AB48" s="28"/>
      <c r="AC48" s="28"/>
      <c r="AD48" s="28"/>
      <c r="AE48" s="28"/>
      <c r="AF48" s="28"/>
      <c r="AG48" s="28"/>
      <c r="AH48" s="28"/>
      <c r="AI48" s="28"/>
      <c r="AJ48" s="28"/>
      <c r="AK48" s="28"/>
      <c r="AL48" s="28"/>
      <c r="AM48" s="28"/>
      <c r="AN48" s="28"/>
      <c r="AO48" s="28"/>
      <c r="AP48" s="28"/>
      <c r="AQ48" s="28"/>
      <c r="AR48" s="28"/>
      <c r="AS48" s="28"/>
      <c r="AT48" s="28"/>
      <c r="AU48" s="28"/>
      <c r="AV48" s="28"/>
      <c r="AW48" s="28"/>
    </row>
    <row r="49" spans="1:49" x14ac:dyDescent="0.2">
      <c r="A49" t="s">
        <v>584</v>
      </c>
      <c r="B49" t="s">
        <v>585</v>
      </c>
      <c r="C49" s="18">
        <v>2</v>
      </c>
      <c r="D49" s="18">
        <v>2</v>
      </c>
      <c r="E49" s="18">
        <v>2</v>
      </c>
      <c r="F49" s="18">
        <v>2</v>
      </c>
      <c r="G49" s="18">
        <v>2</v>
      </c>
      <c r="H49" s="18">
        <v>2</v>
      </c>
      <c r="I49" s="27">
        <v>3</v>
      </c>
      <c r="J49" s="17">
        <v>3</v>
      </c>
      <c r="K49" s="18">
        <v>1</v>
      </c>
      <c r="L49" s="18">
        <v>2</v>
      </c>
      <c r="M49" s="18">
        <v>2</v>
      </c>
      <c r="N49" s="18">
        <v>1</v>
      </c>
      <c r="O49" s="15">
        <v>2</v>
      </c>
      <c r="P49" s="17">
        <v>2</v>
      </c>
      <c r="Q49" s="18">
        <v>3</v>
      </c>
      <c r="R49" s="18">
        <v>3</v>
      </c>
      <c r="S49" s="27">
        <v>1</v>
      </c>
      <c r="T49" s="17">
        <v>2</v>
      </c>
      <c r="U49" s="18">
        <v>2</v>
      </c>
      <c r="V49" s="18">
        <v>2</v>
      </c>
      <c r="W49" s="18">
        <v>2</v>
      </c>
      <c r="X49" s="18">
        <v>1</v>
      </c>
      <c r="Y49" s="15">
        <v>2</v>
      </c>
      <c r="Z49" s="16">
        <f t="shared" si="1"/>
        <v>2</v>
      </c>
      <c r="AA49" s="28"/>
      <c r="AB49" s="28"/>
      <c r="AC49" s="28"/>
      <c r="AD49" s="28"/>
      <c r="AE49" s="28"/>
      <c r="AF49" s="28"/>
      <c r="AG49" s="28"/>
      <c r="AH49" s="28"/>
      <c r="AI49" s="28"/>
      <c r="AJ49" s="28"/>
      <c r="AK49" s="28"/>
      <c r="AL49" s="28"/>
      <c r="AM49" s="28"/>
      <c r="AN49" s="28"/>
      <c r="AO49" s="28"/>
      <c r="AP49" s="28"/>
      <c r="AQ49" s="28"/>
      <c r="AR49" s="28"/>
      <c r="AS49" s="28"/>
      <c r="AT49" s="28"/>
      <c r="AU49" s="28"/>
      <c r="AV49" s="28"/>
      <c r="AW49" s="28"/>
    </row>
    <row r="50" spans="1:49" x14ac:dyDescent="0.2">
      <c r="A50" t="s">
        <v>586</v>
      </c>
      <c r="B50" t="s">
        <v>587</v>
      </c>
      <c r="C50" s="18">
        <v>4</v>
      </c>
      <c r="D50" s="18">
        <v>2</v>
      </c>
      <c r="E50" s="18">
        <v>3</v>
      </c>
      <c r="F50" s="18">
        <v>4</v>
      </c>
      <c r="G50" s="18">
        <v>1</v>
      </c>
      <c r="H50" s="18">
        <v>3</v>
      </c>
      <c r="I50" s="27">
        <v>4</v>
      </c>
      <c r="J50" s="17">
        <v>2</v>
      </c>
      <c r="K50" s="18">
        <v>1</v>
      </c>
      <c r="L50" s="18">
        <v>1</v>
      </c>
      <c r="M50" s="18">
        <v>1</v>
      </c>
      <c r="N50" s="18">
        <v>1</v>
      </c>
      <c r="O50" s="15">
        <v>3</v>
      </c>
      <c r="P50" s="17">
        <v>1</v>
      </c>
      <c r="Q50" s="18">
        <v>1</v>
      </c>
      <c r="R50" s="18">
        <v>1</v>
      </c>
      <c r="S50" s="27">
        <v>1</v>
      </c>
      <c r="T50" s="17">
        <v>1</v>
      </c>
      <c r="U50" s="18">
        <v>1</v>
      </c>
      <c r="V50" s="18">
        <v>1</v>
      </c>
      <c r="W50" s="18">
        <v>1</v>
      </c>
      <c r="X50" s="18">
        <v>3</v>
      </c>
      <c r="Y50" s="15">
        <v>1</v>
      </c>
      <c r="Z50" s="16">
        <f t="shared" si="1"/>
        <v>1.826086956521739</v>
      </c>
      <c r="AA50" s="28"/>
      <c r="AB50" s="28"/>
      <c r="AC50" s="28"/>
      <c r="AD50" s="28"/>
      <c r="AE50" s="28"/>
      <c r="AF50" s="28"/>
      <c r="AG50" s="28"/>
      <c r="AH50" s="28"/>
      <c r="AI50" s="28"/>
      <c r="AJ50" s="28"/>
      <c r="AK50" s="28"/>
      <c r="AL50" s="28"/>
      <c r="AM50" s="28"/>
      <c r="AN50" s="28"/>
      <c r="AO50" s="28"/>
      <c r="AP50" s="28"/>
      <c r="AQ50" s="28"/>
      <c r="AR50" s="28"/>
      <c r="AS50" s="28"/>
      <c r="AT50" s="28"/>
      <c r="AU50" s="28"/>
      <c r="AV50" s="28"/>
      <c r="AW50" s="28"/>
    </row>
    <row r="51" spans="1:49" x14ac:dyDescent="0.2">
      <c r="A51" t="s">
        <v>588</v>
      </c>
      <c r="B51" t="s">
        <v>589</v>
      </c>
      <c r="C51" s="18">
        <v>3</v>
      </c>
      <c r="D51" s="18">
        <v>2</v>
      </c>
      <c r="E51" s="18">
        <v>2</v>
      </c>
      <c r="F51" s="18">
        <v>2</v>
      </c>
      <c r="G51" s="18">
        <v>4</v>
      </c>
      <c r="H51" s="18">
        <v>4</v>
      </c>
      <c r="I51" s="27">
        <v>4</v>
      </c>
      <c r="J51" s="17">
        <v>3</v>
      </c>
      <c r="K51" s="18">
        <v>1</v>
      </c>
      <c r="L51" s="18">
        <v>3</v>
      </c>
      <c r="M51" s="18">
        <v>4</v>
      </c>
      <c r="N51" s="18">
        <v>4</v>
      </c>
      <c r="O51" s="15">
        <v>3</v>
      </c>
      <c r="P51" s="17">
        <v>1</v>
      </c>
      <c r="Q51" s="18">
        <v>5</v>
      </c>
      <c r="R51" s="18">
        <v>5</v>
      </c>
      <c r="S51" s="27">
        <v>3</v>
      </c>
      <c r="T51" s="17">
        <v>4</v>
      </c>
      <c r="U51" s="18">
        <v>3</v>
      </c>
      <c r="V51" s="18">
        <v>4</v>
      </c>
      <c r="W51" s="18">
        <v>4</v>
      </c>
      <c r="X51" s="18">
        <v>1</v>
      </c>
      <c r="Y51" s="15">
        <v>4</v>
      </c>
      <c r="Z51" s="16">
        <f t="shared" si="1"/>
        <v>3.1739130434782608</v>
      </c>
      <c r="AA51" s="28"/>
      <c r="AB51" s="28"/>
      <c r="AC51" s="28"/>
      <c r="AD51" s="28"/>
      <c r="AE51" s="28"/>
      <c r="AF51" s="28"/>
      <c r="AG51" s="28"/>
      <c r="AH51" s="28"/>
      <c r="AI51" s="28"/>
      <c r="AJ51" s="28"/>
      <c r="AK51" s="28"/>
      <c r="AL51" s="28"/>
      <c r="AM51" s="28"/>
      <c r="AN51" s="28"/>
      <c r="AO51" s="28"/>
      <c r="AP51" s="28"/>
      <c r="AQ51" s="28"/>
      <c r="AR51" s="28"/>
      <c r="AS51" s="28"/>
      <c r="AT51" s="28"/>
      <c r="AU51" s="28"/>
      <c r="AV51" s="28"/>
      <c r="AW51" s="28"/>
    </row>
    <row r="52" spans="1:49" x14ac:dyDescent="0.2">
      <c r="A52" t="s">
        <v>590</v>
      </c>
      <c r="B52" t="s">
        <v>591</v>
      </c>
      <c r="C52" s="18">
        <v>3</v>
      </c>
      <c r="D52" s="18">
        <v>2</v>
      </c>
      <c r="E52" s="18">
        <v>2</v>
      </c>
      <c r="F52" s="18">
        <v>2</v>
      </c>
      <c r="G52" s="18">
        <v>1</v>
      </c>
      <c r="H52" s="18">
        <v>3</v>
      </c>
      <c r="I52" s="27">
        <v>4</v>
      </c>
      <c r="J52" s="17">
        <v>1</v>
      </c>
      <c r="K52" s="18">
        <v>1</v>
      </c>
      <c r="L52" s="18">
        <v>1</v>
      </c>
      <c r="M52" s="18">
        <v>1</v>
      </c>
      <c r="N52" s="18">
        <v>1</v>
      </c>
      <c r="O52" s="15">
        <v>1</v>
      </c>
      <c r="P52" s="17">
        <v>4</v>
      </c>
      <c r="Q52" s="18">
        <v>4</v>
      </c>
      <c r="R52" s="18">
        <v>4</v>
      </c>
      <c r="S52" s="27">
        <v>2</v>
      </c>
      <c r="T52" s="17">
        <v>1</v>
      </c>
      <c r="U52" s="18">
        <v>1</v>
      </c>
      <c r="V52" s="18">
        <v>1</v>
      </c>
      <c r="W52" s="18">
        <v>1</v>
      </c>
      <c r="X52" s="18">
        <v>1</v>
      </c>
      <c r="Y52" s="15">
        <v>1</v>
      </c>
      <c r="Z52" s="16">
        <f t="shared" si="1"/>
        <v>1.8695652173913044</v>
      </c>
      <c r="AA52" s="28"/>
      <c r="AB52" s="28"/>
      <c r="AC52" s="28"/>
      <c r="AD52" s="28"/>
      <c r="AE52" s="28"/>
      <c r="AF52" s="28"/>
      <c r="AG52" s="28"/>
      <c r="AH52" s="28"/>
      <c r="AI52" s="28"/>
      <c r="AJ52" s="28"/>
      <c r="AK52" s="28"/>
      <c r="AL52" s="28"/>
      <c r="AM52" s="28"/>
      <c r="AN52" s="28"/>
      <c r="AO52" s="28"/>
      <c r="AP52" s="28"/>
      <c r="AQ52" s="28"/>
      <c r="AR52" s="28"/>
      <c r="AS52" s="28"/>
      <c r="AT52" s="28"/>
      <c r="AU52" s="28"/>
      <c r="AV52" s="28"/>
      <c r="AW52" s="28"/>
    </row>
    <row r="53" spans="1:49" x14ac:dyDescent="0.2">
      <c r="A53" t="s">
        <v>592</v>
      </c>
      <c r="B53" t="s">
        <v>593</v>
      </c>
      <c r="C53" s="18">
        <v>4</v>
      </c>
      <c r="D53" s="18">
        <v>3</v>
      </c>
      <c r="E53" s="18">
        <v>3</v>
      </c>
      <c r="F53" s="18">
        <v>3</v>
      </c>
      <c r="G53" s="18">
        <v>3</v>
      </c>
      <c r="H53" s="18">
        <v>3</v>
      </c>
      <c r="I53" s="27">
        <v>4</v>
      </c>
      <c r="J53" s="17">
        <v>4</v>
      </c>
      <c r="K53" s="18">
        <v>2</v>
      </c>
      <c r="L53" s="18">
        <v>4</v>
      </c>
      <c r="M53" s="18">
        <v>4</v>
      </c>
      <c r="N53" s="18">
        <v>2</v>
      </c>
      <c r="O53" s="15">
        <v>1</v>
      </c>
      <c r="P53" s="17">
        <v>1</v>
      </c>
      <c r="Q53" s="18">
        <v>1</v>
      </c>
      <c r="R53" s="18">
        <v>1</v>
      </c>
      <c r="S53" s="27">
        <v>1</v>
      </c>
      <c r="T53" s="17">
        <v>4</v>
      </c>
      <c r="U53" s="18">
        <v>4</v>
      </c>
      <c r="V53" s="18">
        <v>2</v>
      </c>
      <c r="W53" s="18">
        <v>4</v>
      </c>
      <c r="X53" s="18">
        <v>1</v>
      </c>
      <c r="Y53" s="15">
        <v>4</v>
      </c>
      <c r="Z53" s="28">
        <f t="shared" si="1"/>
        <v>2.7391304347826089</v>
      </c>
      <c r="AA53" s="28"/>
      <c r="AB53" s="28"/>
      <c r="AC53" s="28"/>
      <c r="AD53" s="28"/>
      <c r="AE53" s="28"/>
      <c r="AF53" s="28"/>
      <c r="AG53" s="28"/>
      <c r="AH53" s="28"/>
      <c r="AI53" s="28"/>
      <c r="AJ53" s="28"/>
      <c r="AK53" s="28"/>
      <c r="AL53" s="28"/>
      <c r="AM53" s="28"/>
      <c r="AN53" s="28"/>
      <c r="AO53" s="28"/>
      <c r="AP53" s="28"/>
      <c r="AQ53" s="28"/>
      <c r="AR53" s="28"/>
      <c r="AS53" s="28"/>
      <c r="AT53" s="28"/>
      <c r="AU53" s="28"/>
      <c r="AV53" s="28"/>
      <c r="AW53" s="28"/>
    </row>
    <row r="54" spans="1:49" x14ac:dyDescent="0.2">
      <c r="A54" t="s">
        <v>594</v>
      </c>
      <c r="B54" t="s">
        <v>595</v>
      </c>
      <c r="C54" s="18">
        <v>3</v>
      </c>
      <c r="D54" s="18">
        <v>3</v>
      </c>
      <c r="E54" s="18">
        <v>2</v>
      </c>
      <c r="F54" s="18">
        <v>2</v>
      </c>
      <c r="G54" s="18">
        <v>1</v>
      </c>
      <c r="H54" s="18">
        <v>3</v>
      </c>
      <c r="I54" s="27">
        <v>4</v>
      </c>
      <c r="J54" s="17">
        <v>2</v>
      </c>
      <c r="K54" s="18">
        <v>1</v>
      </c>
      <c r="L54" s="18">
        <v>1</v>
      </c>
      <c r="M54" s="18">
        <v>1</v>
      </c>
      <c r="N54" s="18">
        <v>1</v>
      </c>
      <c r="O54" s="15">
        <v>3</v>
      </c>
      <c r="P54" s="17">
        <v>1</v>
      </c>
      <c r="Q54" s="18">
        <v>1</v>
      </c>
      <c r="R54" s="18">
        <v>3</v>
      </c>
      <c r="S54" s="27">
        <v>4</v>
      </c>
      <c r="T54" s="17">
        <v>3</v>
      </c>
      <c r="U54" s="18">
        <v>4</v>
      </c>
      <c r="V54" s="18">
        <v>2</v>
      </c>
      <c r="W54" s="18">
        <v>4</v>
      </c>
      <c r="X54" s="18">
        <v>1</v>
      </c>
      <c r="Y54" s="15">
        <v>4</v>
      </c>
      <c r="Z54" s="16">
        <f t="shared" si="1"/>
        <v>2.347826086956522</v>
      </c>
      <c r="AA54" s="28"/>
      <c r="AB54" s="28"/>
      <c r="AC54" s="28"/>
      <c r="AD54" s="28"/>
      <c r="AE54" s="28"/>
      <c r="AF54" s="28"/>
      <c r="AG54" s="28"/>
      <c r="AH54" s="28"/>
      <c r="AI54" s="28"/>
      <c r="AJ54" s="28"/>
      <c r="AK54" s="28"/>
      <c r="AL54" s="28"/>
      <c r="AM54" s="28"/>
      <c r="AN54" s="28"/>
      <c r="AO54" s="28"/>
      <c r="AP54" s="28"/>
      <c r="AQ54" s="28"/>
      <c r="AR54" s="28"/>
      <c r="AS54" s="28"/>
      <c r="AT54" s="28"/>
      <c r="AU54" s="28"/>
      <c r="AV54" s="28"/>
      <c r="AW54" s="28"/>
    </row>
    <row r="55" spans="1:49" x14ac:dyDescent="0.2">
      <c r="A55" t="s">
        <v>596</v>
      </c>
      <c r="B55" t="s">
        <v>597</v>
      </c>
      <c r="C55" s="18">
        <v>4</v>
      </c>
      <c r="D55" s="18">
        <v>2</v>
      </c>
      <c r="E55" s="18">
        <v>3</v>
      </c>
      <c r="F55" s="18">
        <v>4</v>
      </c>
      <c r="G55" s="18">
        <v>3</v>
      </c>
      <c r="H55" s="18">
        <v>4</v>
      </c>
      <c r="I55" s="27">
        <v>4</v>
      </c>
      <c r="J55" s="17">
        <v>3</v>
      </c>
      <c r="K55" s="18">
        <v>1</v>
      </c>
      <c r="L55" s="18">
        <v>3</v>
      </c>
      <c r="M55" s="18">
        <v>3</v>
      </c>
      <c r="N55" s="18">
        <v>2</v>
      </c>
      <c r="O55" s="15">
        <v>2</v>
      </c>
      <c r="P55" s="17">
        <v>1</v>
      </c>
      <c r="Q55" s="18">
        <v>1</v>
      </c>
      <c r="R55" s="18">
        <v>3</v>
      </c>
      <c r="S55" s="27">
        <v>5</v>
      </c>
      <c r="T55" s="17">
        <v>3</v>
      </c>
      <c r="U55" s="18">
        <v>4</v>
      </c>
      <c r="V55" s="18">
        <v>4</v>
      </c>
      <c r="W55" s="18">
        <v>4</v>
      </c>
      <c r="X55" s="18">
        <v>1</v>
      </c>
      <c r="Y55" s="15">
        <v>4</v>
      </c>
      <c r="Z55" s="16">
        <f t="shared" si="1"/>
        <v>2.9565217391304346</v>
      </c>
      <c r="AA55" s="28"/>
      <c r="AB55" s="28"/>
      <c r="AC55" s="28"/>
      <c r="AD55" s="28"/>
      <c r="AE55" s="28"/>
      <c r="AF55" s="28"/>
      <c r="AG55" s="28"/>
      <c r="AH55" s="28"/>
      <c r="AI55" s="28"/>
      <c r="AJ55" s="28"/>
      <c r="AK55" s="28"/>
      <c r="AL55" s="28"/>
      <c r="AM55" s="28"/>
      <c r="AN55" s="28"/>
      <c r="AO55" s="28"/>
      <c r="AP55" s="28"/>
      <c r="AQ55" s="28"/>
      <c r="AR55" s="28"/>
      <c r="AS55" s="28"/>
      <c r="AT55" s="28"/>
      <c r="AU55" s="28"/>
      <c r="AV55" s="28"/>
      <c r="AW55" s="28"/>
    </row>
    <row r="56" spans="1:49" x14ac:dyDescent="0.2">
      <c r="A56" t="s">
        <v>598</v>
      </c>
      <c r="B56" t="s">
        <v>599</v>
      </c>
      <c r="C56" s="18">
        <v>3</v>
      </c>
      <c r="D56" s="18">
        <v>2</v>
      </c>
      <c r="E56" s="18">
        <v>2</v>
      </c>
      <c r="F56" s="18">
        <v>2</v>
      </c>
      <c r="G56" s="18">
        <v>2</v>
      </c>
      <c r="H56" s="18">
        <v>2</v>
      </c>
      <c r="I56" s="27">
        <v>2</v>
      </c>
      <c r="J56" s="17">
        <v>4</v>
      </c>
      <c r="K56" s="18">
        <v>1</v>
      </c>
      <c r="L56" s="18">
        <v>3</v>
      </c>
      <c r="M56" s="18">
        <v>3</v>
      </c>
      <c r="N56" s="18">
        <v>3</v>
      </c>
      <c r="O56" s="15">
        <v>1</v>
      </c>
      <c r="P56" s="29">
        <v>1</v>
      </c>
      <c r="Q56" s="30">
        <v>1</v>
      </c>
      <c r="R56" s="30">
        <v>1</v>
      </c>
      <c r="S56" s="31">
        <v>1</v>
      </c>
      <c r="T56" s="29">
        <v>3</v>
      </c>
      <c r="U56" s="30">
        <v>3</v>
      </c>
      <c r="V56" s="30">
        <v>3</v>
      </c>
      <c r="W56" s="30">
        <v>4</v>
      </c>
      <c r="X56" s="30">
        <v>1</v>
      </c>
      <c r="Y56" s="32">
        <v>4</v>
      </c>
      <c r="Z56" s="16">
        <f t="shared" si="1"/>
        <v>2.2608695652173911</v>
      </c>
      <c r="AA56" s="28"/>
      <c r="AB56" s="28"/>
      <c r="AC56" s="28"/>
      <c r="AD56" s="28"/>
      <c r="AE56" s="28"/>
      <c r="AF56" s="28"/>
      <c r="AG56" s="28"/>
      <c r="AH56" s="28"/>
      <c r="AI56" s="28"/>
      <c r="AJ56" s="28"/>
      <c r="AK56" s="28"/>
      <c r="AL56" s="28"/>
      <c r="AM56" s="28"/>
      <c r="AN56" s="28"/>
      <c r="AO56" s="28"/>
      <c r="AP56" s="28"/>
      <c r="AQ56" s="28"/>
      <c r="AR56" s="28"/>
      <c r="AS56" s="28"/>
      <c r="AT56" s="28"/>
      <c r="AU56" s="28"/>
      <c r="AV56" s="28"/>
      <c r="AW56" s="28"/>
    </row>
    <row r="57" spans="1:49" x14ac:dyDescent="0.2">
      <c r="AA57" s="28"/>
      <c r="AB57" s="28"/>
      <c r="AC57" s="28"/>
      <c r="AD57" s="28"/>
      <c r="AE57" s="28"/>
      <c r="AF57" s="28"/>
      <c r="AG57" s="28"/>
      <c r="AH57" s="28"/>
      <c r="AI57" s="28"/>
      <c r="AJ57" s="28"/>
      <c r="AK57" s="28"/>
      <c r="AL57" s="28"/>
      <c r="AM57" s="28"/>
      <c r="AN57" s="28"/>
      <c r="AO57" s="28"/>
      <c r="AP57" s="28"/>
      <c r="AQ57" s="28"/>
      <c r="AR57" s="28"/>
      <c r="AS57" s="28"/>
      <c r="AT57" s="28"/>
      <c r="AU57" s="28"/>
      <c r="AV57" s="28"/>
      <c r="AW57" s="28"/>
    </row>
  </sheetData>
  <conditionalFormatting sqref="N2">
    <cfRule type="cellIs" dxfId="101" priority="2" operator="between">
      <formula>2.1</formula>
      <formula>3.5</formula>
    </cfRule>
    <cfRule type="cellIs" dxfId="100" priority="3" operator="between">
      <formula>0</formula>
      <formula>2</formula>
    </cfRule>
    <cfRule type="cellIs" dxfId="99" priority="4" operator="between">
      <formula>3.6</formula>
      <formula>5</formula>
    </cfRule>
  </conditionalFormatting>
  <conditionalFormatting sqref="S2">
    <cfRule type="cellIs" dxfId="98" priority="5" operator="between">
      <formula>2.1</formula>
      <formula>3.5</formula>
    </cfRule>
    <cfRule type="cellIs" dxfId="97" priority="6" operator="between">
      <formula>0</formula>
      <formula>2</formula>
    </cfRule>
    <cfRule type="cellIs" dxfId="96" priority="7" operator="between">
      <formula>3.6</formula>
      <formula>5</formula>
    </cfRule>
  </conditionalFormatting>
  <conditionalFormatting sqref="N3">
    <cfRule type="cellIs" dxfId="95" priority="8" operator="between">
      <formula>2.1</formula>
      <formula>3.5</formula>
    </cfRule>
    <cfRule type="cellIs" dxfId="94" priority="9" operator="between">
      <formula>0</formula>
      <formula>2</formula>
    </cfRule>
    <cfRule type="cellIs" dxfId="93" priority="10" operator="between">
      <formula>3.6</formula>
      <formula>5</formula>
    </cfRule>
  </conditionalFormatting>
  <conditionalFormatting sqref="S3">
    <cfRule type="cellIs" dxfId="92" priority="11" operator="between">
      <formula>2.1</formula>
      <formula>3.5</formula>
    </cfRule>
    <cfRule type="cellIs" dxfId="91" priority="12" operator="between">
      <formula>0</formula>
      <formula>2</formula>
    </cfRule>
    <cfRule type="cellIs" dxfId="90" priority="13" operator="between">
      <formula>3.6</formula>
      <formula>5</formula>
    </cfRule>
  </conditionalFormatting>
  <conditionalFormatting sqref="N4">
    <cfRule type="cellIs" dxfId="89" priority="14" operator="between">
      <formula>2.1</formula>
      <formula>3.5</formula>
    </cfRule>
    <cfRule type="cellIs" dxfId="88" priority="15" operator="between">
      <formula>0</formula>
      <formula>2</formula>
    </cfRule>
    <cfRule type="cellIs" dxfId="87" priority="16" operator="between">
      <formula>3.6</formula>
      <formula>5</formula>
    </cfRule>
  </conditionalFormatting>
  <conditionalFormatting sqref="S4">
    <cfRule type="cellIs" dxfId="86" priority="17" operator="between">
      <formula>2.1</formula>
      <formula>3.5</formula>
    </cfRule>
    <cfRule type="cellIs" dxfId="85" priority="18" operator="between">
      <formula>0</formula>
      <formula>2</formula>
    </cfRule>
    <cfRule type="cellIs" dxfId="84" priority="19" operator="between">
      <formula>3.6</formula>
      <formula>5</formula>
    </cfRule>
  </conditionalFormatting>
  <conditionalFormatting sqref="N6">
    <cfRule type="cellIs" dxfId="83" priority="20" operator="between">
      <formula>2.1</formula>
      <formula>3.5</formula>
    </cfRule>
    <cfRule type="cellIs" dxfId="82" priority="21" operator="between">
      <formula>0</formula>
      <formula>2</formula>
    </cfRule>
    <cfRule type="cellIs" dxfId="81" priority="22" operator="between">
      <formula>3.6</formula>
      <formula>5</formula>
    </cfRule>
  </conditionalFormatting>
  <conditionalFormatting sqref="S6">
    <cfRule type="cellIs" dxfId="80" priority="23" operator="between">
      <formula>2.1</formula>
      <formula>3.5</formula>
    </cfRule>
    <cfRule type="cellIs" dxfId="79" priority="24" operator="between">
      <formula>0</formula>
      <formula>2</formula>
    </cfRule>
    <cfRule type="cellIs" dxfId="78" priority="25" operator="between">
      <formula>3.6</formula>
      <formula>5</formula>
    </cfRule>
  </conditionalFormatting>
  <conditionalFormatting sqref="N5">
    <cfRule type="cellIs" dxfId="77" priority="26" operator="between">
      <formula>2.1</formula>
      <formula>3.5</formula>
    </cfRule>
    <cfRule type="cellIs" dxfId="76" priority="27" operator="between">
      <formula>0</formula>
      <formula>2</formula>
    </cfRule>
    <cfRule type="cellIs" dxfId="75" priority="28" operator="between">
      <formula>3.6</formula>
      <formula>5</formula>
    </cfRule>
  </conditionalFormatting>
  <conditionalFormatting sqref="S5">
    <cfRule type="cellIs" dxfId="74" priority="29" operator="between">
      <formula>2.1</formula>
      <formula>3.5</formula>
    </cfRule>
    <cfRule type="cellIs" dxfId="73" priority="30" operator="between">
      <formula>0</formula>
      <formula>2</formula>
    </cfRule>
    <cfRule type="cellIs" dxfId="72" priority="31" operator="between">
      <formula>3.6</formula>
      <formula>5</formula>
    </cfRule>
  </conditionalFormatting>
  <conditionalFormatting sqref="N27">
    <cfRule type="cellIs" dxfId="71" priority="32" operator="between">
      <formula>2.1</formula>
      <formula>3.5</formula>
    </cfRule>
    <cfRule type="cellIs" dxfId="70" priority="33" operator="between">
      <formula>0</formula>
      <formula>2</formula>
    </cfRule>
    <cfRule type="cellIs" dxfId="69" priority="34" operator="between">
      <formula>3.6</formula>
      <formula>5</formula>
    </cfRule>
  </conditionalFormatting>
  <conditionalFormatting sqref="S27">
    <cfRule type="cellIs" dxfId="68" priority="35" operator="between">
      <formula>2.1</formula>
      <formula>3.5</formula>
    </cfRule>
    <cfRule type="cellIs" dxfId="67" priority="36" operator="between">
      <formula>0</formula>
      <formula>2</formula>
    </cfRule>
    <cfRule type="cellIs" dxfId="66" priority="37" operator="between">
      <formula>3.6</formula>
      <formula>5</formula>
    </cfRule>
  </conditionalFormatting>
  <conditionalFormatting sqref="N7">
    <cfRule type="cellIs" dxfId="65" priority="38" operator="between">
      <formula>2.1</formula>
      <formula>3.5</formula>
    </cfRule>
    <cfRule type="cellIs" dxfId="64" priority="39" operator="between">
      <formula>0</formula>
      <formula>2</formula>
    </cfRule>
    <cfRule type="cellIs" dxfId="63" priority="40" operator="between">
      <formula>3.6</formula>
      <formula>5</formula>
    </cfRule>
  </conditionalFormatting>
  <conditionalFormatting sqref="S7">
    <cfRule type="cellIs" dxfId="62" priority="41" operator="between">
      <formula>2.1</formula>
      <formula>3.5</formula>
    </cfRule>
    <cfRule type="cellIs" dxfId="61" priority="42" operator="between">
      <formula>0</formula>
      <formula>2</formula>
    </cfRule>
    <cfRule type="cellIs" dxfId="60" priority="43" operator="between">
      <formula>3.6</formula>
      <formula>5</formula>
    </cfRule>
  </conditionalFormatting>
  <conditionalFormatting sqref="N8">
    <cfRule type="cellIs" dxfId="59" priority="44" operator="between">
      <formula>2.1</formula>
      <formula>3.5</formula>
    </cfRule>
    <cfRule type="cellIs" dxfId="58" priority="45" operator="between">
      <formula>0</formula>
      <formula>2</formula>
    </cfRule>
    <cfRule type="cellIs" dxfId="57" priority="46" operator="between">
      <formula>3.6</formula>
      <formula>5</formula>
    </cfRule>
  </conditionalFormatting>
  <conditionalFormatting sqref="S8">
    <cfRule type="cellIs" dxfId="56" priority="47" operator="between">
      <formula>2.1</formula>
      <formula>3.5</formula>
    </cfRule>
    <cfRule type="cellIs" dxfId="55" priority="48" operator="between">
      <formula>0</formula>
      <formula>2</formula>
    </cfRule>
    <cfRule type="cellIs" dxfId="54" priority="49" operator="between">
      <formula>3.6</formula>
      <formula>5</formula>
    </cfRule>
  </conditionalFormatting>
  <conditionalFormatting sqref="N10">
    <cfRule type="cellIs" dxfId="53" priority="50" operator="between">
      <formula>2.1</formula>
      <formula>3.5</formula>
    </cfRule>
    <cfRule type="cellIs" dxfId="52" priority="51" operator="between">
      <formula>0</formula>
      <formula>2</formula>
    </cfRule>
    <cfRule type="cellIs" dxfId="51" priority="52" operator="between">
      <formula>3.6</formula>
      <formula>5</formula>
    </cfRule>
  </conditionalFormatting>
  <conditionalFormatting sqref="S10">
    <cfRule type="cellIs" dxfId="50" priority="53" operator="between">
      <formula>2.1</formula>
      <formula>3.5</formula>
    </cfRule>
    <cfRule type="cellIs" dxfId="49" priority="54" operator="between">
      <formula>0</formula>
      <formula>2</formula>
    </cfRule>
    <cfRule type="cellIs" dxfId="48" priority="55" operator="between">
      <formula>3.6</formula>
      <formula>5</formula>
    </cfRule>
  </conditionalFormatting>
  <conditionalFormatting sqref="N12">
    <cfRule type="cellIs" dxfId="47" priority="56" operator="between">
      <formula>2.1</formula>
      <formula>3.5</formula>
    </cfRule>
    <cfRule type="cellIs" dxfId="46" priority="57" operator="between">
      <formula>0</formula>
      <formula>2</formula>
    </cfRule>
    <cfRule type="cellIs" dxfId="45" priority="58" operator="between">
      <formula>3.6</formula>
      <formula>5</formula>
    </cfRule>
  </conditionalFormatting>
  <conditionalFormatting sqref="S12">
    <cfRule type="cellIs" dxfId="44" priority="59" operator="between">
      <formula>2.1</formula>
      <formula>3.5</formula>
    </cfRule>
    <cfRule type="cellIs" dxfId="43" priority="60" operator="between">
      <formula>0</formula>
      <formula>2</formula>
    </cfRule>
    <cfRule type="cellIs" dxfId="42" priority="61" operator="between">
      <formula>3.6</formula>
      <formula>5</formula>
    </cfRule>
  </conditionalFormatting>
  <conditionalFormatting sqref="N9">
    <cfRule type="cellIs" dxfId="41" priority="62" operator="between">
      <formula>2.1</formula>
      <formula>3.5</formula>
    </cfRule>
    <cfRule type="cellIs" dxfId="40" priority="63" operator="between">
      <formula>0</formula>
      <formula>2</formula>
    </cfRule>
    <cfRule type="cellIs" dxfId="39" priority="64" operator="between">
      <formula>3.6</formula>
      <formula>5</formula>
    </cfRule>
  </conditionalFormatting>
  <conditionalFormatting sqref="S9">
    <cfRule type="cellIs" dxfId="38" priority="65" operator="between">
      <formula>2.1</formula>
      <formula>3.5</formula>
    </cfRule>
    <cfRule type="cellIs" dxfId="37" priority="66" operator="between">
      <formula>0</formula>
      <formula>2</formula>
    </cfRule>
    <cfRule type="cellIs" dxfId="36" priority="67" operator="between">
      <formula>3.6</formula>
      <formula>5</formula>
    </cfRule>
  </conditionalFormatting>
  <conditionalFormatting sqref="N11">
    <cfRule type="cellIs" dxfId="35" priority="68" operator="between">
      <formula>2.1</formula>
      <formula>3.5</formula>
    </cfRule>
    <cfRule type="cellIs" dxfId="34" priority="69" operator="between">
      <formula>0</formula>
      <formula>2</formula>
    </cfRule>
    <cfRule type="cellIs" dxfId="33" priority="70" operator="between">
      <formula>3.6</formula>
      <formula>5</formula>
    </cfRule>
  </conditionalFormatting>
  <conditionalFormatting sqref="S11">
    <cfRule type="cellIs" dxfId="32" priority="71" operator="between">
      <formula>2.1</formula>
      <formula>3.5</formula>
    </cfRule>
    <cfRule type="cellIs" dxfId="31" priority="72" operator="between">
      <formula>0</formula>
      <formula>2</formula>
    </cfRule>
    <cfRule type="cellIs" dxfId="30" priority="73" operator="between">
      <formula>3.6</formula>
      <formula>5</formula>
    </cfRule>
  </conditionalFormatting>
  <conditionalFormatting sqref="N21">
    <cfRule type="cellIs" dxfId="29" priority="74" operator="between">
      <formula>2.1</formula>
      <formula>3.5</formula>
    </cfRule>
    <cfRule type="cellIs" dxfId="28" priority="75" operator="between">
      <formula>0</formula>
      <formula>2</formula>
    </cfRule>
    <cfRule type="cellIs" dxfId="27" priority="76" operator="between">
      <formula>3.6</formula>
      <formula>5</formula>
    </cfRule>
  </conditionalFormatting>
  <conditionalFormatting sqref="S21">
    <cfRule type="cellIs" dxfId="26" priority="77" operator="between">
      <formula>2.1</formula>
      <formula>3.5</formula>
    </cfRule>
    <cfRule type="cellIs" dxfId="25" priority="78" operator="between">
      <formula>0</formula>
      <formula>2</formula>
    </cfRule>
    <cfRule type="cellIs" dxfId="24" priority="79" operator="between">
      <formula>3.6</formula>
      <formula>5</formula>
    </cfRule>
  </conditionalFormatting>
  <conditionalFormatting sqref="N22">
    <cfRule type="cellIs" dxfId="23" priority="80" operator="between">
      <formula>2.1</formula>
      <formula>3.5</formula>
    </cfRule>
    <cfRule type="cellIs" dxfId="22" priority="81" operator="between">
      <formula>0</formula>
      <formula>2</formula>
    </cfRule>
    <cfRule type="cellIs" dxfId="21" priority="82" operator="between">
      <formula>3.6</formula>
      <formula>5</formula>
    </cfRule>
  </conditionalFormatting>
  <conditionalFormatting sqref="S22">
    <cfRule type="cellIs" dxfId="20" priority="83" operator="between">
      <formula>2.1</formula>
      <formula>3.5</formula>
    </cfRule>
    <cfRule type="cellIs" dxfId="19" priority="84" operator="between">
      <formula>0</formula>
      <formula>2</formula>
    </cfRule>
    <cfRule type="cellIs" dxfId="18" priority="85" operator="between">
      <formula>3.6</formula>
      <formula>5</formula>
    </cfRule>
  </conditionalFormatting>
  <conditionalFormatting sqref="N53">
    <cfRule type="cellIs" dxfId="17" priority="86" operator="between">
      <formula>2.1</formula>
      <formula>3.5</formula>
    </cfRule>
    <cfRule type="cellIs" dxfId="16" priority="87" operator="between">
      <formula>0</formula>
      <formula>2</formula>
    </cfRule>
    <cfRule type="cellIs" dxfId="15" priority="88" operator="between">
      <formula>3.6</formula>
      <formula>5</formula>
    </cfRule>
  </conditionalFormatting>
  <conditionalFormatting sqref="S53">
    <cfRule type="cellIs" dxfId="14" priority="89" operator="between">
      <formula>2.1</formula>
      <formula>3.5</formula>
    </cfRule>
    <cfRule type="cellIs" dxfId="13" priority="90" operator="between">
      <formula>0</formula>
      <formula>2</formula>
    </cfRule>
    <cfRule type="cellIs" dxfId="12" priority="91" operator="between">
      <formula>3.6</formula>
      <formula>5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W5"/>
  <sheetViews>
    <sheetView zoomScaleNormal="100" workbookViewId="0">
      <selection activeCell="B10" sqref="B10"/>
    </sheetView>
  </sheetViews>
  <sheetFormatPr baseColWidth="10" defaultColWidth="8.83203125" defaultRowHeight="15" x14ac:dyDescent="0.2"/>
  <cols>
    <col min="1" max="1" width="5" customWidth="1"/>
    <col min="2" max="2" width="47.83203125" customWidth="1"/>
    <col min="3" max="25" width="7" customWidth="1"/>
    <col min="26" max="1025" width="8.5" customWidth="1"/>
  </cols>
  <sheetData>
    <row r="1" spans="1:49" ht="144.75" customHeight="1" thickBot="1" x14ac:dyDescent="0.25">
      <c r="C1" s="20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21" t="s">
        <v>16</v>
      </c>
      <c r="J1" s="22" t="s">
        <v>17</v>
      </c>
      <c r="K1" s="23" t="s">
        <v>18</v>
      </c>
      <c r="L1" s="23" t="s">
        <v>19</v>
      </c>
      <c r="M1" s="23" t="s">
        <v>20</v>
      </c>
      <c r="N1" s="23" t="s">
        <v>21</v>
      </c>
      <c r="O1" s="24" t="s">
        <v>22</v>
      </c>
      <c r="P1" s="4" t="s">
        <v>23</v>
      </c>
      <c r="Q1" s="5" t="s">
        <v>24</v>
      </c>
      <c r="R1" s="5" t="s">
        <v>25</v>
      </c>
      <c r="S1" s="25" t="s">
        <v>26</v>
      </c>
      <c r="T1" s="4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25" t="s">
        <v>32</v>
      </c>
      <c r="Z1" s="58" t="s">
        <v>749</v>
      </c>
    </row>
    <row r="2" spans="1:49" x14ac:dyDescent="0.2">
      <c r="A2" t="s">
        <v>600</v>
      </c>
      <c r="B2" s="33" t="s">
        <v>601</v>
      </c>
      <c r="C2" s="34">
        <v>4</v>
      </c>
      <c r="D2" s="34">
        <v>2</v>
      </c>
      <c r="E2" s="34">
        <v>2</v>
      </c>
      <c r="F2" s="34">
        <v>3.5</v>
      </c>
      <c r="G2" s="34">
        <v>3</v>
      </c>
      <c r="H2" s="34">
        <v>4</v>
      </c>
      <c r="I2" s="34">
        <v>4</v>
      </c>
      <c r="J2" s="34">
        <v>2</v>
      </c>
      <c r="K2" s="34">
        <v>3</v>
      </c>
      <c r="L2" s="34">
        <v>3</v>
      </c>
      <c r="M2" s="34">
        <v>3</v>
      </c>
      <c r="N2" s="34">
        <v>2</v>
      </c>
      <c r="O2" s="34">
        <v>3</v>
      </c>
      <c r="P2" s="34">
        <v>3</v>
      </c>
      <c r="Q2" s="34">
        <v>2</v>
      </c>
      <c r="R2" s="34">
        <v>3</v>
      </c>
      <c r="S2" s="34">
        <v>3</v>
      </c>
      <c r="T2" s="34">
        <v>3</v>
      </c>
      <c r="U2" s="34">
        <v>3</v>
      </c>
      <c r="V2" s="34">
        <v>3</v>
      </c>
      <c r="W2" s="34">
        <v>3</v>
      </c>
      <c r="X2" s="34">
        <v>1</v>
      </c>
      <c r="Y2" s="55">
        <v>3</v>
      </c>
      <c r="Z2" s="59">
        <f>AVERAGE(C2:Y2)</f>
        <v>2.847826086956522</v>
      </c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</row>
    <row r="3" spans="1:49" x14ac:dyDescent="0.2">
      <c r="A3" t="s">
        <v>602</v>
      </c>
      <c r="B3" s="121" t="s">
        <v>603</v>
      </c>
      <c r="C3" s="35">
        <v>2.5</v>
      </c>
      <c r="D3" s="35">
        <v>1</v>
      </c>
      <c r="E3" s="35">
        <v>2</v>
      </c>
      <c r="F3" s="35">
        <v>3.5</v>
      </c>
      <c r="G3" s="35">
        <v>2</v>
      </c>
      <c r="H3" s="35">
        <v>2</v>
      </c>
      <c r="I3" s="35">
        <v>3</v>
      </c>
      <c r="J3" s="35">
        <v>2</v>
      </c>
      <c r="K3" s="35">
        <v>2</v>
      </c>
      <c r="L3" s="35">
        <v>2</v>
      </c>
      <c r="M3" s="35">
        <v>2</v>
      </c>
      <c r="N3" s="35">
        <v>2</v>
      </c>
      <c r="O3" s="35">
        <v>3</v>
      </c>
      <c r="P3" s="35">
        <v>3</v>
      </c>
      <c r="Q3" s="35">
        <v>3</v>
      </c>
      <c r="R3" s="35">
        <v>3</v>
      </c>
      <c r="S3" s="35">
        <v>2</v>
      </c>
      <c r="T3" s="35">
        <v>3</v>
      </c>
      <c r="U3" s="35">
        <v>3</v>
      </c>
      <c r="V3" s="35">
        <v>3</v>
      </c>
      <c r="W3" s="35">
        <v>3</v>
      </c>
      <c r="X3" s="35">
        <v>1</v>
      </c>
      <c r="Y3" s="56">
        <v>3</v>
      </c>
      <c r="Z3" s="59">
        <f>AVERAGE(C3:Y3)</f>
        <v>2.4347826086956523</v>
      </c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</row>
    <row r="4" spans="1:49" ht="16" thickBot="1" x14ac:dyDescent="0.25">
      <c r="A4" t="s">
        <v>604</v>
      </c>
      <c r="B4" s="122" t="s">
        <v>871</v>
      </c>
      <c r="C4" s="36">
        <v>3.5</v>
      </c>
      <c r="D4" s="36">
        <v>3.5</v>
      </c>
      <c r="E4" s="36">
        <v>3.5</v>
      </c>
      <c r="F4" s="36">
        <v>4</v>
      </c>
      <c r="G4" s="36">
        <v>2</v>
      </c>
      <c r="H4" s="36">
        <v>2</v>
      </c>
      <c r="I4" s="36">
        <v>3</v>
      </c>
      <c r="J4" s="36">
        <v>2</v>
      </c>
      <c r="K4" s="36">
        <v>3</v>
      </c>
      <c r="L4" s="36">
        <v>3</v>
      </c>
      <c r="M4" s="36">
        <v>3</v>
      </c>
      <c r="N4" s="36">
        <v>2</v>
      </c>
      <c r="O4" s="36">
        <v>3</v>
      </c>
      <c r="P4" s="36">
        <v>3</v>
      </c>
      <c r="Q4" s="36">
        <v>3</v>
      </c>
      <c r="R4" s="36">
        <v>3</v>
      </c>
      <c r="S4" s="36">
        <v>3</v>
      </c>
      <c r="T4" s="36">
        <v>3</v>
      </c>
      <c r="U4" s="36">
        <v>3</v>
      </c>
      <c r="V4" s="36">
        <v>3</v>
      </c>
      <c r="W4" s="36">
        <v>3</v>
      </c>
      <c r="X4" s="36">
        <v>1</v>
      </c>
      <c r="Y4" s="57">
        <v>3</v>
      </c>
      <c r="Z4" s="59">
        <f>AVERAGE(C4:Y4)</f>
        <v>2.847826086956522</v>
      </c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1:49" x14ac:dyDescent="0.2"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10"/>
  <sheetViews>
    <sheetView zoomScaleNormal="100" workbookViewId="0">
      <selection activeCell="AC2" sqref="AC2"/>
    </sheetView>
  </sheetViews>
  <sheetFormatPr baseColWidth="10" defaultColWidth="8.83203125" defaultRowHeight="15" x14ac:dyDescent="0.2"/>
  <cols>
    <col min="1" max="1" width="12.5" customWidth="1"/>
    <col min="2" max="2" width="47.83203125" customWidth="1"/>
    <col min="3" max="25" width="7" customWidth="1"/>
    <col min="26" max="1025" width="8.5" customWidth="1"/>
  </cols>
  <sheetData>
    <row r="1" spans="1:49" ht="164.25" customHeight="1" x14ac:dyDescent="0.2">
      <c r="C1" s="20" t="s">
        <v>10</v>
      </c>
      <c r="D1" s="5" t="s">
        <v>11</v>
      </c>
      <c r="E1" s="5" t="s">
        <v>12</v>
      </c>
      <c r="F1" s="5" t="s">
        <v>13</v>
      </c>
      <c r="G1" s="5" t="s">
        <v>14</v>
      </c>
      <c r="H1" s="5" t="s">
        <v>15</v>
      </c>
      <c r="I1" s="21" t="s">
        <v>16</v>
      </c>
      <c r="J1" s="22" t="s">
        <v>17</v>
      </c>
      <c r="K1" s="23" t="s">
        <v>18</v>
      </c>
      <c r="L1" s="23" t="s">
        <v>19</v>
      </c>
      <c r="M1" s="23" t="s">
        <v>20</v>
      </c>
      <c r="N1" s="23" t="s">
        <v>21</v>
      </c>
      <c r="O1" s="24" t="s">
        <v>22</v>
      </c>
      <c r="P1" s="4" t="s">
        <v>23</v>
      </c>
      <c r="Q1" s="5" t="s">
        <v>24</v>
      </c>
      <c r="R1" s="5" t="s">
        <v>25</v>
      </c>
      <c r="S1" s="25" t="s">
        <v>26</v>
      </c>
      <c r="T1" s="4" t="s">
        <v>27</v>
      </c>
      <c r="U1" s="5" t="s">
        <v>28</v>
      </c>
      <c r="V1" s="5" t="s">
        <v>29</v>
      </c>
      <c r="W1" s="5" t="s">
        <v>30</v>
      </c>
      <c r="X1" s="5" t="s">
        <v>31</v>
      </c>
      <c r="Y1" s="25" t="s">
        <v>32</v>
      </c>
      <c r="Z1" s="58" t="s">
        <v>749</v>
      </c>
    </row>
    <row r="2" spans="1:49" x14ac:dyDescent="0.2">
      <c r="A2" t="s">
        <v>605</v>
      </c>
      <c r="B2" s="37" t="s">
        <v>606</v>
      </c>
      <c r="C2" s="34">
        <v>3</v>
      </c>
      <c r="D2" s="34">
        <v>3</v>
      </c>
      <c r="E2" s="34">
        <v>3</v>
      </c>
      <c r="F2" s="34">
        <v>3</v>
      </c>
      <c r="G2" s="34">
        <v>3</v>
      </c>
      <c r="H2" s="34">
        <v>3</v>
      </c>
      <c r="I2" s="34">
        <v>2</v>
      </c>
      <c r="J2" s="34">
        <v>2</v>
      </c>
      <c r="K2" s="34">
        <v>2</v>
      </c>
      <c r="L2" s="34">
        <v>2</v>
      </c>
      <c r="M2" s="34">
        <v>2</v>
      </c>
      <c r="N2" s="34">
        <v>2</v>
      </c>
      <c r="O2" s="34">
        <v>2</v>
      </c>
      <c r="P2" s="34">
        <v>2</v>
      </c>
      <c r="Q2" s="34">
        <v>2</v>
      </c>
      <c r="R2" s="34">
        <v>2</v>
      </c>
      <c r="S2" s="34">
        <v>3</v>
      </c>
      <c r="T2" s="34">
        <v>2</v>
      </c>
      <c r="U2" s="34">
        <v>2</v>
      </c>
      <c r="V2" s="34">
        <v>2</v>
      </c>
      <c r="W2" s="34">
        <v>2</v>
      </c>
      <c r="X2" s="34">
        <v>2</v>
      </c>
      <c r="Y2" s="55">
        <v>2</v>
      </c>
      <c r="Z2" s="59">
        <f>AVERAGE(C2:Y2)</f>
        <v>2.3043478260869565</v>
      </c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</row>
    <row r="3" spans="1:49" x14ac:dyDescent="0.2">
      <c r="A3" t="s">
        <v>607</v>
      </c>
      <c r="B3" s="38" t="s">
        <v>608</v>
      </c>
      <c r="C3" s="35">
        <v>3</v>
      </c>
      <c r="D3" s="35">
        <v>3</v>
      </c>
      <c r="E3" s="35">
        <v>3</v>
      </c>
      <c r="F3" s="35">
        <v>3</v>
      </c>
      <c r="G3" s="35">
        <v>3</v>
      </c>
      <c r="H3" s="35">
        <v>3</v>
      </c>
      <c r="I3" s="35">
        <v>2</v>
      </c>
      <c r="J3" s="35">
        <v>2</v>
      </c>
      <c r="K3" s="35">
        <v>2</v>
      </c>
      <c r="L3" s="35">
        <v>2</v>
      </c>
      <c r="M3" s="35">
        <v>2</v>
      </c>
      <c r="N3" s="35">
        <v>2</v>
      </c>
      <c r="O3" s="35">
        <v>2</v>
      </c>
      <c r="P3" s="35">
        <v>2</v>
      </c>
      <c r="Q3" s="35">
        <v>2</v>
      </c>
      <c r="R3" s="35">
        <v>2</v>
      </c>
      <c r="S3" s="35">
        <v>3</v>
      </c>
      <c r="T3" s="35">
        <v>2</v>
      </c>
      <c r="U3" s="35">
        <v>2</v>
      </c>
      <c r="V3" s="35">
        <v>2</v>
      </c>
      <c r="W3" s="35">
        <v>2</v>
      </c>
      <c r="X3" s="35">
        <v>2</v>
      </c>
      <c r="Y3" s="56">
        <v>2</v>
      </c>
      <c r="Z3" s="59">
        <f t="shared" ref="Z3:Z9" si="0">AVERAGE(C3:Y3)</f>
        <v>2.3043478260869565</v>
      </c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</row>
    <row r="4" spans="1:49" x14ac:dyDescent="0.2">
      <c r="A4" t="s">
        <v>609</v>
      </c>
      <c r="B4" s="38" t="s">
        <v>610</v>
      </c>
      <c r="C4" s="35">
        <v>3</v>
      </c>
      <c r="D4" s="35">
        <v>3</v>
      </c>
      <c r="E4" s="35">
        <v>3</v>
      </c>
      <c r="F4" s="35">
        <v>3</v>
      </c>
      <c r="G4" s="35">
        <v>3</v>
      </c>
      <c r="H4" s="35">
        <v>3</v>
      </c>
      <c r="I4" s="35">
        <v>2</v>
      </c>
      <c r="J4" s="35">
        <v>2</v>
      </c>
      <c r="K4" s="35">
        <v>2</v>
      </c>
      <c r="L4" s="35">
        <v>2</v>
      </c>
      <c r="M4" s="35">
        <v>2</v>
      </c>
      <c r="N4" s="35">
        <v>2</v>
      </c>
      <c r="O4" s="35">
        <v>2</v>
      </c>
      <c r="P4" s="35">
        <v>2</v>
      </c>
      <c r="Q4" s="35">
        <v>2</v>
      </c>
      <c r="R4" s="35">
        <v>2</v>
      </c>
      <c r="S4" s="35">
        <v>3</v>
      </c>
      <c r="T4" s="35">
        <v>2</v>
      </c>
      <c r="U4" s="35">
        <v>2</v>
      </c>
      <c r="V4" s="35">
        <v>2</v>
      </c>
      <c r="W4" s="35">
        <v>2</v>
      </c>
      <c r="X4" s="35">
        <v>2</v>
      </c>
      <c r="Y4" s="56">
        <v>2</v>
      </c>
      <c r="Z4" s="59">
        <f t="shared" si="0"/>
        <v>2.3043478260869565</v>
      </c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1:49" x14ac:dyDescent="0.2">
      <c r="A5" t="s">
        <v>611</v>
      </c>
      <c r="B5" s="38" t="s">
        <v>612</v>
      </c>
      <c r="C5" s="35">
        <v>3</v>
      </c>
      <c r="D5" s="35">
        <v>3</v>
      </c>
      <c r="E5" s="35">
        <v>3</v>
      </c>
      <c r="F5" s="35">
        <v>3</v>
      </c>
      <c r="G5" s="35">
        <v>3</v>
      </c>
      <c r="H5" s="35">
        <v>3</v>
      </c>
      <c r="I5" s="35">
        <v>2</v>
      </c>
      <c r="J5" s="35">
        <v>2</v>
      </c>
      <c r="K5" s="35">
        <v>2</v>
      </c>
      <c r="L5" s="35">
        <v>2</v>
      </c>
      <c r="M5" s="35">
        <v>2</v>
      </c>
      <c r="N5" s="35">
        <v>2</v>
      </c>
      <c r="O5" s="35">
        <v>2</v>
      </c>
      <c r="P5" s="35">
        <v>2</v>
      </c>
      <c r="Q5" s="35">
        <v>2</v>
      </c>
      <c r="R5" s="35">
        <v>2</v>
      </c>
      <c r="S5" s="35">
        <v>3</v>
      </c>
      <c r="T5" s="35">
        <v>2</v>
      </c>
      <c r="U5" s="35">
        <v>2</v>
      </c>
      <c r="V5" s="35">
        <v>2</v>
      </c>
      <c r="W5" s="35">
        <v>2</v>
      </c>
      <c r="X5" s="35">
        <v>2</v>
      </c>
      <c r="Y5" s="56">
        <v>2</v>
      </c>
      <c r="Z5" s="59">
        <f t="shared" si="0"/>
        <v>2.3043478260869565</v>
      </c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</row>
    <row r="6" spans="1:49" x14ac:dyDescent="0.2">
      <c r="A6" t="s">
        <v>613</v>
      </c>
      <c r="B6" s="38" t="s">
        <v>614</v>
      </c>
      <c r="C6" s="35">
        <v>3</v>
      </c>
      <c r="D6" s="35">
        <v>3</v>
      </c>
      <c r="E6" s="35">
        <v>3</v>
      </c>
      <c r="F6" s="35">
        <v>3</v>
      </c>
      <c r="G6" s="35">
        <v>3</v>
      </c>
      <c r="H6" s="35">
        <v>3</v>
      </c>
      <c r="I6" s="35">
        <v>2</v>
      </c>
      <c r="J6" s="35">
        <v>2</v>
      </c>
      <c r="K6" s="35">
        <v>2</v>
      </c>
      <c r="L6" s="35">
        <v>2</v>
      </c>
      <c r="M6" s="35">
        <v>2</v>
      </c>
      <c r="N6" s="35">
        <v>2</v>
      </c>
      <c r="O6" s="35">
        <v>2</v>
      </c>
      <c r="P6" s="35">
        <v>2</v>
      </c>
      <c r="Q6" s="35">
        <v>2</v>
      </c>
      <c r="R6" s="35">
        <v>2</v>
      </c>
      <c r="S6" s="35">
        <v>3</v>
      </c>
      <c r="T6" s="35">
        <v>2</v>
      </c>
      <c r="U6" s="35">
        <v>2</v>
      </c>
      <c r="V6" s="35">
        <v>2</v>
      </c>
      <c r="W6" s="35">
        <v>2</v>
      </c>
      <c r="X6" s="35">
        <v>2</v>
      </c>
      <c r="Y6" s="56">
        <v>2</v>
      </c>
      <c r="Z6" s="59">
        <f t="shared" si="0"/>
        <v>2.3043478260869565</v>
      </c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</row>
    <row r="7" spans="1:49" x14ac:dyDescent="0.2">
      <c r="A7" t="s">
        <v>615</v>
      </c>
      <c r="B7" s="38" t="s">
        <v>616</v>
      </c>
      <c r="C7" s="35">
        <v>3</v>
      </c>
      <c r="D7" s="35">
        <v>2</v>
      </c>
      <c r="E7" s="35">
        <v>2</v>
      </c>
      <c r="F7" s="35">
        <v>3</v>
      </c>
      <c r="G7" s="35">
        <v>3</v>
      </c>
      <c r="H7" s="35">
        <v>3</v>
      </c>
      <c r="I7" s="35">
        <v>2</v>
      </c>
      <c r="J7" s="35">
        <v>2</v>
      </c>
      <c r="K7" s="35">
        <v>2</v>
      </c>
      <c r="L7" s="35">
        <v>2</v>
      </c>
      <c r="M7" s="35">
        <v>2</v>
      </c>
      <c r="N7" s="35">
        <v>2</v>
      </c>
      <c r="O7" s="35">
        <v>2</v>
      </c>
      <c r="P7" s="35">
        <v>2</v>
      </c>
      <c r="Q7" s="35">
        <v>2</v>
      </c>
      <c r="R7" s="35">
        <v>3</v>
      </c>
      <c r="S7" s="35">
        <v>3</v>
      </c>
      <c r="T7" s="35">
        <v>2</v>
      </c>
      <c r="U7" s="35">
        <v>2</v>
      </c>
      <c r="V7" s="35">
        <v>2</v>
      </c>
      <c r="W7" s="35">
        <v>2</v>
      </c>
      <c r="X7" s="35">
        <v>2</v>
      </c>
      <c r="Y7" s="56">
        <v>2</v>
      </c>
      <c r="Z7" s="59">
        <f t="shared" si="0"/>
        <v>2.2608695652173911</v>
      </c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</row>
    <row r="8" spans="1:49" x14ac:dyDescent="0.2">
      <c r="A8" t="s">
        <v>617</v>
      </c>
      <c r="B8" s="39" t="s">
        <v>618</v>
      </c>
      <c r="C8" s="40">
        <v>3</v>
      </c>
      <c r="D8" s="40">
        <v>2</v>
      </c>
      <c r="E8" s="40">
        <v>2</v>
      </c>
      <c r="F8" s="40">
        <v>3</v>
      </c>
      <c r="G8" s="40">
        <v>2</v>
      </c>
      <c r="H8" s="40">
        <v>3</v>
      </c>
      <c r="I8" s="40">
        <v>3</v>
      </c>
      <c r="J8" s="40">
        <v>2</v>
      </c>
      <c r="K8" s="40">
        <v>2</v>
      </c>
      <c r="L8" s="40">
        <v>2</v>
      </c>
      <c r="M8" s="40">
        <v>2</v>
      </c>
      <c r="N8" s="40">
        <v>2</v>
      </c>
      <c r="O8" s="40">
        <v>2</v>
      </c>
      <c r="P8" s="40">
        <v>2</v>
      </c>
      <c r="Q8" s="40">
        <v>2</v>
      </c>
      <c r="R8" s="40">
        <v>3</v>
      </c>
      <c r="S8" s="40">
        <v>3</v>
      </c>
      <c r="T8" s="40">
        <v>2</v>
      </c>
      <c r="U8" s="40">
        <v>2</v>
      </c>
      <c r="V8" s="40">
        <v>2</v>
      </c>
      <c r="W8" s="40">
        <v>2</v>
      </c>
      <c r="X8" s="40">
        <v>2</v>
      </c>
      <c r="Y8" s="60">
        <v>2</v>
      </c>
      <c r="Z8" s="59">
        <f t="shared" si="0"/>
        <v>2.2608695652173911</v>
      </c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</row>
    <row r="9" spans="1:49" x14ac:dyDescent="0.2">
      <c r="A9" t="s">
        <v>619</v>
      </c>
      <c r="B9" s="41" t="s">
        <v>620</v>
      </c>
      <c r="C9" s="36">
        <v>3</v>
      </c>
      <c r="D9" s="36">
        <v>1</v>
      </c>
      <c r="E9" s="36">
        <v>1</v>
      </c>
      <c r="F9" s="36">
        <v>3</v>
      </c>
      <c r="G9" s="36">
        <v>1</v>
      </c>
      <c r="H9" s="36">
        <v>3</v>
      </c>
      <c r="I9" s="36">
        <v>3</v>
      </c>
      <c r="J9" s="36">
        <v>2</v>
      </c>
      <c r="K9" s="36">
        <v>2</v>
      </c>
      <c r="L9" s="36">
        <v>2</v>
      </c>
      <c r="M9" s="36">
        <v>2</v>
      </c>
      <c r="N9" s="36">
        <v>2</v>
      </c>
      <c r="O9" s="36">
        <v>2</v>
      </c>
      <c r="P9" s="36">
        <v>2</v>
      </c>
      <c r="Q9" s="36">
        <v>2</v>
      </c>
      <c r="R9" s="36">
        <v>3</v>
      </c>
      <c r="S9" s="36">
        <v>3</v>
      </c>
      <c r="T9" s="36">
        <v>2</v>
      </c>
      <c r="U9" s="36">
        <v>2</v>
      </c>
      <c r="V9" s="36">
        <v>2</v>
      </c>
      <c r="W9" s="36">
        <v>2</v>
      </c>
      <c r="X9" s="36">
        <v>2</v>
      </c>
      <c r="Y9" s="57">
        <v>2</v>
      </c>
      <c r="Z9" s="59">
        <f t="shared" si="0"/>
        <v>2.1304347826086958</v>
      </c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</row>
    <row r="10" spans="1:49" x14ac:dyDescent="0.2"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W5"/>
  <sheetViews>
    <sheetView zoomScaleNormal="100" workbookViewId="0">
      <selection activeCell="A4" sqref="A4"/>
    </sheetView>
  </sheetViews>
  <sheetFormatPr baseColWidth="10" defaultColWidth="8.83203125" defaultRowHeight="15" x14ac:dyDescent="0.2"/>
  <cols>
    <col min="1" max="2" width="33.6640625" customWidth="1"/>
    <col min="3" max="1025" width="8.5" customWidth="1"/>
  </cols>
  <sheetData>
    <row r="1" spans="1:49" ht="169.5" customHeight="1" x14ac:dyDescent="0.2">
      <c r="B1" s="42"/>
      <c r="C1" s="43" t="s">
        <v>10</v>
      </c>
      <c r="D1" s="43" t="s">
        <v>11</v>
      </c>
      <c r="E1" s="43" t="s">
        <v>12</v>
      </c>
      <c r="F1" s="43" t="s">
        <v>13</v>
      </c>
      <c r="G1" s="43" t="s">
        <v>14</v>
      </c>
      <c r="H1" s="43" t="s">
        <v>15</v>
      </c>
      <c r="I1" s="44" t="s">
        <v>16</v>
      </c>
      <c r="J1" s="43" t="s">
        <v>17</v>
      </c>
      <c r="K1" s="43" t="s">
        <v>18</v>
      </c>
      <c r="L1" s="43" t="s">
        <v>19</v>
      </c>
      <c r="M1" s="43" t="s">
        <v>20</v>
      </c>
      <c r="N1" s="43" t="s">
        <v>21</v>
      </c>
      <c r="O1" s="43" t="s">
        <v>22</v>
      </c>
      <c r="P1" s="43" t="s">
        <v>23</v>
      </c>
      <c r="Q1" s="43" t="s">
        <v>24</v>
      </c>
      <c r="R1" s="43" t="s">
        <v>25</v>
      </c>
      <c r="S1" s="43" t="s">
        <v>26</v>
      </c>
      <c r="T1" s="43" t="s">
        <v>27</v>
      </c>
      <c r="U1" s="43" t="s">
        <v>28</v>
      </c>
      <c r="V1" s="43" t="s">
        <v>29</v>
      </c>
      <c r="W1" s="43" t="s">
        <v>30</v>
      </c>
      <c r="X1" s="43" t="s">
        <v>31</v>
      </c>
      <c r="Y1" s="43" t="s">
        <v>32</v>
      </c>
      <c r="Z1" s="61" t="s">
        <v>749</v>
      </c>
    </row>
    <row r="2" spans="1:49" x14ac:dyDescent="0.2">
      <c r="A2" t="s">
        <v>621</v>
      </c>
      <c r="B2" s="42" t="s">
        <v>622</v>
      </c>
      <c r="C2" s="35">
        <v>3</v>
      </c>
      <c r="D2" s="35">
        <v>1</v>
      </c>
      <c r="E2" s="35">
        <v>3</v>
      </c>
      <c r="F2" s="35">
        <v>3</v>
      </c>
      <c r="G2" s="35">
        <v>1</v>
      </c>
      <c r="H2" s="35">
        <v>1</v>
      </c>
      <c r="I2" s="35">
        <v>1</v>
      </c>
      <c r="J2" s="35">
        <v>1</v>
      </c>
      <c r="K2" s="35">
        <v>1</v>
      </c>
      <c r="L2" s="35">
        <v>1</v>
      </c>
      <c r="M2" s="35">
        <v>1</v>
      </c>
      <c r="N2" s="35">
        <v>1</v>
      </c>
      <c r="O2" s="35">
        <v>1</v>
      </c>
      <c r="P2" s="35">
        <v>1</v>
      </c>
      <c r="Q2" s="35">
        <v>1</v>
      </c>
      <c r="R2" s="35">
        <v>1</v>
      </c>
      <c r="S2" s="35">
        <v>1</v>
      </c>
      <c r="T2" s="35">
        <v>1</v>
      </c>
      <c r="U2" s="35">
        <v>1</v>
      </c>
      <c r="V2" s="35">
        <v>1</v>
      </c>
      <c r="W2" s="35">
        <v>1</v>
      </c>
      <c r="X2" s="35">
        <v>1</v>
      </c>
      <c r="Y2" s="35">
        <v>1</v>
      </c>
      <c r="Z2" s="59">
        <f>AVERAGE(C2:Y2)</f>
        <v>1.2608695652173914</v>
      </c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</row>
    <row r="3" spans="1:49" x14ac:dyDescent="0.2">
      <c r="A3" t="s">
        <v>623</v>
      </c>
      <c r="B3" s="42" t="s">
        <v>624</v>
      </c>
      <c r="C3" s="35">
        <v>2</v>
      </c>
      <c r="D3" s="35">
        <v>1</v>
      </c>
      <c r="E3" s="35">
        <v>1</v>
      </c>
      <c r="F3" s="35">
        <v>3</v>
      </c>
      <c r="G3" s="35">
        <v>1</v>
      </c>
      <c r="H3" s="35">
        <v>1</v>
      </c>
      <c r="I3" s="35">
        <v>1</v>
      </c>
      <c r="J3" s="35">
        <v>1</v>
      </c>
      <c r="K3" s="35">
        <v>1</v>
      </c>
      <c r="L3" s="35">
        <v>1</v>
      </c>
      <c r="M3" s="35">
        <v>1</v>
      </c>
      <c r="N3" s="35">
        <v>1</v>
      </c>
      <c r="O3" s="35">
        <v>1</v>
      </c>
      <c r="P3" s="35">
        <v>1</v>
      </c>
      <c r="Q3" s="35">
        <v>1</v>
      </c>
      <c r="R3" s="35">
        <v>1</v>
      </c>
      <c r="S3" s="35">
        <v>1</v>
      </c>
      <c r="T3" s="35">
        <v>1</v>
      </c>
      <c r="U3" s="35">
        <v>1</v>
      </c>
      <c r="V3" s="35">
        <v>1</v>
      </c>
      <c r="W3" s="35">
        <v>1</v>
      </c>
      <c r="X3" s="35">
        <v>1</v>
      </c>
      <c r="Y3" s="35">
        <v>1</v>
      </c>
      <c r="Z3" s="59">
        <f>AVERAGE(C3:Y3)</f>
        <v>1.1304347826086956</v>
      </c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</row>
    <row r="4" spans="1:49" x14ac:dyDescent="0.2">
      <c r="A4" t="s">
        <v>853</v>
      </c>
      <c r="B4" s="42" t="s">
        <v>626</v>
      </c>
      <c r="C4" s="35">
        <v>3</v>
      </c>
      <c r="D4" s="35">
        <v>1</v>
      </c>
      <c r="E4" s="35">
        <v>1</v>
      </c>
      <c r="F4" s="35">
        <v>3</v>
      </c>
      <c r="G4" s="35">
        <v>1</v>
      </c>
      <c r="H4" s="35">
        <v>1</v>
      </c>
      <c r="I4" s="35">
        <v>1</v>
      </c>
      <c r="J4" s="35">
        <v>1</v>
      </c>
      <c r="K4" s="35">
        <v>1</v>
      </c>
      <c r="L4" s="35">
        <v>1</v>
      </c>
      <c r="M4" s="35">
        <v>1</v>
      </c>
      <c r="N4" s="35">
        <v>1</v>
      </c>
      <c r="O4" s="35">
        <v>1</v>
      </c>
      <c r="P4" s="35">
        <v>1</v>
      </c>
      <c r="Q4" s="35">
        <v>1</v>
      </c>
      <c r="R4" s="35">
        <v>1</v>
      </c>
      <c r="S4" s="35">
        <v>1</v>
      </c>
      <c r="T4" s="35">
        <v>1</v>
      </c>
      <c r="U4" s="35">
        <v>1</v>
      </c>
      <c r="V4" s="35">
        <v>1</v>
      </c>
      <c r="W4" s="35">
        <v>1</v>
      </c>
      <c r="X4" s="35">
        <v>1</v>
      </c>
      <c r="Y4" s="35">
        <v>1</v>
      </c>
      <c r="Z4" s="59">
        <f>AVERAGE(C4:Y4)</f>
        <v>1.173913043478261</v>
      </c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</row>
    <row r="5" spans="1:49" x14ac:dyDescent="0.2"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4322D6C1CDAAD44AA44C618A343A427" ma:contentTypeVersion="13" ma:contentTypeDescription="Create a new document." ma:contentTypeScope="" ma:versionID="16f9edd99159e2ac75dde61ae54f06c3">
  <xsd:schema xmlns:xsd="http://www.w3.org/2001/XMLSchema" xmlns:xs="http://www.w3.org/2001/XMLSchema" xmlns:p="http://schemas.microsoft.com/office/2006/metadata/properties" xmlns:ns2="0ddb778f-8c6c-4000-bcf7-c46fb81a4ae7" xmlns:ns3="ed1f2381-2abc-48a6-97ae-f71dd37da041" targetNamespace="http://schemas.microsoft.com/office/2006/metadata/properties" ma:root="true" ma:fieldsID="800c270c4bc8dfa9ab5c9110e43cf2a1" ns2:_="" ns3:_="">
    <xsd:import namespace="0ddb778f-8c6c-4000-bcf7-c46fb81a4ae7"/>
    <xsd:import namespace="ed1f2381-2abc-48a6-97ae-f71dd37da0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db778f-8c6c-4000-bcf7-c46fb81a4ae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0eecca80-7895-4330-b369-228561d92fb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1f2381-2abc-48a6-97ae-f71dd37da041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6730ea6-22c0-4d56-8069-a743498815a2}" ma:internalName="TaxCatchAll" ma:showField="CatchAllData" ma:web="ed1f2381-2abc-48a6-97ae-f71dd37da04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ed1f2381-2abc-48a6-97ae-f71dd37da041">
      <UserInfo>
        <DisplayName>RDD DevOps Members</DisplayName>
        <AccountId>55</AccountId>
        <AccountType/>
      </UserInfo>
    </SharedWithUsers>
    <lcf76f155ced4ddcb4097134ff3c332f xmlns="0ddb778f-8c6c-4000-bcf7-c46fb81a4ae7">
      <Terms xmlns="http://schemas.microsoft.com/office/infopath/2007/PartnerControls"/>
    </lcf76f155ced4ddcb4097134ff3c332f>
    <TaxCatchAll xmlns="ed1f2381-2abc-48a6-97ae-f71dd37da041" xsi:nil="true"/>
  </documentManagement>
</p:properties>
</file>

<file path=customXml/itemProps1.xml><?xml version="1.0" encoding="utf-8"?>
<ds:datastoreItem xmlns:ds="http://schemas.openxmlformats.org/officeDocument/2006/customXml" ds:itemID="{8862B8D2-408F-4C3C-A6EC-944D345F24A6}"/>
</file>

<file path=customXml/itemProps2.xml><?xml version="1.0" encoding="utf-8"?>
<ds:datastoreItem xmlns:ds="http://schemas.openxmlformats.org/officeDocument/2006/customXml" ds:itemID="{D53ADE51-4241-4B6B-A859-A7797121343C}"/>
</file>

<file path=customXml/itemProps3.xml><?xml version="1.0" encoding="utf-8"?>
<ds:datastoreItem xmlns:ds="http://schemas.openxmlformats.org/officeDocument/2006/customXml" ds:itemID="{856490ED-115D-4833-857F-155D7D44CBA2}"/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30</vt:i4>
      </vt:variant>
    </vt:vector>
  </HeadingPairs>
  <TitlesOfParts>
    <vt:vector size="46" baseType="lpstr">
      <vt:lpstr>Weighting</vt:lpstr>
      <vt:lpstr>Risk Weights</vt:lpstr>
      <vt:lpstr>Risk Category</vt:lpstr>
      <vt:lpstr>Score Range</vt:lpstr>
      <vt:lpstr>Country</vt:lpstr>
      <vt:lpstr>Industry Type</vt:lpstr>
      <vt:lpstr>Affiliation</vt:lpstr>
      <vt:lpstr>Revenue</vt:lpstr>
      <vt:lpstr>Spend Category</vt:lpstr>
      <vt:lpstr>Design Agreement</vt:lpstr>
      <vt:lpstr>Relationship Visibility</vt:lpstr>
      <vt:lpstr>Sourcing Method</vt:lpstr>
      <vt:lpstr>Sourcing Type</vt:lpstr>
      <vt:lpstr>Product Impact</vt:lpstr>
      <vt:lpstr>Commodity Type</vt:lpstr>
      <vt:lpstr>Business Type</vt:lpstr>
      <vt:lpstr>affiliation</vt:lpstr>
      <vt:lpstr>average_risk_score</vt:lpstr>
      <vt:lpstr>business_type_child</vt:lpstr>
      <vt:lpstr>business_type_parent</vt:lpstr>
      <vt:lpstr>commodity_type</vt:lpstr>
      <vt:lpstr>country</vt:lpstr>
      <vt:lpstr>design_agreement</vt:lpstr>
      <vt:lpstr>industry_type</vt:lpstr>
      <vt:lpstr>input_risk_affiliation</vt:lpstr>
      <vt:lpstr>input_risk_child_business_type</vt:lpstr>
      <vt:lpstr>input_risk_commodity_type</vt:lpstr>
      <vt:lpstr>input_risk_country</vt:lpstr>
      <vt:lpstr>input_risk_design_agreement</vt:lpstr>
      <vt:lpstr>input_risk_industry_type</vt:lpstr>
      <vt:lpstr>input_risk_parent_business_type</vt:lpstr>
      <vt:lpstr>input_risk_product_impact</vt:lpstr>
      <vt:lpstr>input_risk_rel_visibility</vt:lpstr>
      <vt:lpstr>input_risk_revenue</vt:lpstr>
      <vt:lpstr>input_risk_sourcing_method</vt:lpstr>
      <vt:lpstr>input_risk_sourcing_type</vt:lpstr>
      <vt:lpstr>input_risk_spend_category</vt:lpstr>
      <vt:lpstr>product_impact</vt:lpstr>
      <vt:lpstr>relationship_visibility</vt:lpstr>
      <vt:lpstr>revenue</vt:lpstr>
      <vt:lpstr>scale</vt:lpstr>
      <vt:lpstr>sourcing_method</vt:lpstr>
      <vt:lpstr>sourcing_type</vt:lpstr>
      <vt:lpstr>spend_category</vt:lpstr>
      <vt:lpstr>sum_business_type</vt:lpstr>
      <vt:lpstr>total_weight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Julien Magele</dc:creator>
  <cp:keywords/>
  <dc:description/>
  <cp:lastModifiedBy>Microsoft Office User</cp:lastModifiedBy>
  <cp:revision>25</cp:revision>
  <dcterms:created xsi:type="dcterms:W3CDTF">2016-05-04T05:58:55Z</dcterms:created>
  <dcterms:modified xsi:type="dcterms:W3CDTF">2022-12-05T08:36:26Z</dcterms:modified>
  <cp:category/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0x01010094322D6C1CDAAD44AA44C618A343A427</vt:lpwstr>
  </property>
</Properties>
</file>